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N73" i="51" s="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L73" i="51" s="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J73" i="51" s="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P73" i="51"/>
  <c r="M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I105" i="51" s="1"/>
  <c r="H54" i="51"/>
  <c r="G54" i="51"/>
  <c r="F54" i="51"/>
  <c r="E54" i="51"/>
  <c r="D54" i="51"/>
  <c r="C54" i="51"/>
  <c r="B54" i="51"/>
  <c r="Y35" i="51"/>
  <c r="X35" i="51"/>
  <c r="X104" i="51" s="1"/>
  <c r="W35" i="51"/>
  <c r="W104" i="51" s="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E104" i="51" s="1"/>
  <c r="D35" i="51"/>
  <c r="C35" i="51"/>
  <c r="B35" i="51"/>
  <c r="Y27" i="51"/>
  <c r="X27" i="51"/>
  <c r="W27" i="51"/>
  <c r="V27" i="51"/>
  <c r="U27" i="51"/>
  <c r="T27" i="51"/>
  <c r="T103" i="51" s="1"/>
  <c r="S27" i="51"/>
  <c r="S103" i="51" s="1"/>
  <c r="R27" i="51"/>
  <c r="R80" i="51" s="1"/>
  <c r="Q27" i="51"/>
  <c r="P27" i="51"/>
  <c r="O27" i="51"/>
  <c r="N27" i="51"/>
  <c r="M27" i="51"/>
  <c r="L27" i="51"/>
  <c r="K27" i="51"/>
  <c r="J27" i="51"/>
  <c r="J80" i="51" s="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L73" i="50" s="1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H73" i="50" s="1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F73" i="50" s="1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K74" i="50"/>
  <c r="J74" i="50"/>
  <c r="I74" i="50"/>
  <c r="H74" i="50"/>
  <c r="G74" i="50"/>
  <c r="F74" i="50"/>
  <c r="E74" i="50"/>
  <c r="E73" i="50" s="1"/>
  <c r="D74" i="50"/>
  <c r="D73" i="50" s="1"/>
  <c r="C74" i="50"/>
  <c r="B74" i="50"/>
  <c r="B73" i="50" s="1"/>
  <c r="J73" i="50"/>
  <c r="I73" i="50"/>
  <c r="G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E105" i="50" s="1"/>
  <c r="D54" i="50"/>
  <c r="D105" i="50" s="1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K83" i="50" s="1"/>
  <c r="J35" i="50"/>
  <c r="I35" i="50"/>
  <c r="H35" i="50"/>
  <c r="G35" i="50"/>
  <c r="F35" i="50"/>
  <c r="E35" i="50"/>
  <c r="D35" i="50"/>
  <c r="C35" i="50"/>
  <c r="C83" i="50" s="1"/>
  <c r="B35" i="50"/>
  <c r="Y27" i="50"/>
  <c r="Y103" i="50" s="1"/>
  <c r="X27" i="50"/>
  <c r="X103" i="50" s="1"/>
  <c r="W27" i="50"/>
  <c r="V27" i="50"/>
  <c r="U27" i="50"/>
  <c r="T27" i="50"/>
  <c r="S27" i="50"/>
  <c r="S80" i="50" s="1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T104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P73" i="49" s="1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O73" i="49" s="1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Q73" i="49" s="1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K73" i="49" s="1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Y74" i="49"/>
  <c r="Y73" i="49" s="1"/>
  <c r="X74" i="49"/>
  <c r="X73" i="49" s="1"/>
  <c r="W74" i="49"/>
  <c r="W73" i="49" s="1"/>
  <c r="V74" i="49"/>
  <c r="V73" i="49" s="1"/>
  <c r="U74" i="49"/>
  <c r="U73" i="49" s="1"/>
  <c r="T74" i="49"/>
  <c r="S74" i="49"/>
  <c r="S73" i="49" s="1"/>
  <c r="R74" i="49"/>
  <c r="R73" i="49" s="1"/>
  <c r="Q74" i="49"/>
  <c r="P74" i="49"/>
  <c r="O74" i="49"/>
  <c r="N74" i="49"/>
  <c r="M74" i="49"/>
  <c r="L74" i="49"/>
  <c r="K74" i="49"/>
  <c r="J74" i="49"/>
  <c r="J73" i="49" s="1"/>
  <c r="I74" i="49"/>
  <c r="I73" i="49" s="1"/>
  <c r="H74" i="49"/>
  <c r="H73" i="49" s="1"/>
  <c r="G74" i="49"/>
  <c r="G73" i="49" s="1"/>
  <c r="F74" i="49"/>
  <c r="F73" i="49" s="1"/>
  <c r="E74" i="49"/>
  <c r="E73" i="49" s="1"/>
  <c r="D74" i="49"/>
  <c r="C74" i="49"/>
  <c r="C73" i="49" s="1"/>
  <c r="B74" i="49"/>
  <c r="B73" i="49" s="1"/>
  <c r="N73" i="49"/>
  <c r="M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87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83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83" i="49" s="1"/>
  <c r="C35" i="49"/>
  <c r="C104" i="49" s="1"/>
  <c r="B35" i="49"/>
  <c r="B104" i="49" s="1"/>
  <c r="Y27" i="49"/>
  <c r="Y103" i="49" s="1"/>
  <c r="X27" i="49"/>
  <c r="X10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80" i="49" s="1"/>
  <c r="C27" i="49"/>
  <c r="C103" i="49" s="1"/>
  <c r="B27" i="49"/>
  <c r="B103" i="49" s="1"/>
  <c r="U38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V180" i="4" s="1"/>
  <c r="U33" i="48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N180" i="4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S52" i="47" s="1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E60" i="47"/>
  <c r="Y59" i="47"/>
  <c r="X59" i="47"/>
  <c r="W59" i="47"/>
  <c r="V59" i="47"/>
  <c r="U59" i="47"/>
  <c r="T59" i="47"/>
  <c r="T52" i="47" s="1"/>
  <c r="S59" i="47"/>
  <c r="R59" i="47"/>
  <c r="R52" i="47" s="1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O52" i="47" s="1"/>
  <c r="N54" i="47"/>
  <c r="N52" i="47" s="1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T53" i="47"/>
  <c r="S53" i="47"/>
  <c r="R53" i="47"/>
  <c r="Q53" i="47"/>
  <c r="P53" i="47"/>
  <c r="O53" i="47"/>
  <c r="N53" i="47"/>
  <c r="M53" i="47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G52" i="47" s="1"/>
  <c r="F53" i="47"/>
  <c r="F52" i="47" s="1"/>
  <c r="E53" i="47"/>
  <c r="D53" i="47"/>
  <c r="D52" i="47" s="1"/>
  <c r="C53" i="47"/>
  <c r="C52" i="47" s="1"/>
  <c r="B53" i="47"/>
  <c r="B52" i="47" s="1"/>
  <c r="Q52" i="47"/>
  <c r="P52" i="47"/>
  <c r="Y28" i="47"/>
  <c r="X28" i="47"/>
  <c r="X77" i="47" s="1"/>
  <c r="W28" i="47"/>
  <c r="V28" i="47"/>
  <c r="V77" i="47" s="1"/>
  <c r="U28" i="47"/>
  <c r="U60" i="47" s="1"/>
  <c r="T28" i="47"/>
  <c r="T77" i="47" s="1"/>
  <c r="S28" i="47"/>
  <c r="S77" i="47" s="1"/>
  <c r="R28" i="47"/>
  <c r="Q28" i="47"/>
  <c r="P28" i="47"/>
  <c r="O28" i="47"/>
  <c r="N28" i="47"/>
  <c r="N77" i="47" s="1"/>
  <c r="M28" i="47"/>
  <c r="M60" i="47" s="1"/>
  <c r="L28" i="47"/>
  <c r="L77" i="47" s="1"/>
  <c r="K28" i="47"/>
  <c r="K77" i="47" s="1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K52" i="46" s="1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M52" i="46" s="1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J52" i="46" s="1"/>
  <c r="I58" i="46"/>
  <c r="I52" i="46" s="1"/>
  <c r="H58" i="46"/>
  <c r="G58" i="46"/>
  <c r="G52" i="46" s="1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F52" i="46" s="1"/>
  <c r="E55" i="46"/>
  <c r="E52" i="46" s="1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C52" i="46" s="1"/>
  <c r="B54" i="46"/>
  <c r="B52" i="46" s="1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L53" i="46"/>
  <c r="K53" i="46"/>
  <c r="J53" i="46"/>
  <c r="I53" i="46"/>
  <c r="H53" i="46"/>
  <c r="H52" i="46" s="1"/>
  <c r="G53" i="46"/>
  <c r="F53" i="46"/>
  <c r="E53" i="46"/>
  <c r="D53" i="46"/>
  <c r="C53" i="46"/>
  <c r="B53" i="46"/>
  <c r="Y28" i="46"/>
  <c r="X28" i="46"/>
  <c r="W28" i="46"/>
  <c r="V28" i="46"/>
  <c r="U28" i="46"/>
  <c r="T28" i="46"/>
  <c r="T60" i="46" s="1"/>
  <c r="S28" i="46"/>
  <c r="S77" i="46" s="1"/>
  <c r="R28" i="46"/>
  <c r="Q28" i="46"/>
  <c r="P28" i="46"/>
  <c r="O28" i="46"/>
  <c r="N28" i="46"/>
  <c r="M28" i="46"/>
  <c r="L28" i="46"/>
  <c r="L60" i="46" s="1"/>
  <c r="K28" i="46"/>
  <c r="J28" i="46"/>
  <c r="I28" i="46"/>
  <c r="I77" i="46" s="1"/>
  <c r="H28" i="46"/>
  <c r="G28" i="46"/>
  <c r="G77" i="46" s="1"/>
  <c r="F28" i="46"/>
  <c r="E28" i="46"/>
  <c r="D28" i="46"/>
  <c r="D60" i="46" s="1"/>
  <c r="C28" i="46"/>
  <c r="B28" i="46"/>
  <c r="B77" i="46" s="1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S77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N52" i="45" s="1"/>
  <c r="M61" i="45"/>
  <c r="L61" i="45"/>
  <c r="K61" i="45"/>
  <c r="J61" i="45"/>
  <c r="I61" i="45"/>
  <c r="H61" i="45"/>
  <c r="G61" i="45"/>
  <c r="F61" i="45"/>
  <c r="E61" i="45"/>
  <c r="D61" i="45"/>
  <c r="C61" i="45"/>
  <c r="B61" i="45"/>
  <c r="C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M52" i="45" s="1"/>
  <c r="L59" i="45"/>
  <c r="L52" i="45" s="1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I52" i="45" s="1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X52" i="45" s="1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F52" i="45" s="1"/>
  <c r="E54" i="45"/>
  <c r="D54" i="45"/>
  <c r="C54" i="45"/>
  <c r="B54" i="45"/>
  <c r="Y53" i="45"/>
  <c r="Y52" i="45" s="1"/>
  <c r="X53" i="45"/>
  <c r="W53" i="45"/>
  <c r="W52" i="45" s="1"/>
  <c r="V53" i="45"/>
  <c r="V52" i="45" s="1"/>
  <c r="U53" i="45"/>
  <c r="U52" i="45" s="1"/>
  <c r="T53" i="45"/>
  <c r="T52" i="45" s="1"/>
  <c r="S53" i="45"/>
  <c r="R53" i="45"/>
  <c r="R52" i="45" s="1"/>
  <c r="Q53" i="45"/>
  <c r="Q52" i="45" s="1"/>
  <c r="P53" i="45"/>
  <c r="P52" i="45" s="1"/>
  <c r="O53" i="45"/>
  <c r="O52" i="45" s="1"/>
  <c r="N53" i="45"/>
  <c r="M53" i="45"/>
  <c r="L53" i="45"/>
  <c r="K53" i="45"/>
  <c r="J53" i="45"/>
  <c r="I53" i="45"/>
  <c r="H53" i="45"/>
  <c r="H52" i="45" s="1"/>
  <c r="G53" i="45"/>
  <c r="G52" i="45" s="1"/>
  <c r="F53" i="45"/>
  <c r="E53" i="45"/>
  <c r="E52" i="45" s="1"/>
  <c r="D53" i="45"/>
  <c r="D52" i="45" s="1"/>
  <c r="C53" i="45"/>
  <c r="B53" i="45"/>
  <c r="B52" i="45" s="1"/>
  <c r="J52" i="45"/>
  <c r="Y28" i="45"/>
  <c r="X28" i="45"/>
  <c r="X77" i="45" s="1"/>
  <c r="W28" i="45"/>
  <c r="W77" i="45" s="1"/>
  <c r="V28" i="45"/>
  <c r="V77" i="45" s="1"/>
  <c r="U28" i="45"/>
  <c r="T28" i="45"/>
  <c r="T77" i="46" s="1"/>
  <c r="S28" i="45"/>
  <c r="S60" i="45" s="1"/>
  <c r="R28" i="45"/>
  <c r="R77" i="45" s="1"/>
  <c r="Q28" i="45"/>
  <c r="P28" i="45"/>
  <c r="P77" i="45" s="1"/>
  <c r="O28" i="45"/>
  <c r="O77" i="45" s="1"/>
  <c r="N28" i="45"/>
  <c r="N77" i="45" s="1"/>
  <c r="M28" i="45"/>
  <c r="M77" i="47" s="1"/>
  <c r="L28" i="45"/>
  <c r="L77" i="46" s="1"/>
  <c r="K28" i="45"/>
  <c r="K77" i="45" s="1"/>
  <c r="J28" i="45"/>
  <c r="J77" i="45" s="1"/>
  <c r="I28" i="45"/>
  <c r="H28" i="45"/>
  <c r="H77" i="45" s="1"/>
  <c r="H69" i="45" s="1"/>
  <c r="G28" i="45"/>
  <c r="G77" i="45" s="1"/>
  <c r="G69" i="45" s="1"/>
  <c r="F28" i="45"/>
  <c r="F77" i="45" s="1"/>
  <c r="E28" i="45"/>
  <c r="E77" i="47" s="1"/>
  <c r="D28" i="45"/>
  <c r="C28" i="45"/>
  <c r="C77" i="45" s="1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U179" i="4" s="1"/>
  <c r="T33" i="44"/>
  <c r="T38" i="44" s="1"/>
  <c r="S33" i="44"/>
  <c r="S38" i="44" s="1"/>
  <c r="R33" i="44"/>
  <c r="R38" i="44" s="1"/>
  <c r="R179" i="4" s="1"/>
  <c r="Q33" i="44"/>
  <c r="Q38" i="44" s="1"/>
  <c r="P33" i="44"/>
  <c r="P38" i="44" s="1"/>
  <c r="P179" i="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J179" i="4" s="1"/>
  <c r="I33" i="44"/>
  <c r="I38" i="44" s="1"/>
  <c r="H33" i="44"/>
  <c r="H38" i="44" s="1"/>
  <c r="H179" i="4" s="1"/>
  <c r="G33" i="44"/>
  <c r="G38" i="4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W63" i="43" s="1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O72" i="43"/>
  <c r="J72" i="43"/>
  <c r="H72" i="43"/>
  <c r="G72" i="43"/>
  <c r="B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U63" i="43" s="1"/>
  <c r="T69" i="43"/>
  <c r="S69" i="43"/>
  <c r="S63" i="43" s="1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R63" i="43" s="1"/>
  <c r="Q68" i="43"/>
  <c r="Q63" i="43" s="1"/>
  <c r="P68" i="43"/>
  <c r="O68" i="43"/>
  <c r="O63" i="43" s="1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P63" i="43" s="1"/>
  <c r="O67" i="43"/>
  <c r="N67" i="43"/>
  <c r="N63" i="43" s="1"/>
  <c r="M67" i="43"/>
  <c r="M63" i="43" s="1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X64" i="43"/>
  <c r="W64" i="43"/>
  <c r="V64" i="43"/>
  <c r="U64" i="43"/>
  <c r="T64" i="43"/>
  <c r="T63" i="43" s="1"/>
  <c r="S64" i="43"/>
  <c r="R64" i="43"/>
  <c r="Q64" i="43"/>
  <c r="P64" i="43"/>
  <c r="O64" i="43"/>
  <c r="N64" i="43"/>
  <c r="M64" i="43"/>
  <c r="L64" i="43"/>
  <c r="L63" i="43" s="1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Y63" i="43"/>
  <c r="X63" i="43"/>
  <c r="V63" i="43"/>
  <c r="Y39" i="43"/>
  <c r="X39" i="43"/>
  <c r="X72" i="43" s="1"/>
  <c r="W39" i="43"/>
  <c r="W72" i="43" s="1"/>
  <c r="V39" i="43"/>
  <c r="U39" i="43"/>
  <c r="T39" i="43"/>
  <c r="S39" i="43"/>
  <c r="S90" i="43" s="1"/>
  <c r="R39" i="43"/>
  <c r="R72" i="43" s="1"/>
  <c r="Q39" i="43"/>
  <c r="P39" i="43"/>
  <c r="P72" i="43" s="1"/>
  <c r="O39" i="43"/>
  <c r="N39" i="43"/>
  <c r="M39" i="43"/>
  <c r="L39" i="43"/>
  <c r="K39" i="43"/>
  <c r="J39" i="43"/>
  <c r="J90" i="43" s="1"/>
  <c r="I39" i="43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R63" i="42" s="1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Q72" i="42"/>
  <c r="P72" i="42"/>
  <c r="K72" i="42"/>
  <c r="I72" i="42"/>
  <c r="H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S63" i="42" s="1"/>
  <c r="R68" i="42"/>
  <c r="Q68" i="42"/>
  <c r="Q63" i="42" s="1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P63" i="42" s="1"/>
  <c r="O67" i="42"/>
  <c r="O63" i="42" s="1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L63" i="42" s="1"/>
  <c r="K66" i="42"/>
  <c r="K63" i="42" s="1"/>
  <c r="J66" i="42"/>
  <c r="I66" i="42"/>
  <c r="H66" i="42"/>
  <c r="G66" i="42"/>
  <c r="F66" i="42"/>
  <c r="E66" i="42"/>
  <c r="D66" i="42"/>
  <c r="C66" i="42"/>
  <c r="B66" i="42"/>
  <c r="Y65" i="42"/>
  <c r="X65" i="42"/>
  <c r="X63" i="42" s="1"/>
  <c r="W65" i="42"/>
  <c r="V65" i="42"/>
  <c r="U65" i="42"/>
  <c r="T65" i="42"/>
  <c r="S65" i="42"/>
  <c r="R65" i="42"/>
  <c r="Q65" i="42"/>
  <c r="P65" i="42"/>
  <c r="O65" i="42"/>
  <c r="N65" i="42"/>
  <c r="N63" i="42" s="1"/>
  <c r="M65" i="42"/>
  <c r="M63" i="42" s="1"/>
  <c r="L65" i="42"/>
  <c r="K65" i="42"/>
  <c r="J65" i="42"/>
  <c r="I65" i="42"/>
  <c r="H65" i="42"/>
  <c r="H63" i="42" s="1"/>
  <c r="G65" i="42"/>
  <c r="G63" i="42" s="1"/>
  <c r="F65" i="42"/>
  <c r="F63" i="42" s="1"/>
  <c r="E65" i="42"/>
  <c r="D65" i="42"/>
  <c r="C65" i="42"/>
  <c r="B65" i="42"/>
  <c r="Y64" i="42"/>
  <c r="X64" i="42"/>
  <c r="W64" i="42"/>
  <c r="W63" i="42" s="1"/>
  <c r="V64" i="42"/>
  <c r="V63" i="42" s="1"/>
  <c r="U64" i="42"/>
  <c r="U63" i="42" s="1"/>
  <c r="T64" i="42"/>
  <c r="T63" i="42" s="1"/>
  <c r="S64" i="42"/>
  <c r="R64" i="42"/>
  <c r="Q64" i="42"/>
  <c r="P64" i="42"/>
  <c r="O64" i="42"/>
  <c r="N64" i="42"/>
  <c r="M64" i="42"/>
  <c r="L64" i="42"/>
  <c r="K64" i="42"/>
  <c r="J64" i="42"/>
  <c r="J63" i="42" s="1"/>
  <c r="I64" i="42"/>
  <c r="I63" i="42" s="1"/>
  <c r="H64" i="42"/>
  <c r="G64" i="42"/>
  <c r="F64" i="42"/>
  <c r="E64" i="42"/>
  <c r="E63" i="42" s="1"/>
  <c r="D64" i="42"/>
  <c r="D63" i="42" s="1"/>
  <c r="C64" i="42"/>
  <c r="C63" i="42" s="1"/>
  <c r="B64" i="42"/>
  <c r="B63" i="42" s="1"/>
  <c r="Y63" i="42"/>
  <c r="Y39" i="42"/>
  <c r="Y72" i="42" s="1"/>
  <c r="X39" i="42"/>
  <c r="X72" i="42" s="1"/>
  <c r="W39" i="42"/>
  <c r="V39" i="42"/>
  <c r="U39" i="42"/>
  <c r="T39" i="42"/>
  <c r="S39" i="42"/>
  <c r="R39" i="42"/>
  <c r="Q39" i="42"/>
  <c r="Q90" i="42" s="1"/>
  <c r="P39" i="42"/>
  <c r="O39" i="42"/>
  <c r="O90" i="42" s="1"/>
  <c r="N39" i="42"/>
  <c r="M39" i="42"/>
  <c r="L39" i="42"/>
  <c r="K39" i="42"/>
  <c r="K90" i="42" s="1"/>
  <c r="J39" i="42"/>
  <c r="I39" i="42"/>
  <c r="H39" i="42"/>
  <c r="G39" i="42"/>
  <c r="F39" i="42"/>
  <c r="E39" i="42"/>
  <c r="D39" i="42"/>
  <c r="C39" i="42"/>
  <c r="C72" i="42" s="1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Q90" i="41"/>
  <c r="L90" i="41"/>
  <c r="I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Y63" i="41" s="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W63" i="41" s="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Q72" i="41"/>
  <c r="L72" i="41"/>
  <c r="J72" i="41"/>
  <c r="I72" i="41"/>
  <c r="D72" i="41"/>
  <c r="B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U63" i="41" s="1"/>
  <c r="T65" i="41"/>
  <c r="T63" i="41" s="1"/>
  <c r="S65" i="41"/>
  <c r="R65" i="41"/>
  <c r="Q65" i="41"/>
  <c r="P65" i="41"/>
  <c r="O65" i="41"/>
  <c r="N65" i="41"/>
  <c r="M65" i="41"/>
  <c r="L65" i="41"/>
  <c r="K65" i="41"/>
  <c r="J65" i="41"/>
  <c r="I65" i="41"/>
  <c r="H65" i="41"/>
  <c r="H63" i="41" s="1"/>
  <c r="G65" i="41"/>
  <c r="F65" i="41"/>
  <c r="E65" i="41"/>
  <c r="D65" i="41"/>
  <c r="C65" i="41"/>
  <c r="B65" i="41"/>
  <c r="Y64" i="41"/>
  <c r="X64" i="41"/>
  <c r="W64" i="41"/>
  <c r="V64" i="41"/>
  <c r="U64" i="41"/>
  <c r="T64" i="41"/>
  <c r="S64" i="41"/>
  <c r="S63" i="41" s="1"/>
  <c r="R64" i="41"/>
  <c r="R63" i="41" s="1"/>
  <c r="Q64" i="41"/>
  <c r="Q63" i="41" s="1"/>
  <c r="P64" i="41"/>
  <c r="P63" i="41" s="1"/>
  <c r="O64" i="41"/>
  <c r="O63" i="41" s="1"/>
  <c r="N64" i="41"/>
  <c r="N63" i="41" s="1"/>
  <c r="M64" i="41"/>
  <c r="M63" i="41" s="1"/>
  <c r="L64" i="41"/>
  <c r="L63" i="41" s="1"/>
  <c r="K64" i="41"/>
  <c r="K63" i="41" s="1"/>
  <c r="J64" i="41"/>
  <c r="J63" i="41" s="1"/>
  <c r="I64" i="41"/>
  <c r="I63" i="41" s="1"/>
  <c r="H64" i="4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X63" i="41"/>
  <c r="V63" i="41"/>
  <c r="Y39" i="41"/>
  <c r="Y90" i="41" s="1"/>
  <c r="X39" i="41"/>
  <c r="X90" i="42" s="1"/>
  <c r="W39" i="41"/>
  <c r="V39" i="41"/>
  <c r="U39" i="41"/>
  <c r="U90" i="41" s="1"/>
  <c r="T39" i="41"/>
  <c r="T90" i="41" s="1"/>
  <c r="S39" i="41"/>
  <c r="S90" i="41" s="1"/>
  <c r="R39" i="41"/>
  <c r="R90" i="41" s="1"/>
  <c r="Q39" i="41"/>
  <c r="P39" i="41"/>
  <c r="P90" i="42" s="1"/>
  <c r="O39" i="41"/>
  <c r="O90" i="43" s="1"/>
  <c r="N39" i="41"/>
  <c r="M39" i="41"/>
  <c r="M90" i="41" s="1"/>
  <c r="L39" i="41"/>
  <c r="K39" i="41"/>
  <c r="K90" i="41" s="1"/>
  <c r="J39" i="41"/>
  <c r="J90" i="41" s="1"/>
  <c r="I39" i="41"/>
  <c r="H39" i="41"/>
  <c r="H90" i="42" s="1"/>
  <c r="G39" i="41"/>
  <c r="G90" i="43" s="1"/>
  <c r="F39" i="4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U178" i="4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M178" i="4" s="1"/>
  <c r="L33" i="40"/>
  <c r="L38" i="40" s="1"/>
  <c r="K33" i="40"/>
  <c r="K38" i="40" s="1"/>
  <c r="J33" i="40"/>
  <c r="J38" i="40" s="1"/>
  <c r="J178" i="4" s="1"/>
  <c r="I33" i="40"/>
  <c r="I38" i="40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W51" i="39" s="1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F60" i="39"/>
  <c r="E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Y56" i="39"/>
  <c r="X56" i="39"/>
  <c r="W56" i="39"/>
  <c r="V56" i="39"/>
  <c r="V51" i="39" s="1"/>
  <c r="U56" i="39"/>
  <c r="U51" i="39" s="1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T51" i="39" s="1"/>
  <c r="S55" i="39"/>
  <c r="S51" i="39" s="1"/>
  <c r="R55" i="39"/>
  <c r="R51" i="39" s="1"/>
  <c r="Q55" i="39"/>
  <c r="Q51" i="39" s="1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P51" i="39" s="1"/>
  <c r="O54" i="39"/>
  <c r="O51" i="39" s="1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T52" i="39"/>
  <c r="S52" i="39"/>
  <c r="R52" i="39"/>
  <c r="Q52" i="39"/>
  <c r="P52" i="39"/>
  <c r="O52" i="39"/>
  <c r="N52" i="39"/>
  <c r="N51" i="39" s="1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E51" i="39" s="1"/>
  <c r="D52" i="39"/>
  <c r="D51" i="39" s="1"/>
  <c r="C52" i="39"/>
  <c r="C51" i="39" s="1"/>
  <c r="B52" i="39"/>
  <c r="B51" i="39" s="1"/>
  <c r="Y51" i="39"/>
  <c r="X51" i="39"/>
  <c r="Y27" i="39"/>
  <c r="X27" i="39"/>
  <c r="X63" i="39" s="1"/>
  <c r="W27" i="39"/>
  <c r="V27" i="39"/>
  <c r="V63" i="39" s="1"/>
  <c r="U27" i="39"/>
  <c r="U63" i="39" s="1"/>
  <c r="T27" i="39"/>
  <c r="S27" i="39"/>
  <c r="R27" i="39"/>
  <c r="Q27" i="39"/>
  <c r="P27" i="39"/>
  <c r="P63" i="39" s="1"/>
  <c r="O27" i="39"/>
  <c r="N27" i="39"/>
  <c r="N63" i="39" s="1"/>
  <c r="M27" i="39"/>
  <c r="M63" i="39" s="1"/>
  <c r="L27" i="39"/>
  <c r="K27" i="39"/>
  <c r="J27" i="39"/>
  <c r="I27" i="39"/>
  <c r="H27" i="39"/>
  <c r="H63" i="39" s="1"/>
  <c r="G27" i="39"/>
  <c r="F27" i="39"/>
  <c r="F63" i="39" s="1"/>
  <c r="E27" i="39"/>
  <c r="E63" i="39" s="1"/>
  <c r="D27" i="39"/>
  <c r="C27" i="39"/>
  <c r="B27" i="39"/>
  <c r="Y24" i="39"/>
  <c r="X24" i="39"/>
  <c r="X60" i="39" s="1"/>
  <c r="W24" i="39"/>
  <c r="W60" i="39" s="1"/>
  <c r="V24" i="39"/>
  <c r="V60" i="39" s="1"/>
  <c r="U24" i="39"/>
  <c r="U60" i="39" s="1"/>
  <c r="T24" i="39"/>
  <c r="S24" i="39"/>
  <c r="R24" i="39"/>
  <c r="Q24" i="39"/>
  <c r="P24" i="39"/>
  <c r="P60" i="39" s="1"/>
  <c r="O24" i="39"/>
  <c r="O60" i="39" s="1"/>
  <c r="N24" i="39"/>
  <c r="N60" i="39" s="1"/>
  <c r="M24" i="39"/>
  <c r="M60" i="39" s="1"/>
  <c r="L24" i="39"/>
  <c r="K24" i="39"/>
  <c r="J24" i="39"/>
  <c r="I24" i="39"/>
  <c r="H24" i="39"/>
  <c r="H60" i="39" s="1"/>
  <c r="G24" i="39"/>
  <c r="G60" i="39" s="1"/>
  <c r="F24" i="39"/>
  <c r="E24" i="39"/>
  <c r="D24" i="39"/>
  <c r="C24" i="39"/>
  <c r="B24" i="39"/>
  <c r="Y16" i="39"/>
  <c r="X16" i="39"/>
  <c r="W16" i="39"/>
  <c r="V16" i="39"/>
  <c r="V57" i="39" s="1"/>
  <c r="U16" i="39"/>
  <c r="U57" i="39" s="1"/>
  <c r="T16" i="39"/>
  <c r="S16" i="39"/>
  <c r="R16" i="39"/>
  <c r="Q16" i="39"/>
  <c r="P16" i="39"/>
  <c r="P57" i="39" s="1"/>
  <c r="O16" i="39"/>
  <c r="N16" i="39"/>
  <c r="N57" i="39" s="1"/>
  <c r="M16" i="39"/>
  <c r="M57" i="39" s="1"/>
  <c r="L16" i="39"/>
  <c r="K16" i="39"/>
  <c r="J16" i="39"/>
  <c r="I16" i="39"/>
  <c r="H16" i="39"/>
  <c r="H57" i="39" s="1"/>
  <c r="G16" i="39"/>
  <c r="F16" i="39"/>
  <c r="F57" i="39" s="1"/>
  <c r="E16" i="39"/>
  <c r="E57" i="39" s="1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Q78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C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L51" i="38" s="1"/>
  <c r="K58" i="38"/>
  <c r="J58" i="38"/>
  <c r="I58" i="38"/>
  <c r="H58" i="38"/>
  <c r="G58" i="38"/>
  <c r="F58" i="38"/>
  <c r="E58" i="38"/>
  <c r="D58" i="38"/>
  <c r="C58" i="38"/>
  <c r="B58" i="38"/>
  <c r="Y56" i="38"/>
  <c r="Y51" i="38" s="1"/>
  <c r="X56" i="38"/>
  <c r="X51" i="38" s="1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W51" i="38" s="1"/>
  <c r="V55" i="38"/>
  <c r="U55" i="38"/>
  <c r="U51" i="38" s="1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R51" i="38" s="1"/>
  <c r="Q54" i="38"/>
  <c r="P54" i="38"/>
  <c r="P51" i="38" s="1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O51" i="38" s="1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V51" i="38" s="1"/>
  <c r="U52" i="38"/>
  <c r="T52" i="38"/>
  <c r="S52" i="38"/>
  <c r="R52" i="38"/>
  <c r="Q52" i="38"/>
  <c r="P52" i="38"/>
  <c r="O52" i="38"/>
  <c r="N52" i="38"/>
  <c r="N51" i="38" s="1"/>
  <c r="M52" i="38"/>
  <c r="M51" i="38" s="1"/>
  <c r="L52" i="38"/>
  <c r="K52" i="38"/>
  <c r="J52" i="38"/>
  <c r="J51" i="38" s="1"/>
  <c r="I52" i="38"/>
  <c r="I51" i="38" s="1"/>
  <c r="H52" i="38"/>
  <c r="H51" i="38" s="1"/>
  <c r="G52" i="38"/>
  <c r="G51" i="38" s="1"/>
  <c r="F52" i="38"/>
  <c r="F51" i="38" s="1"/>
  <c r="E52" i="38"/>
  <c r="E51" i="38" s="1"/>
  <c r="D52" i="38"/>
  <c r="C52" i="38"/>
  <c r="B52" i="38"/>
  <c r="B51" i="38" s="1"/>
  <c r="Y27" i="38"/>
  <c r="Y63" i="38" s="1"/>
  <c r="X27" i="38"/>
  <c r="W27" i="38"/>
  <c r="V27" i="38"/>
  <c r="U27" i="38"/>
  <c r="T27" i="38"/>
  <c r="T80" i="38" s="1"/>
  <c r="S27" i="38"/>
  <c r="S80" i="38" s="1"/>
  <c r="R27" i="38"/>
  <c r="R63" i="38" s="1"/>
  <c r="Q27" i="38"/>
  <c r="Q63" i="38" s="1"/>
  <c r="P27" i="38"/>
  <c r="O27" i="38"/>
  <c r="N27" i="38"/>
  <c r="M27" i="38"/>
  <c r="L27" i="38"/>
  <c r="L63" i="38" s="1"/>
  <c r="K27" i="38"/>
  <c r="J27" i="38"/>
  <c r="J63" i="38" s="1"/>
  <c r="I27" i="38"/>
  <c r="H27" i="38"/>
  <c r="G27" i="38"/>
  <c r="F27" i="38"/>
  <c r="E27" i="38"/>
  <c r="D27" i="38"/>
  <c r="C27" i="38"/>
  <c r="B27" i="38"/>
  <c r="B63" i="38" s="1"/>
  <c r="Y24" i="38"/>
  <c r="X24" i="38"/>
  <c r="W24" i="38"/>
  <c r="V24" i="38"/>
  <c r="U24" i="38"/>
  <c r="T24" i="38"/>
  <c r="T79" i="38" s="1"/>
  <c r="S24" i="38"/>
  <c r="S60" i="38" s="1"/>
  <c r="R24" i="38"/>
  <c r="R60" i="38" s="1"/>
  <c r="Q24" i="38"/>
  <c r="Q60" i="38" s="1"/>
  <c r="P24" i="38"/>
  <c r="O24" i="38"/>
  <c r="N24" i="38"/>
  <c r="M24" i="38"/>
  <c r="L24" i="38"/>
  <c r="L60" i="38" s="1"/>
  <c r="K24" i="38"/>
  <c r="K60" i="38" s="1"/>
  <c r="J24" i="38"/>
  <c r="J60" i="38" s="1"/>
  <c r="I24" i="38"/>
  <c r="I60" i="38" s="1"/>
  <c r="H24" i="38"/>
  <c r="G24" i="38"/>
  <c r="F24" i="38"/>
  <c r="E24" i="38"/>
  <c r="D24" i="38"/>
  <c r="D60" i="38" s="1"/>
  <c r="C24" i="38"/>
  <c r="C60" i="38" s="1"/>
  <c r="B24" i="38"/>
  <c r="Y16" i="38"/>
  <c r="X16" i="38"/>
  <c r="X57" i="38" s="1"/>
  <c r="W16" i="38"/>
  <c r="W57" i="38" s="1"/>
  <c r="V16" i="38"/>
  <c r="U16" i="38"/>
  <c r="T16" i="38"/>
  <c r="T57" i="38" s="1"/>
  <c r="S16" i="38"/>
  <c r="R16" i="38"/>
  <c r="R57" i="38" s="1"/>
  <c r="Q16" i="38"/>
  <c r="Q57" i="38" s="1"/>
  <c r="P16" i="38"/>
  <c r="P57" i="38" s="1"/>
  <c r="O16" i="38"/>
  <c r="O57" i="38" s="1"/>
  <c r="N16" i="38"/>
  <c r="M16" i="38"/>
  <c r="L16" i="38"/>
  <c r="L78" i="38" s="1"/>
  <c r="K16" i="38"/>
  <c r="K78" i="38" s="1"/>
  <c r="J16" i="38"/>
  <c r="J57" i="38" s="1"/>
  <c r="I16" i="38"/>
  <c r="I57" i="38" s="1"/>
  <c r="H16" i="38"/>
  <c r="H57" i="38" s="1"/>
  <c r="G16" i="38"/>
  <c r="G57" i="38" s="1"/>
  <c r="F16" i="38"/>
  <c r="E16" i="38"/>
  <c r="D16" i="38"/>
  <c r="C16" i="38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U80" i="37"/>
  <c r="S80" i="37"/>
  <c r="M80" i="37"/>
  <c r="G80" i="37"/>
  <c r="U79" i="37"/>
  <c r="T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P51" i="37" s="1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X63" i="37"/>
  <c r="U63" i="37"/>
  <c r="T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60" i="37"/>
  <c r="T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7" i="37"/>
  <c r="X57" i="37"/>
  <c r="T57" i="37"/>
  <c r="Q57" i="37"/>
  <c r="P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N51" i="37" s="1"/>
  <c r="M54" i="37"/>
  <c r="M51" i="37" s="1"/>
  <c r="L54" i="37"/>
  <c r="K54" i="37"/>
  <c r="K51" i="37" s="1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J51" i="37" s="1"/>
  <c r="I53" i="37"/>
  <c r="I51" i="37" s="1"/>
  <c r="H53" i="37"/>
  <c r="H51" i="37" s="1"/>
  <c r="G53" i="37"/>
  <c r="G51" i="37" s="1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F51" i="37" s="1"/>
  <c r="E52" i="37"/>
  <c r="E51" i="37" s="1"/>
  <c r="D52" i="37"/>
  <c r="C52" i="37"/>
  <c r="C51" i="37" s="1"/>
  <c r="B52" i="37"/>
  <c r="B51" i="37" s="1"/>
  <c r="U51" i="37"/>
  <c r="S51" i="37"/>
  <c r="R51" i="37"/>
  <c r="Q51" i="37"/>
  <c r="O51" i="37"/>
  <c r="Y27" i="37"/>
  <c r="Y80" i="37" s="1"/>
  <c r="X27" i="37"/>
  <c r="X80" i="37" s="1"/>
  <c r="W27" i="37"/>
  <c r="W80" i="37" s="1"/>
  <c r="V27" i="37"/>
  <c r="U27" i="37"/>
  <c r="T27" i="37"/>
  <c r="T80" i="37" s="1"/>
  <c r="S27" i="37"/>
  <c r="S63" i="37" s="1"/>
  <c r="R27" i="37"/>
  <c r="R80" i="37" s="1"/>
  <c r="Q27" i="37"/>
  <c r="Q80" i="37" s="1"/>
  <c r="P27" i="37"/>
  <c r="P80" i="39" s="1"/>
  <c r="O27" i="37"/>
  <c r="O80" i="37" s="1"/>
  <c r="N27" i="37"/>
  <c r="M27" i="37"/>
  <c r="M80" i="39" s="1"/>
  <c r="L27" i="37"/>
  <c r="L80" i="37" s="1"/>
  <c r="K27" i="37"/>
  <c r="K63" i="37" s="1"/>
  <c r="J27" i="37"/>
  <c r="J80" i="37" s="1"/>
  <c r="I27" i="37"/>
  <c r="I80" i="37" s="1"/>
  <c r="H27" i="37"/>
  <c r="H80" i="39" s="1"/>
  <c r="G27" i="37"/>
  <c r="G63" i="37" s="1"/>
  <c r="F27" i="37"/>
  <c r="E27" i="37"/>
  <c r="E80" i="39" s="1"/>
  <c r="D27" i="37"/>
  <c r="D80" i="37" s="1"/>
  <c r="C27" i="37"/>
  <c r="C63" i="37" s="1"/>
  <c r="B27" i="37"/>
  <c r="B80" i="37" s="1"/>
  <c r="Y24" i="37"/>
  <c r="Y79" i="37" s="1"/>
  <c r="X24" i="37"/>
  <c r="W24" i="37"/>
  <c r="W79" i="37" s="1"/>
  <c r="V24" i="37"/>
  <c r="U24" i="37"/>
  <c r="T24" i="37"/>
  <c r="T79" i="37" s="1"/>
  <c r="S24" i="37"/>
  <c r="S60" i="37" s="1"/>
  <c r="R24" i="37"/>
  <c r="R79" i="37" s="1"/>
  <c r="Q24" i="37"/>
  <c r="Q79" i="37" s="1"/>
  <c r="P24" i="37"/>
  <c r="O24" i="37"/>
  <c r="O79" i="37" s="1"/>
  <c r="N24" i="37"/>
  <c r="N79" i="39" s="1"/>
  <c r="M24" i="37"/>
  <c r="M79" i="39" s="1"/>
  <c r="L24" i="37"/>
  <c r="L79" i="37" s="1"/>
  <c r="K24" i="37"/>
  <c r="K79" i="37" s="1"/>
  <c r="J24" i="37"/>
  <c r="J79" i="38" s="1"/>
  <c r="I24" i="37"/>
  <c r="I79" i="38" s="1"/>
  <c r="H24" i="37"/>
  <c r="G24" i="37"/>
  <c r="G79" i="37" s="1"/>
  <c r="F24" i="37"/>
  <c r="F79" i="39" s="1"/>
  <c r="E24" i="37"/>
  <c r="E79" i="39" s="1"/>
  <c r="D24" i="37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U16" i="37"/>
  <c r="U78" i="39" s="1"/>
  <c r="T16" i="37"/>
  <c r="S16" i="37"/>
  <c r="S78" i="37" s="1"/>
  <c r="R16" i="37"/>
  <c r="R78" i="37" s="1"/>
  <c r="Q16" i="37"/>
  <c r="Q78" i="37" s="1"/>
  <c r="P16" i="37"/>
  <c r="P78" i="37" s="1"/>
  <c r="O16" i="37"/>
  <c r="O78" i="37" s="1"/>
  <c r="N16" i="37"/>
  <c r="M16" i="37"/>
  <c r="L16" i="37"/>
  <c r="L78" i="37" s="1"/>
  <c r="K16" i="37"/>
  <c r="K78" i="37" s="1"/>
  <c r="J16" i="37"/>
  <c r="I16" i="37"/>
  <c r="H16" i="37"/>
  <c r="H78" i="37" s="1"/>
  <c r="G16" i="37"/>
  <c r="G78" i="37" s="1"/>
  <c r="F16" i="37"/>
  <c r="E16" i="37"/>
  <c r="E78" i="39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C78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L63" i="35"/>
  <c r="K63" i="35"/>
  <c r="H63" i="35"/>
  <c r="G63" i="35"/>
  <c r="D63" i="35"/>
  <c r="C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F60" i="35"/>
  <c r="C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D57" i="35"/>
  <c r="C57" i="35"/>
  <c r="Y56" i="35"/>
  <c r="Y51" i="35" s="1"/>
  <c r="X56" i="35"/>
  <c r="X51" i="35" s="1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W51" i="35" s="1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X52" i="35"/>
  <c r="W52" i="35"/>
  <c r="V52" i="35"/>
  <c r="V51" i="35" s="1"/>
  <c r="U52" i="35"/>
  <c r="U51" i="35" s="1"/>
  <c r="T52" i="35"/>
  <c r="T51" i="35" s="1"/>
  <c r="S52" i="35"/>
  <c r="R52" i="35"/>
  <c r="R51" i="35" s="1"/>
  <c r="Q52" i="35"/>
  <c r="Q51" i="35" s="1"/>
  <c r="P52" i="35"/>
  <c r="P51" i="35" s="1"/>
  <c r="O52" i="35"/>
  <c r="O51" i="35" s="1"/>
  <c r="N52" i="35"/>
  <c r="N51" i="35" s="1"/>
  <c r="M52" i="35"/>
  <c r="M51" i="35" s="1"/>
  <c r="L52" i="35"/>
  <c r="L51" i="35" s="1"/>
  <c r="K52" i="35"/>
  <c r="J52" i="35"/>
  <c r="J51" i="35" s="1"/>
  <c r="I52" i="35"/>
  <c r="I51" i="35" s="1"/>
  <c r="H52" i="35"/>
  <c r="H51" i="35" s="1"/>
  <c r="G52" i="35"/>
  <c r="G51" i="35" s="1"/>
  <c r="F52" i="35"/>
  <c r="E52" i="35"/>
  <c r="D52" i="35"/>
  <c r="C52" i="35"/>
  <c r="B52" i="35"/>
  <c r="F51" i="35"/>
  <c r="E51" i="35"/>
  <c r="D51" i="35"/>
  <c r="B51" i="35"/>
  <c r="Y27" i="35"/>
  <c r="X27" i="35"/>
  <c r="X63" i="35" s="1"/>
  <c r="W27" i="35"/>
  <c r="W63" i="35" s="1"/>
  <c r="V27" i="35"/>
  <c r="U27" i="35"/>
  <c r="T27" i="35"/>
  <c r="T63" i="35" s="1"/>
  <c r="S27" i="35"/>
  <c r="S63" i="35" s="1"/>
  <c r="R27" i="35"/>
  <c r="Q27" i="35"/>
  <c r="P27" i="35"/>
  <c r="P63" i="35" s="1"/>
  <c r="O27" i="35"/>
  <c r="O63" i="35" s="1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Y24" i="35"/>
  <c r="X24" i="35"/>
  <c r="W24" i="35"/>
  <c r="V24" i="35"/>
  <c r="V60" i="35" s="1"/>
  <c r="U24" i="35"/>
  <c r="T24" i="35"/>
  <c r="S24" i="35"/>
  <c r="S60" i="35" s="1"/>
  <c r="R24" i="35"/>
  <c r="Q24" i="35"/>
  <c r="P24" i="35"/>
  <c r="O24" i="35"/>
  <c r="N24" i="35"/>
  <c r="N60" i="35" s="1"/>
  <c r="M24" i="35"/>
  <c r="L24" i="35"/>
  <c r="K24" i="35"/>
  <c r="K60" i="35" s="1"/>
  <c r="J24" i="35"/>
  <c r="I24" i="35"/>
  <c r="H24" i="35"/>
  <c r="G24" i="35"/>
  <c r="F24" i="35"/>
  <c r="E24" i="35"/>
  <c r="D24" i="35"/>
  <c r="C24" i="35"/>
  <c r="B24" i="35"/>
  <c r="Y16" i="35"/>
  <c r="X16" i="35"/>
  <c r="X57" i="35" s="1"/>
  <c r="W16" i="35"/>
  <c r="W57" i="35" s="1"/>
  <c r="V16" i="35"/>
  <c r="U16" i="35"/>
  <c r="T16" i="35"/>
  <c r="T57" i="35" s="1"/>
  <c r="S16" i="35"/>
  <c r="S57" i="35" s="1"/>
  <c r="R16" i="35"/>
  <c r="Q16" i="35"/>
  <c r="P16" i="35"/>
  <c r="P57" i="35" s="1"/>
  <c r="O16" i="35"/>
  <c r="O57" i="35" s="1"/>
  <c r="N16" i="35"/>
  <c r="M16" i="35"/>
  <c r="L16" i="35"/>
  <c r="L57" i="35" s="1"/>
  <c r="K16" i="35"/>
  <c r="K57" i="35" s="1"/>
  <c r="J16" i="35"/>
  <c r="I16" i="35"/>
  <c r="H16" i="35"/>
  <c r="H57" i="35" s="1"/>
  <c r="G16" i="35"/>
  <c r="G57" i="35" s="1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L80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N51" i="34" s="1"/>
  <c r="M61" i="34"/>
  <c r="L61" i="34"/>
  <c r="K61" i="34"/>
  <c r="J61" i="34"/>
  <c r="I61" i="34"/>
  <c r="H61" i="34"/>
  <c r="G61" i="34"/>
  <c r="F61" i="34"/>
  <c r="E61" i="34"/>
  <c r="D61" i="34"/>
  <c r="C61" i="34"/>
  <c r="B61" i="34"/>
  <c r="O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K51" i="34" s="1"/>
  <c r="J58" i="34"/>
  <c r="I58" i="34"/>
  <c r="H58" i="34"/>
  <c r="G58" i="34"/>
  <c r="F58" i="34"/>
  <c r="E58" i="34"/>
  <c r="D58" i="34"/>
  <c r="C58" i="34"/>
  <c r="C51" i="34" s="1"/>
  <c r="B58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I51" i="34" s="1"/>
  <c r="H53" i="34"/>
  <c r="G53" i="34"/>
  <c r="F53" i="34"/>
  <c r="E53" i="34"/>
  <c r="D53" i="34"/>
  <c r="C53" i="34"/>
  <c r="B53" i="34"/>
  <c r="Y52" i="34"/>
  <c r="Y51" i="34" s="1"/>
  <c r="X52" i="34"/>
  <c r="W52" i="34"/>
  <c r="V52" i="34"/>
  <c r="V51" i="34" s="1"/>
  <c r="U52" i="34"/>
  <c r="U51" i="34" s="1"/>
  <c r="T52" i="34"/>
  <c r="S52" i="34"/>
  <c r="R52" i="34"/>
  <c r="Q52" i="34"/>
  <c r="Q51" i="34" s="1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M51" i="34"/>
  <c r="F51" i="34"/>
  <c r="E51" i="34"/>
  <c r="Y27" i="34"/>
  <c r="X27" i="34"/>
  <c r="W27" i="34"/>
  <c r="V27" i="34"/>
  <c r="U27" i="34"/>
  <c r="T27" i="34"/>
  <c r="T63" i="34" s="1"/>
  <c r="S27" i="34"/>
  <c r="S63" i="34" s="1"/>
  <c r="R27" i="34"/>
  <c r="Q27" i="34"/>
  <c r="P27" i="34"/>
  <c r="P63" i="34" s="1"/>
  <c r="O27" i="34"/>
  <c r="O63" i="34" s="1"/>
  <c r="N27" i="34"/>
  <c r="M27" i="34"/>
  <c r="L27" i="34"/>
  <c r="L63" i="34" s="1"/>
  <c r="K27" i="34"/>
  <c r="K80" i="34" s="1"/>
  <c r="J27" i="34"/>
  <c r="J63" i="34" s="1"/>
  <c r="I27" i="34"/>
  <c r="H27" i="34"/>
  <c r="H80" i="34" s="1"/>
  <c r="G27" i="34"/>
  <c r="G63" i="34" s="1"/>
  <c r="F27" i="34"/>
  <c r="E27" i="34"/>
  <c r="D27" i="34"/>
  <c r="D63" i="34" s="1"/>
  <c r="C27" i="34"/>
  <c r="C63" i="34" s="1"/>
  <c r="B27" i="34"/>
  <c r="Y24" i="34"/>
  <c r="X24" i="34"/>
  <c r="W24" i="34"/>
  <c r="W60" i="34" s="1"/>
  <c r="V24" i="34"/>
  <c r="U24" i="34"/>
  <c r="T24" i="34"/>
  <c r="T60" i="34" s="1"/>
  <c r="S24" i="34"/>
  <c r="S60" i="34" s="1"/>
  <c r="R24" i="34"/>
  <c r="Q24" i="34"/>
  <c r="P24" i="34"/>
  <c r="O24" i="34"/>
  <c r="N24" i="34"/>
  <c r="M24" i="34"/>
  <c r="L24" i="34"/>
  <c r="K24" i="34"/>
  <c r="J24" i="34"/>
  <c r="I24" i="34"/>
  <c r="H24" i="34"/>
  <c r="G24" i="34"/>
  <c r="G60" i="34" s="1"/>
  <c r="F24" i="34"/>
  <c r="E24" i="34"/>
  <c r="D24" i="34"/>
  <c r="D60" i="34" s="1"/>
  <c r="C24" i="34"/>
  <c r="C79" i="34" s="1"/>
  <c r="B24" i="34"/>
  <c r="Y16" i="34"/>
  <c r="X16" i="34"/>
  <c r="W16" i="34"/>
  <c r="V16" i="34"/>
  <c r="U16" i="34"/>
  <c r="T16" i="34"/>
  <c r="T57" i="34" s="1"/>
  <c r="S16" i="34"/>
  <c r="S57" i="34" s="1"/>
  <c r="R16" i="34"/>
  <c r="R57" i="34" s="1"/>
  <c r="Q16" i="34"/>
  <c r="P16" i="34"/>
  <c r="P57" i="34" s="1"/>
  <c r="O16" i="34"/>
  <c r="O57" i="34" s="1"/>
  <c r="N16" i="34"/>
  <c r="M16" i="34"/>
  <c r="L16" i="34"/>
  <c r="L57" i="34" s="1"/>
  <c r="K16" i="34"/>
  <c r="K57" i="34" s="1"/>
  <c r="J16" i="34"/>
  <c r="J57" i="34" s="1"/>
  <c r="I16" i="34"/>
  <c r="H16" i="34"/>
  <c r="G16" i="34"/>
  <c r="F16" i="34"/>
  <c r="E16" i="34"/>
  <c r="D16" i="34"/>
  <c r="D78" i="34" s="1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I79" i="33"/>
  <c r="H79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I63" i="33"/>
  <c r="H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J60" i="33"/>
  <c r="I60" i="33"/>
  <c r="H60" i="33"/>
  <c r="C60" i="33"/>
  <c r="B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Y56" i="33"/>
  <c r="Y51" i="33" s="1"/>
  <c r="X56" i="33"/>
  <c r="X51" i="33" s="1"/>
  <c r="W56" i="33"/>
  <c r="W51" i="33" s="1"/>
  <c r="V56" i="33"/>
  <c r="V51" i="33" s="1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U51" i="33" s="1"/>
  <c r="T55" i="33"/>
  <c r="T51" i="33" s="1"/>
  <c r="S55" i="33"/>
  <c r="S51" i="33" s="1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W52" i="33"/>
  <c r="V52" i="33"/>
  <c r="U52" i="33"/>
  <c r="T52" i="33"/>
  <c r="S52" i="33"/>
  <c r="R52" i="33"/>
  <c r="R51" i="33" s="1"/>
  <c r="Q52" i="33"/>
  <c r="Q51" i="33" s="1"/>
  <c r="P52" i="33"/>
  <c r="P51" i="33" s="1"/>
  <c r="O52" i="33"/>
  <c r="O51" i="33" s="1"/>
  <c r="N52" i="33"/>
  <c r="N51" i="33" s="1"/>
  <c r="M52" i="33"/>
  <c r="M51" i="33" s="1"/>
  <c r="L52" i="33"/>
  <c r="L51" i="33" s="1"/>
  <c r="K52" i="33"/>
  <c r="K51" i="33" s="1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E51" i="33" s="1"/>
  <c r="D52" i="33"/>
  <c r="C52" i="33"/>
  <c r="C51" i="33" s="1"/>
  <c r="B52" i="33"/>
  <c r="D51" i="33"/>
  <c r="B51" i="33"/>
  <c r="Y27" i="33"/>
  <c r="Y80" i="33" s="1"/>
  <c r="X27" i="33"/>
  <c r="X80" i="33" s="1"/>
  <c r="W27" i="33"/>
  <c r="W80" i="33" s="1"/>
  <c r="V27" i="33"/>
  <c r="V80" i="33" s="1"/>
  <c r="U27" i="33"/>
  <c r="U80" i="33" s="1"/>
  <c r="T27" i="33"/>
  <c r="S27" i="33"/>
  <c r="S80" i="33" s="1"/>
  <c r="R27" i="33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5" s="1"/>
  <c r="K27" i="33"/>
  <c r="K80" i="35" s="1"/>
  <c r="J27" i="33"/>
  <c r="I27" i="33"/>
  <c r="I80" i="33" s="1"/>
  <c r="H27" i="33"/>
  <c r="H80" i="33" s="1"/>
  <c r="G27" i="33"/>
  <c r="G80" i="33" s="1"/>
  <c r="F27" i="33"/>
  <c r="F80" i="33" s="1"/>
  <c r="E27" i="33"/>
  <c r="E80" i="33" s="1"/>
  <c r="D27" i="33"/>
  <c r="D80" i="35" s="1"/>
  <c r="C27" i="33"/>
  <c r="C80" i="35" s="1"/>
  <c r="B27" i="33"/>
  <c r="Y24" i="33"/>
  <c r="Y60" i="33" s="1"/>
  <c r="X24" i="33"/>
  <c r="X60" i="33" s="1"/>
  <c r="W24" i="33"/>
  <c r="W79" i="33" s="1"/>
  <c r="V24" i="33"/>
  <c r="V79" i="33" s="1"/>
  <c r="U24" i="33"/>
  <c r="U79" i="33" s="1"/>
  <c r="T24" i="33"/>
  <c r="S24" i="33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K24" i="33"/>
  <c r="J24" i="33"/>
  <c r="J79" i="33" s="1"/>
  <c r="I24" i="33"/>
  <c r="H24" i="33"/>
  <c r="G24" i="33"/>
  <c r="G79" i="33" s="1"/>
  <c r="F24" i="33"/>
  <c r="F79" i="33" s="1"/>
  <c r="E24" i="33"/>
  <c r="E79" i="33" s="1"/>
  <c r="D24" i="33"/>
  <c r="C24" i="33"/>
  <c r="C79" i="35" s="1"/>
  <c r="B24" i="33"/>
  <c r="B79" i="33" s="1"/>
  <c r="Y16" i="33"/>
  <c r="Y57" i="33" s="1"/>
  <c r="X16" i="33"/>
  <c r="X57" i="33" s="1"/>
  <c r="W16" i="33"/>
  <c r="W78" i="33" s="1"/>
  <c r="V16" i="33"/>
  <c r="V78" i="33" s="1"/>
  <c r="U16" i="33"/>
  <c r="U78" i="33" s="1"/>
  <c r="T16" i="33"/>
  <c r="T78" i="35" s="1"/>
  <c r="S16" i="33"/>
  <c r="S78" i="33" s="1"/>
  <c r="R16" i="33"/>
  <c r="Q16" i="33"/>
  <c r="Q57" i="33" s="1"/>
  <c r="P16" i="33"/>
  <c r="P57" i="33" s="1"/>
  <c r="O16" i="33"/>
  <c r="O78" i="33" s="1"/>
  <c r="N16" i="33"/>
  <c r="N78" i="33" s="1"/>
  <c r="M16" i="33"/>
  <c r="M78" i="33" s="1"/>
  <c r="L16" i="33"/>
  <c r="K16" i="33"/>
  <c r="K78" i="33" s="1"/>
  <c r="J16" i="33"/>
  <c r="I16" i="33"/>
  <c r="I57" i="33" s="1"/>
  <c r="H16" i="33"/>
  <c r="H57" i="33" s="1"/>
  <c r="G16" i="33"/>
  <c r="G78" i="33" s="1"/>
  <c r="F16" i="33"/>
  <c r="F78" i="33" s="1"/>
  <c r="E16" i="33"/>
  <c r="E78" i="33" s="1"/>
  <c r="D16" i="33"/>
  <c r="D78" i="35" s="1"/>
  <c r="C16" i="33"/>
  <c r="C78" i="33" s="1"/>
  <c r="B16" i="33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T176" i="4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L176" i="4" s="1"/>
  <c r="K33" i="32"/>
  <c r="K38" i="32" s="1"/>
  <c r="J33" i="32"/>
  <c r="J38" i="32" s="1"/>
  <c r="I33" i="32"/>
  <c r="I38" i="32" s="1"/>
  <c r="H33" i="32"/>
  <c r="H38" i="32" s="1"/>
  <c r="G33" i="32"/>
  <c r="G38" i="32" s="1"/>
  <c r="G176" i="4" s="1"/>
  <c r="F33" i="32"/>
  <c r="F38" i="32" s="1"/>
  <c r="E33" i="32"/>
  <c r="E38" i="32" s="1"/>
  <c r="D33" i="32"/>
  <c r="D38" i="32" s="1"/>
  <c r="D176" i="4" s="1"/>
  <c r="C33" i="32"/>
  <c r="C38" i="32" s="1"/>
  <c r="C176" i="4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C105" i="31"/>
  <c r="B105" i="31"/>
  <c r="Y104" i="31"/>
  <c r="X104" i="31"/>
  <c r="W104" i="31"/>
  <c r="V104" i="31"/>
  <c r="V84" i="31" s="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Y84" i="31" s="1"/>
  <c r="X96" i="31"/>
  <c r="W96" i="31"/>
  <c r="V96" i="31"/>
  <c r="U96" i="31"/>
  <c r="T96" i="31"/>
  <c r="S96" i="31"/>
  <c r="R96" i="31"/>
  <c r="Q96" i="31"/>
  <c r="Q84" i="31" s="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U84" i="31" s="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N84" i="31" s="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P84" i="31" s="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B84" i="31" s="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F84" i="31" s="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E84" i="31" s="1"/>
  <c r="D86" i="31"/>
  <c r="C86" i="31"/>
  <c r="B86" i="31"/>
  <c r="Y85" i="31"/>
  <c r="X85" i="31"/>
  <c r="W85" i="31"/>
  <c r="W84" i="31" s="1"/>
  <c r="V85" i="31"/>
  <c r="U85" i="31"/>
  <c r="T85" i="31"/>
  <c r="S85" i="31"/>
  <c r="R85" i="31"/>
  <c r="Q85" i="31"/>
  <c r="P85" i="31"/>
  <c r="O85" i="31"/>
  <c r="O84" i="31" s="1"/>
  <c r="N85" i="31"/>
  <c r="M85" i="31"/>
  <c r="M84" i="31" s="1"/>
  <c r="L85" i="31"/>
  <c r="L84" i="31" s="1"/>
  <c r="K85" i="31"/>
  <c r="J85" i="31"/>
  <c r="I85" i="31"/>
  <c r="I84" i="31" s="1"/>
  <c r="H85" i="31"/>
  <c r="G85" i="31"/>
  <c r="G84" i="31" s="1"/>
  <c r="F85" i="31"/>
  <c r="E85" i="31"/>
  <c r="D85" i="31"/>
  <c r="C85" i="31"/>
  <c r="B85" i="31"/>
  <c r="T84" i="31"/>
  <c r="D84" i="31"/>
  <c r="Y66" i="31"/>
  <c r="X66" i="31"/>
  <c r="X105" i="31" s="1"/>
  <c r="W66" i="31"/>
  <c r="V66" i="31"/>
  <c r="U66" i="31"/>
  <c r="T66" i="31"/>
  <c r="S66" i="31"/>
  <c r="S105" i="31" s="1"/>
  <c r="R66" i="31"/>
  <c r="R105" i="31" s="1"/>
  <c r="Q66" i="31"/>
  <c r="P66" i="31"/>
  <c r="O66" i="31"/>
  <c r="O105" i="31" s="1"/>
  <c r="N66" i="31"/>
  <c r="M66" i="31"/>
  <c r="L66" i="31"/>
  <c r="K66" i="31"/>
  <c r="K105" i="31" s="1"/>
  <c r="J66" i="31"/>
  <c r="J105" i="31" s="1"/>
  <c r="I66" i="31"/>
  <c r="H66" i="31"/>
  <c r="H105" i="31" s="1"/>
  <c r="G66" i="31"/>
  <c r="F66" i="31"/>
  <c r="E66" i="31"/>
  <c r="D66" i="31"/>
  <c r="C66" i="31"/>
  <c r="B66" i="31"/>
  <c r="Y45" i="31"/>
  <c r="X45" i="31"/>
  <c r="W45" i="31"/>
  <c r="W99" i="31" s="1"/>
  <c r="V45" i="31"/>
  <c r="U45" i="31"/>
  <c r="T45" i="31"/>
  <c r="S45" i="31"/>
  <c r="R45" i="31"/>
  <c r="Q45" i="31"/>
  <c r="P45" i="31"/>
  <c r="P99" i="31" s="1"/>
  <c r="O45" i="31"/>
  <c r="O99" i="31" s="1"/>
  <c r="N45" i="31"/>
  <c r="M45" i="31"/>
  <c r="L45" i="31"/>
  <c r="K45" i="31"/>
  <c r="J45" i="31"/>
  <c r="I45" i="31"/>
  <c r="H45" i="31"/>
  <c r="H99" i="31" s="1"/>
  <c r="G45" i="31"/>
  <c r="G122" i="31" s="1"/>
  <c r="F45" i="31"/>
  <c r="E45" i="31"/>
  <c r="D45" i="31"/>
  <c r="C45" i="31"/>
  <c r="B45" i="31"/>
  <c r="B99" i="31" s="1"/>
  <c r="Y25" i="31"/>
  <c r="X25" i="31"/>
  <c r="W25" i="31"/>
  <c r="V25" i="31"/>
  <c r="U25" i="31"/>
  <c r="T25" i="31"/>
  <c r="S25" i="31"/>
  <c r="S94" i="31" s="1"/>
  <c r="R25" i="31"/>
  <c r="R94" i="31" s="1"/>
  <c r="Q25" i="31"/>
  <c r="P25" i="31"/>
  <c r="O25" i="31"/>
  <c r="O94" i="31" s="1"/>
  <c r="N25" i="31"/>
  <c r="M25" i="31"/>
  <c r="L25" i="31"/>
  <c r="K25" i="31"/>
  <c r="J25" i="31"/>
  <c r="I25" i="31"/>
  <c r="H25" i="31"/>
  <c r="H94" i="31" s="1"/>
  <c r="G25" i="31"/>
  <c r="G94" i="31" s="1"/>
  <c r="F25" i="31"/>
  <c r="E25" i="31"/>
  <c r="D25" i="31"/>
  <c r="C25" i="31"/>
  <c r="C94" i="31" s="1"/>
  <c r="B25" i="31"/>
  <c r="B94" i="31" s="1"/>
  <c r="Y16" i="31"/>
  <c r="X16" i="31"/>
  <c r="X90" i="31" s="1"/>
  <c r="W16" i="31"/>
  <c r="W90" i="31" s="1"/>
  <c r="V16" i="31"/>
  <c r="U16" i="31"/>
  <c r="T16" i="31"/>
  <c r="S16" i="31"/>
  <c r="R16" i="31"/>
  <c r="R90" i="31" s="1"/>
  <c r="Q16" i="31"/>
  <c r="P16" i="31"/>
  <c r="P119" i="31" s="1"/>
  <c r="O16" i="31"/>
  <c r="O119" i="31" s="1"/>
  <c r="N16" i="31"/>
  <c r="M16" i="31"/>
  <c r="L16" i="31"/>
  <c r="K16" i="31"/>
  <c r="J16" i="31"/>
  <c r="J90" i="31" s="1"/>
  <c r="I16" i="31"/>
  <c r="H16" i="31"/>
  <c r="H90" i="31" s="1"/>
  <c r="G16" i="31"/>
  <c r="G90" i="31" s="1"/>
  <c r="F16" i="31"/>
  <c r="E16" i="31"/>
  <c r="D16" i="31"/>
  <c r="C16" i="3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F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V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R90" i="30"/>
  <c r="Y89" i="30"/>
  <c r="X89" i="30"/>
  <c r="W89" i="30"/>
  <c r="W84" i="30" s="1"/>
  <c r="V89" i="30"/>
  <c r="U89" i="30"/>
  <c r="U84" i="30" s="1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R84" i="30" s="1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P84" i="30" s="1"/>
  <c r="O87" i="30"/>
  <c r="O84" i="30" s="1"/>
  <c r="N87" i="30"/>
  <c r="M87" i="30"/>
  <c r="M84" i="30" s="1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L84" i="30" s="1"/>
  <c r="K86" i="30"/>
  <c r="K84" i="30" s="1"/>
  <c r="J86" i="30"/>
  <c r="J84" i="30" s="1"/>
  <c r="I86" i="30"/>
  <c r="I84" i="30" s="1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H84" i="30" s="1"/>
  <c r="G85" i="30"/>
  <c r="G84" i="30" s="1"/>
  <c r="F85" i="30"/>
  <c r="E85" i="30"/>
  <c r="E84" i="30" s="1"/>
  <c r="D85" i="30"/>
  <c r="D84" i="30" s="1"/>
  <c r="C85" i="30"/>
  <c r="C84" i="30" s="1"/>
  <c r="B85" i="30"/>
  <c r="B84" i="30" s="1"/>
  <c r="T84" i="30"/>
  <c r="S84" i="30"/>
  <c r="Q84" i="30"/>
  <c r="Y66" i="30"/>
  <c r="X66" i="30"/>
  <c r="X123" i="30" s="1"/>
  <c r="W66" i="30"/>
  <c r="W105" i="30" s="1"/>
  <c r="V66" i="30"/>
  <c r="V105" i="30" s="1"/>
  <c r="U66" i="30"/>
  <c r="U105" i="30" s="1"/>
  <c r="T66" i="30"/>
  <c r="T105" i="30" s="1"/>
  <c r="S66" i="30"/>
  <c r="S105" i="30" s="1"/>
  <c r="R66" i="30"/>
  <c r="Q66" i="30"/>
  <c r="Q123" i="30" s="1"/>
  <c r="P66" i="30"/>
  <c r="P123" i="30" s="1"/>
  <c r="O66" i="30"/>
  <c r="O105" i="30" s="1"/>
  <c r="N66" i="30"/>
  <c r="N105" i="30" s="1"/>
  <c r="M66" i="30"/>
  <c r="M105" i="30" s="1"/>
  <c r="L66" i="30"/>
  <c r="L105" i="30" s="1"/>
  <c r="K66" i="30"/>
  <c r="J66" i="30"/>
  <c r="J105" i="30" s="1"/>
  <c r="I66" i="30"/>
  <c r="I105" i="30" s="1"/>
  <c r="H66" i="30"/>
  <c r="G66" i="30"/>
  <c r="G105" i="30" s="1"/>
  <c r="F66" i="30"/>
  <c r="E66" i="30"/>
  <c r="E105" i="30" s="1"/>
  <c r="D66" i="30"/>
  <c r="D105" i="30" s="1"/>
  <c r="C66" i="30"/>
  <c r="B66" i="30"/>
  <c r="B105" i="30" s="1"/>
  <c r="Y45" i="30"/>
  <c r="Y99" i="30" s="1"/>
  <c r="X45" i="30"/>
  <c r="X99" i="30" s="1"/>
  <c r="W45" i="30"/>
  <c r="W99" i="30" s="1"/>
  <c r="V45" i="30"/>
  <c r="U45" i="30"/>
  <c r="T45" i="30"/>
  <c r="T122" i="30" s="1"/>
  <c r="S45" i="30"/>
  <c r="R45" i="30"/>
  <c r="Q45" i="30"/>
  <c r="Q122" i="30" s="1"/>
  <c r="P45" i="30"/>
  <c r="O45" i="30"/>
  <c r="N45" i="30"/>
  <c r="N99" i="30" s="1"/>
  <c r="M45" i="30"/>
  <c r="L45" i="30"/>
  <c r="L122" i="30" s="1"/>
  <c r="K45" i="30"/>
  <c r="J45" i="30"/>
  <c r="I45" i="30"/>
  <c r="I122" i="30" s="1"/>
  <c r="H45" i="30"/>
  <c r="G45" i="30"/>
  <c r="F45" i="30"/>
  <c r="F99" i="30" s="1"/>
  <c r="E45" i="30"/>
  <c r="D45" i="30"/>
  <c r="C45" i="30"/>
  <c r="B45" i="30"/>
  <c r="Y25" i="30"/>
  <c r="X25" i="30"/>
  <c r="W25" i="30"/>
  <c r="V25" i="30"/>
  <c r="V94" i="30" s="1"/>
  <c r="U25" i="30"/>
  <c r="T25" i="30"/>
  <c r="T120" i="30" s="1"/>
  <c r="S25" i="30"/>
  <c r="S120" i="30" s="1"/>
  <c r="R25" i="30"/>
  <c r="Q25" i="30"/>
  <c r="P25" i="30"/>
  <c r="O25" i="30"/>
  <c r="N25" i="30"/>
  <c r="N94" i="30" s="1"/>
  <c r="M25" i="30"/>
  <c r="M120" i="30" s="1"/>
  <c r="L25" i="30"/>
  <c r="K25" i="30"/>
  <c r="J25" i="30"/>
  <c r="I25" i="30"/>
  <c r="I120" i="30" s="1"/>
  <c r="H25" i="30"/>
  <c r="H120" i="30" s="1"/>
  <c r="G25" i="30"/>
  <c r="F25" i="30"/>
  <c r="E25" i="30"/>
  <c r="E120" i="30" s="1"/>
  <c r="D25" i="30"/>
  <c r="C25" i="30"/>
  <c r="B25" i="30"/>
  <c r="Y16" i="30"/>
  <c r="X16" i="30"/>
  <c r="W16" i="30"/>
  <c r="V16" i="30"/>
  <c r="V90" i="30" s="1"/>
  <c r="U16" i="30"/>
  <c r="T16" i="30"/>
  <c r="S16" i="30"/>
  <c r="R16" i="30"/>
  <c r="Q16" i="30"/>
  <c r="P16" i="30"/>
  <c r="P119" i="30" s="1"/>
  <c r="O16" i="30"/>
  <c r="O119" i="30" s="1"/>
  <c r="N16" i="30"/>
  <c r="N90" i="30" s="1"/>
  <c r="M16" i="30"/>
  <c r="L16" i="30"/>
  <c r="K16" i="30"/>
  <c r="J16" i="30"/>
  <c r="J90" i="30" s="1"/>
  <c r="I16" i="30"/>
  <c r="I119" i="30" s="1"/>
  <c r="H16" i="30"/>
  <c r="G16" i="30"/>
  <c r="F16" i="30"/>
  <c r="F90" i="30" s="1"/>
  <c r="E16" i="30"/>
  <c r="D16" i="30"/>
  <c r="D119" i="30" s="1"/>
  <c r="C16" i="30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3" i="29"/>
  <c r="O123" i="29"/>
  <c r="W122" i="29"/>
  <c r="O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O119" i="29"/>
  <c r="G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X84" i="29" s="1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Q84" i="29" s="1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K84" i="29" s="1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N84" i="29" s="1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P84" i="29" s="1"/>
  <c r="O87" i="29"/>
  <c r="N87" i="29"/>
  <c r="M87" i="29"/>
  <c r="M84" i="29" s="1"/>
  <c r="L87" i="29"/>
  <c r="K87" i="29"/>
  <c r="J87" i="29"/>
  <c r="J84" i="29" s="1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L84" i="29" s="1"/>
  <c r="K86" i="29"/>
  <c r="J86" i="29"/>
  <c r="I86" i="29"/>
  <c r="I84" i="29" s="1"/>
  <c r="H86" i="29"/>
  <c r="G86" i="29"/>
  <c r="F86" i="29"/>
  <c r="E86" i="29"/>
  <c r="D86" i="29"/>
  <c r="C86" i="29"/>
  <c r="B86" i="29"/>
  <c r="Y85" i="29"/>
  <c r="Y84" i="29" s="1"/>
  <c r="X85" i="29"/>
  <c r="W85" i="29"/>
  <c r="V85" i="29"/>
  <c r="V84" i="29" s="1"/>
  <c r="U85" i="29"/>
  <c r="T85" i="29"/>
  <c r="S85" i="29"/>
  <c r="S84" i="29" s="1"/>
  <c r="R85" i="29"/>
  <c r="Q85" i="29"/>
  <c r="P85" i="29"/>
  <c r="O85" i="29"/>
  <c r="N85" i="29"/>
  <c r="M85" i="29"/>
  <c r="L85" i="29"/>
  <c r="K85" i="29"/>
  <c r="J85" i="29"/>
  <c r="I85" i="29"/>
  <c r="H85" i="29"/>
  <c r="H84" i="29" s="1"/>
  <c r="G85" i="29"/>
  <c r="F85" i="29"/>
  <c r="F84" i="29" s="1"/>
  <c r="E85" i="29"/>
  <c r="E84" i="29" s="1"/>
  <c r="D85" i="29"/>
  <c r="D84" i="29" s="1"/>
  <c r="C85" i="29"/>
  <c r="C84" i="29" s="1"/>
  <c r="B85" i="29"/>
  <c r="B84" i="29" s="1"/>
  <c r="U84" i="29"/>
  <c r="T84" i="29"/>
  <c r="R84" i="29"/>
  <c r="Y66" i="29"/>
  <c r="Y123" i="29" s="1"/>
  <c r="X66" i="29"/>
  <c r="X123" i="29" s="1"/>
  <c r="W66" i="29"/>
  <c r="W105" i="29" s="1"/>
  <c r="V66" i="29"/>
  <c r="V123" i="29" s="1"/>
  <c r="U66" i="29"/>
  <c r="U123" i="29" s="1"/>
  <c r="T66" i="29"/>
  <c r="S66" i="29"/>
  <c r="S123" i="29" s="1"/>
  <c r="R66" i="29"/>
  <c r="R123" i="29" s="1"/>
  <c r="Q66" i="29"/>
  <c r="Q123" i="29" s="1"/>
  <c r="P66" i="29"/>
  <c r="P123" i="29" s="1"/>
  <c r="O66" i="29"/>
  <c r="O105" i="29" s="1"/>
  <c r="N66" i="29"/>
  <c r="N123" i="29" s="1"/>
  <c r="M66" i="29"/>
  <c r="M123" i="29" s="1"/>
  <c r="L66" i="29"/>
  <c r="K66" i="29"/>
  <c r="K123" i="29" s="1"/>
  <c r="J66" i="29"/>
  <c r="J123" i="29" s="1"/>
  <c r="I66" i="29"/>
  <c r="I123" i="29" s="1"/>
  <c r="H66" i="29"/>
  <c r="H123" i="29" s="1"/>
  <c r="G66" i="29"/>
  <c r="G105" i="29" s="1"/>
  <c r="F66" i="29"/>
  <c r="F123" i="29" s="1"/>
  <c r="E66" i="29"/>
  <c r="E123" i="29" s="1"/>
  <c r="D66" i="29"/>
  <c r="C66" i="29"/>
  <c r="C123" i="29" s="1"/>
  <c r="B66" i="29"/>
  <c r="B123" i="29" s="1"/>
  <c r="Y45" i="29"/>
  <c r="Y122" i="29" s="1"/>
  <c r="X45" i="29"/>
  <c r="X122" i="29" s="1"/>
  <c r="W45" i="29"/>
  <c r="V45" i="29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99" i="29" s="1"/>
  <c r="N45" i="29"/>
  <c r="N122" i="30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30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94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94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94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90" i="29" s="1"/>
  <c r="V16" i="29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90" i="29" s="1"/>
  <c r="N16" i="29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90" i="29" s="1"/>
  <c r="F16" i="29"/>
  <c r="E16" i="29"/>
  <c r="E119" i="29" s="1"/>
  <c r="D16" i="29"/>
  <c r="D119" i="29" s="1"/>
  <c r="C16" i="29"/>
  <c r="C119" i="29" s="1"/>
  <c r="B16" i="29"/>
  <c r="B119" i="29" s="1"/>
  <c r="B113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S175" i="4" s="1"/>
  <c r="R33" i="28"/>
  <c r="R38" i="28" s="1"/>
  <c r="R175" i="4" s="1"/>
  <c r="Q33" i="28"/>
  <c r="Q38" i="28" s="1"/>
  <c r="Q175" i="4" s="1"/>
  <c r="P33" i="28"/>
  <c r="P38" i="28" s="1"/>
  <c r="P175" i="4" s="1"/>
  <c r="O33" i="28"/>
  <c r="O38" i="28" s="1"/>
  <c r="O175" i="4" s="1"/>
  <c r="N33" i="28"/>
  <c r="N38" i="28" s="1"/>
  <c r="N175" i="4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J126" i="27" s="1"/>
  <c r="I130" i="27"/>
  <c r="H130" i="27"/>
  <c r="G130" i="27"/>
  <c r="F130" i="27"/>
  <c r="E130" i="27"/>
  <c r="D130" i="27"/>
  <c r="C130" i="27"/>
  <c r="B130" i="27"/>
  <c r="Y129" i="27"/>
  <c r="X129" i="27"/>
  <c r="W129" i="27"/>
  <c r="W126" i="27" s="1"/>
  <c r="V129" i="27"/>
  <c r="U129" i="27"/>
  <c r="U126" i="27" s="1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G126" i="27" s="1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S126" i="27" s="1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D126" i="27" s="1"/>
  <c r="C128" i="27"/>
  <c r="C126" i="27" s="1"/>
  <c r="B128" i="27"/>
  <c r="B126" i="27" s="1"/>
  <c r="Y127" i="27"/>
  <c r="Y126" i="27" s="1"/>
  <c r="X127" i="27"/>
  <c r="W127" i="27"/>
  <c r="V127" i="27"/>
  <c r="U127" i="27"/>
  <c r="T127" i="27"/>
  <c r="S127" i="27"/>
  <c r="R127" i="27"/>
  <c r="R126" i="27" s="1"/>
  <c r="Q127" i="27"/>
  <c r="P127" i="27"/>
  <c r="P126" i="27" s="1"/>
  <c r="O127" i="27"/>
  <c r="O126" i="27" s="1"/>
  <c r="N127" i="27"/>
  <c r="N126" i="27" s="1"/>
  <c r="M127" i="27"/>
  <c r="M126" i="27" s="1"/>
  <c r="L127" i="27"/>
  <c r="K127" i="27"/>
  <c r="J127" i="27"/>
  <c r="I127" i="27"/>
  <c r="H127" i="27"/>
  <c r="H126" i="27" s="1"/>
  <c r="G127" i="27"/>
  <c r="F127" i="27"/>
  <c r="F126" i="27" s="1"/>
  <c r="E127" i="27"/>
  <c r="E126" i="27" s="1"/>
  <c r="D127" i="27"/>
  <c r="C127" i="27"/>
  <c r="B127" i="27"/>
  <c r="X126" i="27"/>
  <c r="V126" i="27"/>
  <c r="T126" i="27"/>
  <c r="L126" i="27"/>
  <c r="K126" i="27"/>
  <c r="I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U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110" i="27" s="1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U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U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X110" i="27" s="1"/>
  <c r="W113" i="27"/>
  <c r="W110" i="27" s="1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I110" i="27" s="1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T110" i="27" s="1"/>
  <c r="S112" i="27"/>
  <c r="S110" i="27" s="1"/>
  <c r="R112" i="27"/>
  <c r="R110" i="27" s="1"/>
  <c r="Q112" i="27"/>
  <c r="Q110" i="27" s="1"/>
  <c r="P112" i="27"/>
  <c r="O112" i="27"/>
  <c r="N112" i="27"/>
  <c r="M112" i="27"/>
  <c r="L112" i="27"/>
  <c r="K112" i="27"/>
  <c r="J112" i="27"/>
  <c r="I112" i="27"/>
  <c r="H112" i="27"/>
  <c r="G112" i="27"/>
  <c r="G110" i="27" s="1"/>
  <c r="F112" i="27"/>
  <c r="E112" i="27"/>
  <c r="D112" i="27"/>
  <c r="C112" i="27"/>
  <c r="B112" i="27"/>
  <c r="Y111" i="27"/>
  <c r="X111" i="27"/>
  <c r="W111" i="27"/>
  <c r="V111" i="27"/>
  <c r="V110" i="27" s="1"/>
  <c r="U111" i="27"/>
  <c r="T111" i="27"/>
  <c r="S111" i="27"/>
  <c r="R111" i="27"/>
  <c r="Q111" i="27"/>
  <c r="P111" i="27"/>
  <c r="P110" i="27" s="1"/>
  <c r="O111" i="27"/>
  <c r="O110" i="27" s="1"/>
  <c r="N111" i="27"/>
  <c r="N110" i="27" s="1"/>
  <c r="M111" i="27"/>
  <c r="L111" i="27"/>
  <c r="L110" i="27" s="1"/>
  <c r="K111" i="27"/>
  <c r="K110" i="27" s="1"/>
  <c r="J111" i="27"/>
  <c r="I111" i="27"/>
  <c r="H111" i="27"/>
  <c r="G111" i="27"/>
  <c r="F111" i="27"/>
  <c r="E111" i="27"/>
  <c r="D111" i="27"/>
  <c r="C111" i="27"/>
  <c r="C110" i="27" s="1"/>
  <c r="B111" i="27"/>
  <c r="Y110" i="27"/>
  <c r="J110" i="27"/>
  <c r="H110" i="27"/>
  <c r="F110" i="27"/>
  <c r="D110" i="27"/>
  <c r="Y108" i="27"/>
  <c r="X108" i="27"/>
  <c r="W108" i="27"/>
  <c r="V108" i="27"/>
  <c r="U108" i="27"/>
  <c r="T108" i="27"/>
  <c r="T98" i="27" s="1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N98" i="27" s="1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P98" i="27" s="1"/>
  <c r="O102" i="27"/>
  <c r="O98" i="27" s="1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Y98" i="27" s="1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L98" i="27" s="1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H98" i="27" s="1"/>
  <c r="G100" i="27"/>
  <c r="G98" i="27" s="1"/>
  <c r="F100" i="27"/>
  <c r="F98" i="27" s="1"/>
  <c r="E100" i="27"/>
  <c r="D100" i="27"/>
  <c r="C100" i="27"/>
  <c r="B100" i="27"/>
  <c r="Y99" i="27"/>
  <c r="X99" i="27"/>
  <c r="W99" i="27"/>
  <c r="V99" i="27"/>
  <c r="V98" i="27" s="1"/>
  <c r="U99" i="27"/>
  <c r="T99" i="27"/>
  <c r="S99" i="27"/>
  <c r="S98" i="27" s="1"/>
  <c r="R99" i="27"/>
  <c r="R98" i="27" s="1"/>
  <c r="Q99" i="27"/>
  <c r="Q98" i="27" s="1"/>
  <c r="P99" i="27"/>
  <c r="O99" i="27"/>
  <c r="N99" i="27"/>
  <c r="M99" i="27"/>
  <c r="L99" i="27"/>
  <c r="K99" i="27"/>
  <c r="J99" i="27"/>
  <c r="J98" i="27" s="1"/>
  <c r="I99" i="27"/>
  <c r="I98" i="27" s="1"/>
  <c r="H99" i="27"/>
  <c r="G99" i="27"/>
  <c r="F99" i="27"/>
  <c r="E99" i="27"/>
  <c r="D99" i="27"/>
  <c r="D98" i="27" s="1"/>
  <c r="C99" i="27"/>
  <c r="C98" i="27" s="1"/>
  <c r="B99" i="27"/>
  <c r="B98" i="27" s="1"/>
  <c r="X98" i="27"/>
  <c r="K98" i="27"/>
  <c r="Y69" i="27"/>
  <c r="Y122" i="27" s="1"/>
  <c r="X69" i="27"/>
  <c r="X122" i="27" s="1"/>
  <c r="W69" i="27"/>
  <c r="V69" i="27"/>
  <c r="U69" i="27"/>
  <c r="T69" i="27"/>
  <c r="T122" i="27" s="1"/>
  <c r="S69" i="27"/>
  <c r="S122" i="27" s="1"/>
  <c r="R69" i="27"/>
  <c r="Q69" i="27"/>
  <c r="Q122" i="27" s="1"/>
  <c r="P69" i="27"/>
  <c r="P122" i="27" s="1"/>
  <c r="O69" i="27"/>
  <c r="O122" i="27" s="1"/>
  <c r="N69" i="27"/>
  <c r="N122" i="27" s="1"/>
  <c r="M69" i="27"/>
  <c r="M122" i="27" s="1"/>
  <c r="L69" i="27"/>
  <c r="L122" i="27" s="1"/>
  <c r="K69" i="27"/>
  <c r="K122" i="27" s="1"/>
  <c r="J69" i="27"/>
  <c r="I69" i="27"/>
  <c r="I122" i="27" s="1"/>
  <c r="H69" i="27"/>
  <c r="H122" i="27" s="1"/>
  <c r="G69" i="27"/>
  <c r="F69" i="27"/>
  <c r="E69" i="27"/>
  <c r="E122" i="27" s="1"/>
  <c r="D69" i="27"/>
  <c r="C69" i="27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M119" i="27" s="1"/>
  <c r="L56" i="27"/>
  <c r="K56" i="27"/>
  <c r="K153" i="27" s="1"/>
  <c r="J56" i="27"/>
  <c r="I56" i="27"/>
  <c r="H56" i="27"/>
  <c r="G56" i="27"/>
  <c r="F56" i="27"/>
  <c r="E56" i="27"/>
  <c r="E119" i="27" s="1"/>
  <c r="D56" i="27"/>
  <c r="C56" i="27"/>
  <c r="B56" i="27"/>
  <c r="Y43" i="27"/>
  <c r="X43" i="27"/>
  <c r="W43" i="27"/>
  <c r="V43" i="27"/>
  <c r="V152" i="27" s="1"/>
  <c r="U43" i="27"/>
  <c r="U152" i="27" s="1"/>
  <c r="T43" i="27"/>
  <c r="S43" i="27"/>
  <c r="R43" i="27"/>
  <c r="Q43" i="27"/>
  <c r="P43" i="27"/>
  <c r="O43" i="27"/>
  <c r="N43" i="27"/>
  <c r="M43" i="27"/>
  <c r="M116" i="27" s="1"/>
  <c r="L43" i="27"/>
  <c r="K43" i="27"/>
  <c r="J43" i="27"/>
  <c r="I43" i="27"/>
  <c r="H43" i="27"/>
  <c r="G43" i="27"/>
  <c r="F43" i="27"/>
  <c r="E43" i="27"/>
  <c r="E116" i="27" s="1"/>
  <c r="D43" i="27"/>
  <c r="C43" i="27"/>
  <c r="B43" i="27"/>
  <c r="Y17" i="27"/>
  <c r="X17" i="27"/>
  <c r="W17" i="27"/>
  <c r="V17" i="27"/>
  <c r="U17" i="27"/>
  <c r="U105" i="27" s="1"/>
  <c r="T17" i="27"/>
  <c r="S17" i="27"/>
  <c r="S143" i="27" s="1"/>
  <c r="R17" i="27"/>
  <c r="Q17" i="27"/>
  <c r="P17" i="27"/>
  <c r="O17" i="27"/>
  <c r="N17" i="27"/>
  <c r="M17" i="27"/>
  <c r="M105" i="27" s="1"/>
  <c r="L17" i="27"/>
  <c r="K17" i="27"/>
  <c r="J17" i="27"/>
  <c r="I17" i="27"/>
  <c r="H17" i="27"/>
  <c r="G17" i="27"/>
  <c r="F17" i="27"/>
  <c r="E17" i="27"/>
  <c r="E105" i="27" s="1"/>
  <c r="D17" i="27"/>
  <c r="C17" i="27"/>
  <c r="C143" i="27" s="1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I126" i="26" s="1"/>
  <c r="H130" i="26"/>
  <c r="G130" i="26"/>
  <c r="G126" i="26" s="1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H126" i="26" s="1"/>
  <c r="G129" i="26"/>
  <c r="F129" i="26"/>
  <c r="F126" i="26" s="1"/>
  <c r="E129" i="26"/>
  <c r="E126" i="26" s="1"/>
  <c r="D129" i="26"/>
  <c r="C129" i="26"/>
  <c r="C126" i="26" s="1"/>
  <c r="B129" i="26"/>
  <c r="Y128" i="26"/>
  <c r="X128" i="26"/>
  <c r="W128" i="26"/>
  <c r="V128" i="26"/>
  <c r="V126" i="26" s="1"/>
  <c r="U128" i="26"/>
  <c r="T128" i="26"/>
  <c r="S128" i="26"/>
  <c r="R128" i="26"/>
  <c r="Q128" i="26"/>
  <c r="P128" i="26"/>
  <c r="P126" i="26" s="1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D126" i="26" s="1"/>
  <c r="C128" i="26"/>
  <c r="B128" i="26"/>
  <c r="B126" i="26" s="1"/>
  <c r="Y127" i="26"/>
  <c r="Y126" i="26" s="1"/>
  <c r="X127" i="26"/>
  <c r="X126" i="26" s="1"/>
  <c r="W127" i="26"/>
  <c r="W126" i="26" s="1"/>
  <c r="V127" i="26"/>
  <c r="U127" i="26"/>
  <c r="T127" i="26"/>
  <c r="S127" i="26"/>
  <c r="R127" i="26"/>
  <c r="R126" i="26" s="1"/>
  <c r="Q127" i="26"/>
  <c r="P127" i="26"/>
  <c r="O127" i="26"/>
  <c r="N127" i="26"/>
  <c r="M127" i="26"/>
  <c r="M126" i="26" s="1"/>
  <c r="L127" i="26"/>
  <c r="L126" i="26" s="1"/>
  <c r="K127" i="26"/>
  <c r="K126" i="26" s="1"/>
  <c r="J127" i="26"/>
  <c r="J126" i="26" s="1"/>
  <c r="I127" i="26"/>
  <c r="H127" i="26"/>
  <c r="G127" i="26"/>
  <c r="F127" i="26"/>
  <c r="E127" i="26"/>
  <c r="D127" i="26"/>
  <c r="C127" i="26"/>
  <c r="B127" i="26"/>
  <c r="U126" i="26"/>
  <c r="T126" i="26"/>
  <c r="S126" i="26"/>
  <c r="Q126" i="26"/>
  <c r="O126" i="26"/>
  <c r="N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E110" i="26" s="1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X116" i="26"/>
  <c r="P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U110" i="26" s="1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V110" i="26" s="1"/>
  <c r="U113" i="26"/>
  <c r="T113" i="26"/>
  <c r="T110" i="26" s="1"/>
  <c r="S113" i="26"/>
  <c r="S110" i="26" s="1"/>
  <c r="R113" i="26"/>
  <c r="Q113" i="26"/>
  <c r="Q110" i="26" s="1"/>
  <c r="P113" i="26"/>
  <c r="O113" i="26"/>
  <c r="N113" i="26"/>
  <c r="M113" i="26"/>
  <c r="L113" i="26"/>
  <c r="K113" i="26"/>
  <c r="J113" i="26"/>
  <c r="I113" i="26"/>
  <c r="H113" i="26"/>
  <c r="G113" i="26"/>
  <c r="F113" i="26"/>
  <c r="F110" i="26" s="1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R110" i="26" s="1"/>
  <c r="Q112" i="26"/>
  <c r="P112" i="26"/>
  <c r="O112" i="26"/>
  <c r="O110" i="26" s="1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W111" i="26"/>
  <c r="W110" i="26" s="1"/>
  <c r="V111" i="26"/>
  <c r="U111" i="26"/>
  <c r="T111" i="26"/>
  <c r="S111" i="26"/>
  <c r="R111" i="26"/>
  <c r="Q111" i="26"/>
  <c r="P111" i="26"/>
  <c r="O111" i="26"/>
  <c r="N111" i="26"/>
  <c r="N110" i="26" s="1"/>
  <c r="M111" i="26"/>
  <c r="M110" i="26" s="1"/>
  <c r="L111" i="26"/>
  <c r="L110" i="26" s="1"/>
  <c r="K111" i="26"/>
  <c r="K110" i="26" s="1"/>
  <c r="J111" i="26"/>
  <c r="J110" i="26" s="1"/>
  <c r="I111" i="26"/>
  <c r="I110" i="26" s="1"/>
  <c r="H111" i="26"/>
  <c r="G111" i="26"/>
  <c r="G110" i="26" s="1"/>
  <c r="F111" i="26"/>
  <c r="E111" i="26"/>
  <c r="D111" i="26"/>
  <c r="D110" i="26" s="1"/>
  <c r="C111" i="26"/>
  <c r="B111" i="26"/>
  <c r="C110" i="26"/>
  <c r="B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Q98" i="26" s="1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U98" i="26" s="1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G98" i="26" s="1"/>
  <c r="F101" i="26"/>
  <c r="F98" i="26" s="1"/>
  <c r="E101" i="26"/>
  <c r="D101" i="26"/>
  <c r="D98" i="26" s="1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E98" i="26" s="1"/>
  <c r="D100" i="26"/>
  <c r="C100" i="26"/>
  <c r="C98" i="26" s="1"/>
  <c r="B100" i="26"/>
  <c r="B98" i="26" s="1"/>
  <c r="Y99" i="26"/>
  <c r="Y98" i="26" s="1"/>
  <c r="X99" i="26"/>
  <c r="W99" i="26"/>
  <c r="W98" i="26" s="1"/>
  <c r="V99" i="26"/>
  <c r="U99" i="26"/>
  <c r="T99" i="26"/>
  <c r="S99" i="26"/>
  <c r="S98" i="26" s="1"/>
  <c r="R99" i="26"/>
  <c r="Q99" i="26"/>
  <c r="P99" i="26"/>
  <c r="O99" i="26"/>
  <c r="O98" i="26" s="1"/>
  <c r="N99" i="26"/>
  <c r="M99" i="26"/>
  <c r="L99" i="26"/>
  <c r="L98" i="26" s="1"/>
  <c r="K99" i="26"/>
  <c r="K98" i="26" s="1"/>
  <c r="J99" i="26"/>
  <c r="J98" i="26" s="1"/>
  <c r="I99" i="26"/>
  <c r="I98" i="26" s="1"/>
  <c r="H99" i="26"/>
  <c r="G99" i="26"/>
  <c r="F99" i="26"/>
  <c r="E99" i="26"/>
  <c r="D99" i="26"/>
  <c r="C99" i="26"/>
  <c r="B99" i="26"/>
  <c r="V98" i="26"/>
  <c r="T98" i="26"/>
  <c r="R98" i="26"/>
  <c r="N98" i="26"/>
  <c r="M98" i="26"/>
  <c r="Y69" i="26"/>
  <c r="X69" i="26"/>
  <c r="X122" i="26" s="1"/>
  <c r="W69" i="26"/>
  <c r="V69" i="26"/>
  <c r="U69" i="26"/>
  <c r="T69" i="26"/>
  <c r="S69" i="26"/>
  <c r="R69" i="26"/>
  <c r="Q69" i="26"/>
  <c r="P69" i="26"/>
  <c r="P122" i="26" s="1"/>
  <c r="O69" i="26"/>
  <c r="N69" i="26"/>
  <c r="M69" i="26"/>
  <c r="L69" i="26"/>
  <c r="K69" i="26"/>
  <c r="J69" i="26"/>
  <c r="I69" i="26"/>
  <c r="H69" i="26"/>
  <c r="H122" i="26" s="1"/>
  <c r="G69" i="26"/>
  <c r="F69" i="26"/>
  <c r="E69" i="26"/>
  <c r="D69" i="26"/>
  <c r="C69" i="26"/>
  <c r="B69" i="26"/>
  <c r="B154" i="26" s="1"/>
  <c r="Y56" i="26"/>
  <c r="X56" i="26"/>
  <c r="X119" i="26" s="1"/>
  <c r="W56" i="26"/>
  <c r="V56" i="26"/>
  <c r="U56" i="26"/>
  <c r="T56" i="26"/>
  <c r="S56" i="26"/>
  <c r="R56" i="26"/>
  <c r="Q56" i="26"/>
  <c r="P56" i="26"/>
  <c r="P119" i="26" s="1"/>
  <c r="O56" i="26"/>
  <c r="N56" i="26"/>
  <c r="M56" i="26"/>
  <c r="M153" i="26" s="1"/>
  <c r="L56" i="26"/>
  <c r="K56" i="26"/>
  <c r="J56" i="26"/>
  <c r="I56" i="26"/>
  <c r="H56" i="26"/>
  <c r="H119" i="26" s="1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H116" i="26" s="1"/>
  <c r="G43" i="26"/>
  <c r="F43" i="26"/>
  <c r="E43" i="26"/>
  <c r="D43" i="26"/>
  <c r="C43" i="26"/>
  <c r="B43" i="26"/>
  <c r="Y17" i="26"/>
  <c r="X17" i="26"/>
  <c r="X105" i="26" s="1"/>
  <c r="W17" i="26"/>
  <c r="V17" i="26"/>
  <c r="U17" i="26"/>
  <c r="T17" i="26"/>
  <c r="S17" i="26"/>
  <c r="R17" i="26"/>
  <c r="Q17" i="26"/>
  <c r="P17" i="26"/>
  <c r="P143" i="26" s="1"/>
  <c r="O17" i="26"/>
  <c r="N17" i="26"/>
  <c r="M17" i="26"/>
  <c r="L17" i="26"/>
  <c r="K17" i="26"/>
  <c r="J17" i="26"/>
  <c r="I17" i="26"/>
  <c r="H17" i="26"/>
  <c r="H105" i="26" s="1"/>
  <c r="G17" i="26"/>
  <c r="F17" i="26"/>
  <c r="E17" i="26"/>
  <c r="E143" i="26" s="1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T156" i="25" s="1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O156" i="25" s="1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R156" i="25" s="1"/>
  <c r="Q157" i="25"/>
  <c r="P157" i="25"/>
  <c r="O157" i="25"/>
  <c r="N157" i="25"/>
  <c r="M157" i="25"/>
  <c r="L157" i="25"/>
  <c r="K157" i="25"/>
  <c r="J157" i="25"/>
  <c r="I157" i="25"/>
  <c r="I156" i="25" s="1"/>
  <c r="H157" i="25"/>
  <c r="H156" i="25" s="1"/>
  <c r="G157" i="25"/>
  <c r="G156" i="25" s="1"/>
  <c r="F157" i="25"/>
  <c r="E157" i="25"/>
  <c r="E156" i="25" s="1"/>
  <c r="D157" i="25"/>
  <c r="D156" i="25" s="1"/>
  <c r="C157" i="25"/>
  <c r="C156" i="25" s="1"/>
  <c r="B157" i="25"/>
  <c r="B156" i="25" s="1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R126" i="25" s="1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S126" i="25" s="1"/>
  <c r="R130" i="25"/>
  <c r="Q130" i="25"/>
  <c r="P130" i="25"/>
  <c r="O130" i="25"/>
  <c r="N130" i="25"/>
  <c r="M130" i="25"/>
  <c r="L130" i="25"/>
  <c r="K130" i="25"/>
  <c r="J130" i="25"/>
  <c r="I130" i="25"/>
  <c r="I126" i="25" s="1"/>
  <c r="H130" i="25"/>
  <c r="H126" i="25" s="1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O126" i="25" s="1"/>
  <c r="N129" i="25"/>
  <c r="M129" i="25"/>
  <c r="L129" i="25"/>
  <c r="K129" i="25"/>
  <c r="J129" i="25"/>
  <c r="I129" i="25"/>
  <c r="H129" i="25"/>
  <c r="G129" i="25"/>
  <c r="F129" i="25"/>
  <c r="F126" i="25" s="1"/>
  <c r="E129" i="25"/>
  <c r="E126" i="25" s="1"/>
  <c r="D129" i="25"/>
  <c r="D126" i="25" s="1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N126" i="25" s="1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126" i="25" s="1"/>
  <c r="Y127" i="25"/>
  <c r="Y126" i="25" s="1"/>
  <c r="X127" i="25"/>
  <c r="X126" i="25" s="1"/>
  <c r="W127" i="25"/>
  <c r="W126" i="25" s="1"/>
  <c r="V127" i="25"/>
  <c r="U127" i="25"/>
  <c r="T127" i="25"/>
  <c r="S127" i="25"/>
  <c r="R127" i="25"/>
  <c r="Q127" i="25"/>
  <c r="P127" i="25"/>
  <c r="O127" i="25"/>
  <c r="N127" i="25"/>
  <c r="M127" i="25"/>
  <c r="M126" i="25" s="1"/>
  <c r="L127" i="25"/>
  <c r="L126" i="25" s="1"/>
  <c r="K127" i="25"/>
  <c r="K126" i="25" s="1"/>
  <c r="J127" i="25"/>
  <c r="J126" i="25" s="1"/>
  <c r="I127" i="25"/>
  <c r="H127" i="25"/>
  <c r="G127" i="25"/>
  <c r="G126" i="25" s="1"/>
  <c r="F127" i="25"/>
  <c r="E127" i="25"/>
  <c r="D127" i="25"/>
  <c r="C127" i="25"/>
  <c r="B127" i="25"/>
  <c r="V126" i="25"/>
  <c r="U126" i="25"/>
  <c r="T126" i="25"/>
  <c r="Q126" i="25"/>
  <c r="P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D110" i="25" s="1"/>
  <c r="C117" i="25"/>
  <c r="B117" i="25"/>
  <c r="Q116" i="25"/>
  <c r="F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X110" i="25" s="1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V110" i="25" s="1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F110" i="25" s="1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P112" i="25"/>
  <c r="P110" i="25" s="1"/>
  <c r="O112" i="25"/>
  <c r="O110" i="25" s="1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B110" i="25" s="1"/>
  <c r="Y111" i="25"/>
  <c r="X111" i="25"/>
  <c r="W111" i="25"/>
  <c r="W110" i="25" s="1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J110" i="25" s="1"/>
  <c r="I111" i="25"/>
  <c r="H111" i="25"/>
  <c r="H110" i="25" s="1"/>
  <c r="G111" i="25"/>
  <c r="G110" i="25" s="1"/>
  <c r="F111" i="25"/>
  <c r="E111" i="25"/>
  <c r="D111" i="25"/>
  <c r="C111" i="25"/>
  <c r="B111" i="25"/>
  <c r="N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N98" i="25" s="1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L98" i="25" s="1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M98" i="25" s="1"/>
  <c r="L102" i="25"/>
  <c r="K102" i="25"/>
  <c r="J102" i="25"/>
  <c r="I102" i="25"/>
  <c r="H102" i="25"/>
  <c r="G102" i="25"/>
  <c r="F102" i="25"/>
  <c r="E102" i="25"/>
  <c r="D102" i="25"/>
  <c r="C102" i="25"/>
  <c r="C98" i="25" s="1"/>
  <c r="B102" i="25"/>
  <c r="B98" i="25" s="1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I98" i="25" s="1"/>
  <c r="H101" i="25"/>
  <c r="G101" i="25"/>
  <c r="F101" i="25"/>
  <c r="E101" i="25"/>
  <c r="D101" i="25"/>
  <c r="C101" i="25"/>
  <c r="B101" i="25"/>
  <c r="Y100" i="25"/>
  <c r="X100" i="25"/>
  <c r="X98" i="25" s="1"/>
  <c r="W100" i="25"/>
  <c r="V100" i="25"/>
  <c r="U100" i="25"/>
  <c r="U98" i="25" s="1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H98" i="25" s="1"/>
  <c r="G100" i="25"/>
  <c r="F100" i="25"/>
  <c r="E100" i="25"/>
  <c r="D100" i="25"/>
  <c r="C100" i="25"/>
  <c r="B100" i="25"/>
  <c r="Y99" i="25"/>
  <c r="X99" i="25"/>
  <c r="W99" i="25"/>
  <c r="W98" i="25" s="1"/>
  <c r="V99" i="25"/>
  <c r="V98" i="25" s="1"/>
  <c r="U99" i="25"/>
  <c r="T99" i="25"/>
  <c r="T98" i="25" s="1"/>
  <c r="S99" i="25"/>
  <c r="S98" i="25" s="1"/>
  <c r="R99" i="25"/>
  <c r="R98" i="25" s="1"/>
  <c r="Q99" i="25"/>
  <c r="Q98" i="25" s="1"/>
  <c r="P99" i="25"/>
  <c r="O99" i="25"/>
  <c r="N99" i="25"/>
  <c r="M99" i="25"/>
  <c r="L99" i="25"/>
  <c r="K99" i="25"/>
  <c r="J99" i="25"/>
  <c r="I99" i="25"/>
  <c r="H99" i="25"/>
  <c r="G99" i="25"/>
  <c r="G98" i="25" s="1"/>
  <c r="F99" i="25"/>
  <c r="F98" i="25" s="1"/>
  <c r="E99" i="25"/>
  <c r="E98" i="25" s="1"/>
  <c r="D99" i="25"/>
  <c r="D98" i="25" s="1"/>
  <c r="C99" i="25"/>
  <c r="B99" i="25"/>
  <c r="Y98" i="25"/>
  <c r="P98" i="25"/>
  <c r="O98" i="25"/>
  <c r="K98" i="25"/>
  <c r="J98" i="25"/>
  <c r="Y69" i="25"/>
  <c r="Y154" i="25" s="1"/>
  <c r="X69" i="25"/>
  <c r="W69" i="25"/>
  <c r="V69" i="25"/>
  <c r="V154" i="25" s="1"/>
  <c r="U69" i="25"/>
  <c r="T69" i="25"/>
  <c r="T154" i="25" s="1"/>
  <c r="S69" i="25"/>
  <c r="S122" i="25" s="1"/>
  <c r="R69" i="25"/>
  <c r="Q69" i="25"/>
  <c r="Q154" i="25" s="1"/>
  <c r="P69" i="25"/>
  <c r="O69" i="25"/>
  <c r="N69" i="25"/>
  <c r="N154" i="25" s="1"/>
  <c r="M69" i="25"/>
  <c r="L69" i="25"/>
  <c r="L154" i="25" s="1"/>
  <c r="K69" i="25"/>
  <c r="K154" i="25" s="1"/>
  <c r="J69" i="25"/>
  <c r="I69" i="25"/>
  <c r="I154" i="25" s="1"/>
  <c r="H69" i="25"/>
  <c r="G69" i="25"/>
  <c r="F69" i="25"/>
  <c r="F154" i="25" s="1"/>
  <c r="E69" i="25"/>
  <c r="D69" i="25"/>
  <c r="D154" i="25" s="1"/>
  <c r="C69" i="25"/>
  <c r="C122" i="25" s="1"/>
  <c r="B69" i="25"/>
  <c r="Y56" i="25"/>
  <c r="Y153" i="25" s="1"/>
  <c r="X56" i="25"/>
  <c r="W56" i="25"/>
  <c r="V56" i="25"/>
  <c r="V153" i="25" s="1"/>
  <c r="U56" i="25"/>
  <c r="T56" i="25"/>
  <c r="T153" i="25" s="1"/>
  <c r="S56" i="25"/>
  <c r="S153" i="25" s="1"/>
  <c r="R56" i="25"/>
  <c r="Q56" i="25"/>
  <c r="Q153" i="25" s="1"/>
  <c r="P56" i="25"/>
  <c r="P153" i="26" s="1"/>
  <c r="O56" i="25"/>
  <c r="N56" i="25"/>
  <c r="N153" i="25" s="1"/>
  <c r="M56" i="25"/>
  <c r="L56" i="25"/>
  <c r="L153" i="25" s="1"/>
  <c r="K56" i="25"/>
  <c r="K153" i="25" s="1"/>
  <c r="J56" i="25"/>
  <c r="I56" i="25"/>
  <c r="I153" i="25" s="1"/>
  <c r="H56" i="25"/>
  <c r="G56" i="25"/>
  <c r="F56" i="25"/>
  <c r="F153" i="25" s="1"/>
  <c r="E56" i="25"/>
  <c r="E153" i="25" s="1"/>
  <c r="D56" i="25"/>
  <c r="D153" i="25" s="1"/>
  <c r="C56" i="25"/>
  <c r="C119" i="25" s="1"/>
  <c r="B56" i="25"/>
  <c r="Y43" i="25"/>
  <c r="Y152" i="25" s="1"/>
  <c r="X43" i="25"/>
  <c r="W43" i="25"/>
  <c r="V43" i="25"/>
  <c r="V152" i="25" s="1"/>
  <c r="U43" i="25"/>
  <c r="U152" i="25" s="1"/>
  <c r="T43" i="25"/>
  <c r="T152" i="25" s="1"/>
  <c r="S43" i="25"/>
  <c r="S152" i="25" s="1"/>
  <c r="R43" i="25"/>
  <c r="Q43" i="25"/>
  <c r="Q152" i="25" s="1"/>
  <c r="P43" i="25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I43" i="25"/>
  <c r="I152" i="25" s="1"/>
  <c r="H43" i="25"/>
  <c r="G43" i="25"/>
  <c r="G152" i="25" s="1"/>
  <c r="F43" i="25"/>
  <c r="F152" i="25" s="1"/>
  <c r="E43" i="25"/>
  <c r="E152" i="25" s="1"/>
  <c r="D43" i="25"/>
  <c r="D152" i="25" s="1"/>
  <c r="C43" i="25"/>
  <c r="C116" i="25" s="1"/>
  <c r="B43" i="25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05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05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U57" i="24" s="1"/>
  <c r="U116" i="4" s="1"/>
  <c r="T60" i="24"/>
  <c r="T57" i="24" s="1"/>
  <c r="T116" i="4" s="1"/>
  <c r="S60" i="24"/>
  <c r="S119" i="4" s="1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Q118" i="4" s="1"/>
  <c r="P59" i="24"/>
  <c r="P57" i="24" s="1"/>
  <c r="P116" i="4" s="1"/>
  <c r="O59" i="24"/>
  <c r="O118" i="4" s="1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Y58" i="24"/>
  <c r="Y57" i="24" s="1"/>
  <c r="Y116" i="4" s="1"/>
  <c r="X58" i="24"/>
  <c r="X57" i="24" s="1"/>
  <c r="X116" i="4" s="1"/>
  <c r="W58" i="24"/>
  <c r="V58" i="24"/>
  <c r="U58" i="24"/>
  <c r="T58" i="24"/>
  <c r="S58" i="24"/>
  <c r="R58" i="24"/>
  <c r="Q58" i="24"/>
  <c r="P58" i="24"/>
  <c r="O58" i="24"/>
  <c r="N58" i="24"/>
  <c r="N57" i="24" s="1"/>
  <c r="N116" i="4" s="1"/>
  <c r="M58" i="24"/>
  <c r="M57" i="24" s="1"/>
  <c r="M116" i="4" s="1"/>
  <c r="L58" i="24"/>
  <c r="L57" i="24" s="1"/>
  <c r="L116" i="4" s="1"/>
  <c r="K58" i="24"/>
  <c r="K117" i="4" s="1"/>
  <c r="J58" i="24"/>
  <c r="J57" i="24" s="1"/>
  <c r="J116" i="4" s="1"/>
  <c r="I58" i="24"/>
  <c r="H58" i="24"/>
  <c r="G58" i="24"/>
  <c r="F58" i="24"/>
  <c r="E58" i="24"/>
  <c r="D58" i="24"/>
  <c r="C58" i="24"/>
  <c r="B58" i="24"/>
  <c r="I57" i="24"/>
  <c r="H57" i="24"/>
  <c r="G57" i="24"/>
  <c r="F57" i="24"/>
  <c r="E57" i="24"/>
  <c r="D57" i="24"/>
  <c r="Y55" i="24"/>
  <c r="X55" i="24"/>
  <c r="W55" i="24"/>
  <c r="W52" i="24" s="1"/>
  <c r="V55" i="24"/>
  <c r="V52" i="24" s="1"/>
  <c r="V69" i="4" s="1"/>
  <c r="U55" i="24"/>
  <c r="T55" i="24"/>
  <c r="S55" i="24"/>
  <c r="S72" i="4" s="1"/>
  <c r="S145" i="4" s="1"/>
  <c r="R55" i="24"/>
  <c r="R72" i="4" s="1"/>
  <c r="Q55" i="24"/>
  <c r="P55" i="24"/>
  <c r="P69" i="24" s="1"/>
  <c r="O55" i="24"/>
  <c r="O77" i="24" s="1"/>
  <c r="N55" i="24"/>
  <c r="N77" i="24" s="1"/>
  <c r="M55" i="24"/>
  <c r="M77" i="24" s="1"/>
  <c r="L55" i="24"/>
  <c r="L77" i="24" s="1"/>
  <c r="K55" i="24"/>
  <c r="K77" i="24" s="1"/>
  <c r="K174" i="4" s="1"/>
  <c r="J55" i="24"/>
  <c r="I55" i="24"/>
  <c r="I77" i="24" s="1"/>
  <c r="H55" i="24"/>
  <c r="H69" i="24" s="1"/>
  <c r="G55" i="24"/>
  <c r="G77" i="24" s="1"/>
  <c r="G174" i="4" s="1"/>
  <c r="F55" i="24"/>
  <c r="E55" i="24"/>
  <c r="D55" i="24"/>
  <c r="C55" i="24"/>
  <c r="C77" i="24" s="1"/>
  <c r="C174" i="4" s="1"/>
  <c r="B55" i="24"/>
  <c r="B77" i="24" s="1"/>
  <c r="Y54" i="24"/>
  <c r="Y76" i="24" s="1"/>
  <c r="Y173" i="4" s="1"/>
  <c r="X54" i="24"/>
  <c r="X68" i="24" s="1"/>
  <c r="W54" i="24"/>
  <c r="V54" i="24"/>
  <c r="U54" i="24"/>
  <c r="U52" i="24" s="1"/>
  <c r="U69" i="4" s="1"/>
  <c r="T54" i="24"/>
  <c r="S54" i="24"/>
  <c r="S52" i="24" s="1"/>
  <c r="S69" i="4" s="1"/>
  <c r="S142" i="4" s="1"/>
  <c r="R54" i="24"/>
  <c r="R52" i="24" s="1"/>
  <c r="R69" i="4" s="1"/>
  <c r="Q54" i="24"/>
  <c r="P54" i="24"/>
  <c r="P68" i="24" s="1"/>
  <c r="O54" i="24"/>
  <c r="N54" i="24"/>
  <c r="M54" i="24"/>
  <c r="L54" i="24"/>
  <c r="K54" i="24"/>
  <c r="K76" i="24" s="1"/>
  <c r="K173" i="4" s="1"/>
  <c r="J54" i="24"/>
  <c r="J76" i="24" s="1"/>
  <c r="I54" i="24"/>
  <c r="I76" i="24" s="1"/>
  <c r="H54" i="24"/>
  <c r="H76" i="24" s="1"/>
  <c r="G54" i="24"/>
  <c r="G76" i="24" s="1"/>
  <c r="F54" i="24"/>
  <c r="E54" i="24"/>
  <c r="E76" i="24" s="1"/>
  <c r="D54" i="24"/>
  <c r="C54" i="24"/>
  <c r="C76" i="24" s="1"/>
  <c r="C173" i="4" s="1"/>
  <c r="B54" i="24"/>
  <c r="Y53" i="24"/>
  <c r="X53" i="24"/>
  <c r="W53" i="24"/>
  <c r="W75" i="24" s="1"/>
  <c r="V53" i="24"/>
  <c r="V75" i="24" s="1"/>
  <c r="U53" i="24"/>
  <c r="U75" i="24" s="1"/>
  <c r="T53" i="24"/>
  <c r="T75" i="24" s="1"/>
  <c r="S53" i="24"/>
  <c r="R53" i="24"/>
  <c r="Q53" i="24"/>
  <c r="Q52" i="24" s="1"/>
  <c r="Q69" i="4" s="1"/>
  <c r="P53" i="24"/>
  <c r="P52" i="24" s="1"/>
  <c r="P69" i="4" s="1"/>
  <c r="P142" i="4" s="1"/>
  <c r="O53" i="24"/>
  <c r="N53" i="24"/>
  <c r="M53" i="24"/>
  <c r="L53" i="24"/>
  <c r="K53" i="24"/>
  <c r="J53" i="24"/>
  <c r="J52" i="24" s="1"/>
  <c r="J69" i="4" s="1"/>
  <c r="I53" i="24"/>
  <c r="H53" i="24"/>
  <c r="H52" i="24" s="1"/>
  <c r="G53" i="24"/>
  <c r="G75" i="24" s="1"/>
  <c r="F53" i="24"/>
  <c r="F75" i="24" s="1"/>
  <c r="E53" i="24"/>
  <c r="E75" i="24" s="1"/>
  <c r="D53" i="24"/>
  <c r="D75" i="24" s="1"/>
  <c r="C53" i="24"/>
  <c r="C75" i="24" s="1"/>
  <c r="C172" i="4" s="1"/>
  <c r="B53" i="24"/>
  <c r="T52" i="24"/>
  <c r="T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W3" i="24" s="1"/>
  <c r="W17" i="4" s="1"/>
  <c r="V4" i="24"/>
  <c r="V3" i="24" s="1"/>
  <c r="V17" i="4" s="1"/>
  <c r="U4" i="24"/>
  <c r="U3" i="24" s="1"/>
  <c r="U17" i="4" s="1"/>
  <c r="T4" i="24"/>
  <c r="T3" i="24" s="1"/>
  <c r="T17" i="4" s="1"/>
  <c r="S4" i="24"/>
  <c r="R4" i="24"/>
  <c r="R3" i="24" s="1"/>
  <c r="R17" i="4" s="1"/>
  <c r="Q4" i="24"/>
  <c r="P4" i="24"/>
  <c r="O4" i="24"/>
  <c r="N4" i="24"/>
  <c r="M4" i="24"/>
  <c r="L4" i="24"/>
  <c r="K4" i="24"/>
  <c r="K3" i="24" s="1"/>
  <c r="J4" i="24"/>
  <c r="J3" i="24" s="1"/>
  <c r="I4" i="24"/>
  <c r="H4" i="24"/>
  <c r="H3" i="24" s="1"/>
  <c r="H17" i="4" s="1"/>
  <c r="G4" i="24"/>
  <c r="G3" i="24" s="1"/>
  <c r="F4" i="24"/>
  <c r="F3" i="24" s="1"/>
  <c r="F17" i="4" s="1"/>
  <c r="E4" i="24"/>
  <c r="E3" i="24" s="1"/>
  <c r="E17" i="4" s="1"/>
  <c r="D4" i="24"/>
  <c r="C4" i="24"/>
  <c r="B4" i="24"/>
  <c r="Y3" i="24"/>
  <c r="X3" i="24"/>
  <c r="S3" i="24"/>
  <c r="Q3" i="24"/>
  <c r="P3" i="24"/>
  <c r="O3" i="24"/>
  <c r="N3" i="24"/>
  <c r="M3" i="24"/>
  <c r="L3" i="24"/>
  <c r="I3" i="24"/>
  <c r="D3" i="24"/>
  <c r="D17" i="4" s="1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B172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I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0" i="23"/>
  <c r="I140" i="23"/>
  <c r="Y139" i="23"/>
  <c r="I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I137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Y213" i="23" s="1"/>
  <c r="X119" i="23"/>
  <c r="W119" i="23"/>
  <c r="W213" i="23" s="1"/>
  <c r="V119" i="23"/>
  <c r="V213" i="23" s="1"/>
  <c r="U119" i="23"/>
  <c r="U213" i="23" s="1"/>
  <c r="T119" i="23"/>
  <c r="S119" i="23"/>
  <c r="S213" i="23" s="1"/>
  <c r="R119" i="23"/>
  <c r="R213" i="23" s="1"/>
  <c r="Q119" i="23"/>
  <c r="Q213" i="23" s="1"/>
  <c r="P119" i="23"/>
  <c r="O119" i="23"/>
  <c r="O213" i="23" s="1"/>
  <c r="N119" i="23"/>
  <c r="N213" i="23" s="1"/>
  <c r="M119" i="23"/>
  <c r="M213" i="23" s="1"/>
  <c r="L119" i="23"/>
  <c r="K119" i="23"/>
  <c r="K213" i="23" s="1"/>
  <c r="J119" i="23"/>
  <c r="J213" i="23" s="1"/>
  <c r="I119" i="23"/>
  <c r="I213" i="23" s="1"/>
  <c r="H119" i="23"/>
  <c r="G119" i="23"/>
  <c r="G213" i="23" s="1"/>
  <c r="F119" i="23"/>
  <c r="F213" i="23" s="1"/>
  <c r="E119" i="23"/>
  <c r="E213" i="23" s="1"/>
  <c r="D119" i="23"/>
  <c r="C119" i="23"/>
  <c r="C213" i="23" s="1"/>
  <c r="B119" i="23"/>
  <c r="B213" i="23" s="1"/>
  <c r="Y110" i="23"/>
  <c r="Y211" i="23" s="1"/>
  <c r="X110" i="23"/>
  <c r="W110" i="23"/>
  <c r="W211" i="23" s="1"/>
  <c r="V110" i="23"/>
  <c r="U110" i="23"/>
  <c r="U211" i="23" s="1"/>
  <c r="T110" i="23"/>
  <c r="T99" i="23" s="1"/>
  <c r="S110" i="23"/>
  <c r="S211" i="23" s="1"/>
  <c r="R110" i="23"/>
  <c r="R211" i="23" s="1"/>
  <c r="Q110" i="23"/>
  <c r="Q211" i="23" s="1"/>
  <c r="P110" i="23"/>
  <c r="P211" i="23" s="1"/>
  <c r="O110" i="23"/>
  <c r="O211" i="23" s="1"/>
  <c r="N110" i="23"/>
  <c r="M110" i="23"/>
  <c r="M211" i="23" s="1"/>
  <c r="L110" i="23"/>
  <c r="L211" i="23" s="1"/>
  <c r="K110" i="23"/>
  <c r="K211" i="23" s="1"/>
  <c r="J110" i="23"/>
  <c r="J211" i="23" s="1"/>
  <c r="I110" i="23"/>
  <c r="I211" i="23" s="1"/>
  <c r="H110" i="23"/>
  <c r="H211" i="23" s="1"/>
  <c r="G110" i="23"/>
  <c r="G211" i="23" s="1"/>
  <c r="F110" i="23"/>
  <c r="E110" i="23"/>
  <c r="E211" i="23" s="1"/>
  <c r="E205" i="23" s="1"/>
  <c r="D110" i="23"/>
  <c r="D211" i="23" s="1"/>
  <c r="C110" i="23"/>
  <c r="C211" i="23" s="1"/>
  <c r="B110" i="23"/>
  <c r="B211" i="23" s="1"/>
  <c r="O99" i="23"/>
  <c r="L99" i="23"/>
  <c r="L170" i="23" s="1"/>
  <c r="B99" i="23"/>
  <c r="B176" i="23" s="1"/>
  <c r="Y89" i="23"/>
  <c r="Y203" i="23" s="1"/>
  <c r="X89" i="23"/>
  <c r="X203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I203" i="23" s="1"/>
  <c r="H89" i="23"/>
  <c r="H203" i="23" s="1"/>
  <c r="G89" i="23"/>
  <c r="F89" i="23"/>
  <c r="F203" i="23" s="1"/>
  <c r="E89" i="23"/>
  <c r="D89" i="23"/>
  <c r="D203" i="23" s="1"/>
  <c r="C89" i="23"/>
  <c r="C203" i="23" s="1"/>
  <c r="B89" i="23"/>
  <c r="B203" i="23" s="1"/>
  <c r="Y79" i="23"/>
  <c r="Y202" i="23" s="1"/>
  <c r="X79" i="23"/>
  <c r="X202" i="23" s="1"/>
  <c r="W79" i="23"/>
  <c r="V79" i="23"/>
  <c r="V202" i="23" s="1"/>
  <c r="U79" i="23"/>
  <c r="T79" i="23"/>
  <c r="T202" i="23" s="1"/>
  <c r="S79" i="23"/>
  <c r="S202" i="23" s="1"/>
  <c r="R79" i="23"/>
  <c r="R202" i="23" s="1"/>
  <c r="Q79" i="23"/>
  <c r="Q202" i="23" s="1"/>
  <c r="P79" i="23"/>
  <c r="P202" i="23" s="1"/>
  <c r="O79" i="23"/>
  <c r="N79" i="23"/>
  <c r="N202" i="23" s="1"/>
  <c r="M79" i="23"/>
  <c r="L79" i="23"/>
  <c r="L202" i="23" s="1"/>
  <c r="K79" i="23"/>
  <c r="K202" i="23" s="1"/>
  <c r="J79" i="23"/>
  <c r="J202" i="23" s="1"/>
  <c r="I79" i="23"/>
  <c r="I202" i="23" s="1"/>
  <c r="H79" i="23"/>
  <c r="H202" i="23" s="1"/>
  <c r="G79" i="23"/>
  <c r="F79" i="23"/>
  <c r="F202" i="23" s="1"/>
  <c r="E79" i="23"/>
  <c r="D79" i="23"/>
  <c r="D202" i="23" s="1"/>
  <c r="C79" i="23"/>
  <c r="C202" i="23" s="1"/>
  <c r="B79" i="23"/>
  <c r="B202" i="23" s="1"/>
  <c r="Y60" i="23"/>
  <c r="Y201" i="23" s="1"/>
  <c r="X60" i="23"/>
  <c r="X201" i="23" s="1"/>
  <c r="W60" i="23"/>
  <c r="W48" i="23" s="1"/>
  <c r="V60" i="23"/>
  <c r="V201" i="23" s="1"/>
  <c r="U60" i="23"/>
  <c r="T60" i="23"/>
  <c r="T201" i="23" s="1"/>
  <c r="S60" i="23"/>
  <c r="S201" i="23" s="1"/>
  <c r="R60" i="23"/>
  <c r="R201" i="23" s="1"/>
  <c r="Q60" i="23"/>
  <c r="Q201" i="23" s="1"/>
  <c r="P60" i="23"/>
  <c r="P201" i="23" s="1"/>
  <c r="O60" i="23"/>
  <c r="N60" i="23"/>
  <c r="N201" i="23" s="1"/>
  <c r="M60" i="23"/>
  <c r="L60" i="23"/>
  <c r="L201" i="23" s="1"/>
  <c r="K60" i="23"/>
  <c r="K201" i="23" s="1"/>
  <c r="J60" i="23"/>
  <c r="J201" i="23" s="1"/>
  <c r="I60" i="23"/>
  <c r="I201" i="23" s="1"/>
  <c r="I194" i="23" s="1"/>
  <c r="H60" i="23"/>
  <c r="H201" i="23" s="1"/>
  <c r="H194" i="23" s="1"/>
  <c r="G60" i="23"/>
  <c r="G48" i="23" s="1"/>
  <c r="G61" i="20" s="1"/>
  <c r="G114" i="4" s="1"/>
  <c r="F60" i="23"/>
  <c r="F201" i="23" s="1"/>
  <c r="E60" i="23"/>
  <c r="D60" i="23"/>
  <c r="D201" i="23" s="1"/>
  <c r="D194" i="23" s="1"/>
  <c r="C60" i="23"/>
  <c r="C201" i="23" s="1"/>
  <c r="B60" i="23"/>
  <c r="B201" i="23" s="1"/>
  <c r="T48" i="23"/>
  <c r="T163" i="23" s="1"/>
  <c r="P48" i="23"/>
  <c r="P163" i="23" s="1"/>
  <c r="Y33" i="23"/>
  <c r="Y192" i="23" s="1"/>
  <c r="X33" i="23"/>
  <c r="X192" i="23" s="1"/>
  <c r="W33" i="23"/>
  <c r="V33" i="23"/>
  <c r="V192" i="23" s="1"/>
  <c r="U33" i="23"/>
  <c r="U192" i="23" s="1"/>
  <c r="T33" i="23"/>
  <c r="T192" i="23" s="1"/>
  <c r="T183" i="23" s="1"/>
  <c r="S33" i="23"/>
  <c r="S192" i="23" s="1"/>
  <c r="S183" i="23" s="1"/>
  <c r="R33" i="23"/>
  <c r="R5" i="23" s="1"/>
  <c r="Q33" i="23"/>
  <c r="Q192" i="23" s="1"/>
  <c r="Q183" i="23" s="1"/>
  <c r="P33" i="23"/>
  <c r="P192" i="23" s="1"/>
  <c r="P183" i="23" s="1"/>
  <c r="O33" i="23"/>
  <c r="N33" i="23"/>
  <c r="N192" i="23" s="1"/>
  <c r="M33" i="23"/>
  <c r="M192" i="23" s="1"/>
  <c r="L33" i="23"/>
  <c r="L192" i="23" s="1"/>
  <c r="K33" i="23"/>
  <c r="K192" i="23" s="1"/>
  <c r="J33" i="23"/>
  <c r="I33" i="23"/>
  <c r="I192" i="23" s="1"/>
  <c r="H33" i="23"/>
  <c r="H192" i="23" s="1"/>
  <c r="G33" i="23"/>
  <c r="F33" i="23"/>
  <c r="F192" i="23" s="1"/>
  <c r="E33" i="23"/>
  <c r="E192" i="23" s="1"/>
  <c r="D33" i="23"/>
  <c r="D192" i="23" s="1"/>
  <c r="C33" i="23"/>
  <c r="C192" i="23" s="1"/>
  <c r="B33" i="23"/>
  <c r="Y5" i="23"/>
  <c r="Y60" i="20" s="1"/>
  <c r="Y113" i="4" s="1"/>
  <c r="W5" i="23"/>
  <c r="W144" i="23" s="1"/>
  <c r="V5" i="23"/>
  <c r="V144" i="23" s="1"/>
  <c r="P5" i="23"/>
  <c r="P144" i="23" s="1"/>
  <c r="O5" i="23"/>
  <c r="O144" i="23" s="1"/>
  <c r="M5" i="23"/>
  <c r="M144" i="23" s="1"/>
  <c r="L5" i="23"/>
  <c r="L144" i="23" s="1"/>
  <c r="K5" i="23"/>
  <c r="K144" i="23" s="1"/>
  <c r="J5" i="23"/>
  <c r="I5" i="23"/>
  <c r="I144" i="23" s="1"/>
  <c r="D5" i="23"/>
  <c r="D144" i="23" s="1"/>
  <c r="C5" i="23"/>
  <c r="C144" i="23" s="1"/>
  <c r="B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K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L165" i="22" s="1"/>
  <c r="K170" i="22"/>
  <c r="K165" i="22" s="1"/>
  <c r="J170" i="22"/>
  <c r="J165" i="22" s="1"/>
  <c r="I170" i="22"/>
  <c r="I165" i="22" s="1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F165" i="22" s="1"/>
  <c r="E168" i="22"/>
  <c r="D168" i="22"/>
  <c r="C168" i="22"/>
  <c r="C165" i="22" s="1"/>
  <c r="B168" i="22"/>
  <c r="Y167" i="22"/>
  <c r="Y165" i="22" s="1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B165" i="22" s="1"/>
  <c r="Y166" i="22"/>
  <c r="X166" i="22"/>
  <c r="X165" i="22" s="1"/>
  <c r="W166" i="22"/>
  <c r="W165" i="22" s="1"/>
  <c r="V166" i="22"/>
  <c r="V165" i="22" s="1"/>
  <c r="U166" i="22"/>
  <c r="U165" i="22" s="1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H165" i="22" s="1"/>
  <c r="G166" i="22"/>
  <c r="G165" i="22" s="1"/>
  <c r="F166" i="22"/>
  <c r="E166" i="22"/>
  <c r="E165" i="22" s="1"/>
  <c r="D166" i="22"/>
  <c r="D165" i="22" s="1"/>
  <c r="C166" i="22"/>
  <c r="B166" i="22"/>
  <c r="T165" i="22"/>
  <c r="S165" i="22"/>
  <c r="R165" i="22"/>
  <c r="Q165" i="22"/>
  <c r="P165" i="22"/>
  <c r="O165" i="22"/>
  <c r="N165" i="22"/>
  <c r="M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S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S157" i="22"/>
  <c r="K157" i="22"/>
  <c r="C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U146" i="22" s="1"/>
  <c r="T151" i="22"/>
  <c r="T146" i="22" s="1"/>
  <c r="S151" i="22"/>
  <c r="R151" i="22"/>
  <c r="R146" i="22" s="1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Q146" i="22" s="1"/>
  <c r="P150" i="22"/>
  <c r="O150" i="22"/>
  <c r="O146" i="22" s="1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L146" i="22" s="1"/>
  <c r="K149" i="22"/>
  <c r="J149" i="22"/>
  <c r="J146" i="22" s="1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I146" i="22" s="1"/>
  <c r="H148" i="22"/>
  <c r="H146" i="22" s="1"/>
  <c r="G148" i="22"/>
  <c r="G146" i="22" s="1"/>
  <c r="F148" i="22"/>
  <c r="E148" i="22"/>
  <c r="D148" i="22"/>
  <c r="C148" i="22"/>
  <c r="B148" i="22"/>
  <c r="Y147" i="22"/>
  <c r="X147" i="22"/>
  <c r="W147" i="22"/>
  <c r="V147" i="22"/>
  <c r="U147" i="22"/>
  <c r="T147" i="22"/>
  <c r="S147" i="22"/>
  <c r="R147" i="22"/>
  <c r="Q147" i="22"/>
  <c r="P147" i="22"/>
  <c r="P146" i="22" s="1"/>
  <c r="O147" i="22"/>
  <c r="N147" i="22"/>
  <c r="N146" i="22" s="1"/>
  <c r="M147" i="22"/>
  <c r="M146" i="22" s="1"/>
  <c r="L147" i="22"/>
  <c r="K147" i="22"/>
  <c r="J147" i="22"/>
  <c r="I147" i="22"/>
  <c r="H147" i="22"/>
  <c r="G147" i="22"/>
  <c r="F147" i="22"/>
  <c r="F146" i="22" s="1"/>
  <c r="E147" i="22"/>
  <c r="E146" i="22" s="1"/>
  <c r="D147" i="22"/>
  <c r="D146" i="22" s="1"/>
  <c r="C147" i="22"/>
  <c r="B147" i="22"/>
  <c r="B146" i="22" s="1"/>
  <c r="Y146" i="22"/>
  <c r="X146" i="22"/>
  <c r="W146" i="22"/>
  <c r="V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X175" i="22" s="1"/>
  <c r="W119" i="22"/>
  <c r="W175" i="22" s="1"/>
  <c r="V119" i="22"/>
  <c r="V175" i="22" s="1"/>
  <c r="U119" i="22"/>
  <c r="U175" i="22" s="1"/>
  <c r="T119" i="22"/>
  <c r="T175" i="22" s="1"/>
  <c r="S119" i="22"/>
  <c r="S175" i="22" s="1"/>
  <c r="R119" i="22"/>
  <c r="Q119" i="22"/>
  <c r="P119" i="22"/>
  <c r="P175" i="22" s="1"/>
  <c r="O119" i="22"/>
  <c r="O175" i="22" s="1"/>
  <c r="N119" i="22"/>
  <c r="N175" i="22" s="1"/>
  <c r="M119" i="22"/>
  <c r="M175" i="22" s="1"/>
  <c r="L119" i="22"/>
  <c r="L175" i="22" s="1"/>
  <c r="K119" i="22"/>
  <c r="K175" i="22" s="1"/>
  <c r="J119" i="22"/>
  <c r="I119" i="22"/>
  <c r="H119" i="22"/>
  <c r="H175" i="22" s="1"/>
  <c r="G119" i="22"/>
  <c r="G175" i="22" s="1"/>
  <c r="F119" i="22"/>
  <c r="F175" i="22" s="1"/>
  <c r="E119" i="22"/>
  <c r="E175" i="22" s="1"/>
  <c r="D119" i="22"/>
  <c r="D175" i="22" s="1"/>
  <c r="C119" i="22"/>
  <c r="C175" i="22" s="1"/>
  <c r="B119" i="22"/>
  <c r="Y110" i="22"/>
  <c r="X110" i="22"/>
  <c r="W110" i="22"/>
  <c r="V110" i="22"/>
  <c r="V171" i="22" s="1"/>
  <c r="U110" i="22"/>
  <c r="U171" i="22" s="1"/>
  <c r="T110" i="22"/>
  <c r="T171" i="22" s="1"/>
  <c r="S110" i="22"/>
  <c r="S211" i="22" s="1"/>
  <c r="R110" i="22"/>
  <c r="Q110" i="22"/>
  <c r="P110" i="22"/>
  <c r="O110" i="22"/>
  <c r="N110" i="22"/>
  <c r="N171" i="22" s="1"/>
  <c r="M110" i="22"/>
  <c r="M171" i="22" s="1"/>
  <c r="L110" i="22"/>
  <c r="L171" i="22" s="1"/>
  <c r="K110" i="22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C171" i="22" s="1"/>
  <c r="B110" i="22"/>
  <c r="Y89" i="22"/>
  <c r="X89" i="22"/>
  <c r="W89" i="22"/>
  <c r="V89" i="22"/>
  <c r="U89" i="22"/>
  <c r="U160" i="22" s="1"/>
  <c r="T89" i="22"/>
  <c r="T160" i="22" s="1"/>
  <c r="S89" i="22"/>
  <c r="R89" i="22"/>
  <c r="Q89" i="22"/>
  <c r="Q160" i="22" s="1"/>
  <c r="P89" i="22"/>
  <c r="P160" i="22" s="1"/>
  <c r="O89" i="22"/>
  <c r="N89" i="22"/>
  <c r="M89" i="22"/>
  <c r="M160" i="22" s="1"/>
  <c r="L89" i="22"/>
  <c r="L160" i="22" s="1"/>
  <c r="K89" i="22"/>
  <c r="K160" i="22" s="1"/>
  <c r="J89" i="22"/>
  <c r="I89" i="22"/>
  <c r="H89" i="22"/>
  <c r="G89" i="22"/>
  <c r="F89" i="22"/>
  <c r="E89" i="22"/>
  <c r="E160" i="22" s="1"/>
  <c r="D89" i="22"/>
  <c r="D160" i="22" s="1"/>
  <c r="C89" i="22"/>
  <c r="C160" i="22" s="1"/>
  <c r="B89" i="22"/>
  <c r="Y79" i="22"/>
  <c r="Y157" i="22" s="1"/>
  <c r="X79" i="22"/>
  <c r="X157" i="22" s="1"/>
  <c r="W79" i="22"/>
  <c r="V79" i="22"/>
  <c r="U79" i="22"/>
  <c r="U157" i="22" s="1"/>
  <c r="T79" i="22"/>
  <c r="T157" i="22" s="1"/>
  <c r="S79" i="22"/>
  <c r="R79" i="22"/>
  <c r="Q79" i="22"/>
  <c r="P79" i="22"/>
  <c r="O79" i="22"/>
  <c r="N79" i="22"/>
  <c r="M79" i="22"/>
  <c r="M157" i="22" s="1"/>
  <c r="L79" i="22"/>
  <c r="L157" i="22" s="1"/>
  <c r="K79" i="22"/>
  <c r="K202" i="22" s="1"/>
  <c r="J79" i="22"/>
  <c r="J202" i="22" s="1"/>
  <c r="I79" i="22"/>
  <c r="I157" i="22" s="1"/>
  <c r="H79" i="22"/>
  <c r="H157" i="22" s="1"/>
  <c r="G79" i="22"/>
  <c r="F79" i="22"/>
  <c r="E79" i="22"/>
  <c r="E157" i="22" s="1"/>
  <c r="D79" i="22"/>
  <c r="D157" i="22" s="1"/>
  <c r="C79" i="22"/>
  <c r="B79" i="22"/>
  <c r="Y60" i="22"/>
  <c r="X60" i="22"/>
  <c r="W60" i="22"/>
  <c r="V60" i="22"/>
  <c r="U60" i="22"/>
  <c r="U153" i="22" s="1"/>
  <c r="T60" i="22"/>
  <c r="T153" i="22" s="1"/>
  <c r="S60" i="22"/>
  <c r="S201" i="22" s="1"/>
  <c r="R60" i="22"/>
  <c r="Q60" i="22"/>
  <c r="Q153" i="22" s="1"/>
  <c r="P60" i="22"/>
  <c r="P153" i="22" s="1"/>
  <c r="O60" i="22"/>
  <c r="N60" i="22"/>
  <c r="M60" i="22"/>
  <c r="M153" i="22" s="1"/>
  <c r="L60" i="22"/>
  <c r="L153" i="22" s="1"/>
  <c r="K60" i="22"/>
  <c r="K153" i="22" s="1"/>
  <c r="J60" i="22"/>
  <c r="I60" i="22"/>
  <c r="H60" i="22"/>
  <c r="G60" i="22"/>
  <c r="F60" i="22"/>
  <c r="E60" i="22"/>
  <c r="E153" i="22" s="1"/>
  <c r="D60" i="22"/>
  <c r="D153" i="22" s="1"/>
  <c r="C60" i="22"/>
  <c r="C153" i="22" s="1"/>
  <c r="B60" i="22"/>
  <c r="Y33" i="22"/>
  <c r="Y141" i="22" s="1"/>
  <c r="X33" i="22"/>
  <c r="X141" i="22" s="1"/>
  <c r="W33" i="22"/>
  <c r="V33" i="22"/>
  <c r="U33" i="22"/>
  <c r="T33" i="22"/>
  <c r="S33" i="22"/>
  <c r="S141" i="22" s="1"/>
  <c r="R33" i="22"/>
  <c r="Q33" i="22"/>
  <c r="P33" i="22"/>
  <c r="O33" i="22"/>
  <c r="N33" i="22"/>
  <c r="M33" i="22"/>
  <c r="L33" i="22"/>
  <c r="K33" i="22"/>
  <c r="K141" i="22" s="1"/>
  <c r="J33" i="22"/>
  <c r="I33" i="22"/>
  <c r="I141" i="22" s="1"/>
  <c r="H33" i="22"/>
  <c r="H141" i="22" s="1"/>
  <c r="G33" i="22"/>
  <c r="F33" i="22"/>
  <c r="E33" i="22"/>
  <c r="D33" i="22"/>
  <c r="C33" i="22"/>
  <c r="C192" i="22" s="1"/>
  <c r="B33" i="22"/>
  <c r="B192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U211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U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U192" i="21"/>
  <c r="E192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U183" i="21" s="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U171" i="21"/>
  <c r="E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T165" i="21" s="1"/>
  <c r="S169" i="21"/>
  <c r="S165" i="21" s="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Q165" i="21" s="1"/>
  <c r="P168" i="21"/>
  <c r="P165" i="21" s="1"/>
  <c r="O168" i="21"/>
  <c r="O165" i="21" s="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N165" i="21" s="1"/>
  <c r="M167" i="21"/>
  <c r="L167" i="21"/>
  <c r="L165" i="21" s="1"/>
  <c r="K167" i="21"/>
  <c r="K165" i="21" s="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W165" i="21" s="1"/>
  <c r="V166" i="21"/>
  <c r="V165" i="21" s="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J165" i="21" s="1"/>
  <c r="I166" i="21"/>
  <c r="I165" i="21" s="1"/>
  <c r="H166" i="21"/>
  <c r="H165" i="21" s="1"/>
  <c r="G166" i="21"/>
  <c r="G165" i="21" s="1"/>
  <c r="F166" i="21"/>
  <c r="F165" i="21" s="1"/>
  <c r="E166" i="21"/>
  <c r="D166" i="21"/>
  <c r="D165" i="21" s="1"/>
  <c r="C166" i="21"/>
  <c r="B166" i="21"/>
  <c r="R165" i="21"/>
  <c r="C165" i="21"/>
  <c r="B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E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M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X146" i="21" s="1"/>
  <c r="W149" i="21"/>
  <c r="W146" i="21" s="1"/>
  <c r="V149" i="21"/>
  <c r="V146" i="21" s="1"/>
  <c r="U149" i="21"/>
  <c r="U146" i="21" s="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T146" i="21" s="1"/>
  <c r="S148" i="21"/>
  <c r="R148" i="21"/>
  <c r="Q148" i="21"/>
  <c r="Q146" i="21" s="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7" i="21"/>
  <c r="X147" i="21"/>
  <c r="W147" i="21"/>
  <c r="V147" i="21"/>
  <c r="U147" i="21"/>
  <c r="T147" i="21"/>
  <c r="S147" i="21"/>
  <c r="S146" i="21" s="1"/>
  <c r="R147" i="21"/>
  <c r="R146" i="21" s="1"/>
  <c r="Q147" i="21"/>
  <c r="P147" i="21"/>
  <c r="P146" i="21" s="1"/>
  <c r="O147" i="21"/>
  <c r="O146" i="21" s="1"/>
  <c r="N147" i="21"/>
  <c r="N146" i="21" s="1"/>
  <c r="M147" i="21"/>
  <c r="M146" i="21" s="1"/>
  <c r="L147" i="21"/>
  <c r="K147" i="21"/>
  <c r="J147" i="21"/>
  <c r="I147" i="21"/>
  <c r="H147" i="21"/>
  <c r="G147" i="21"/>
  <c r="F147" i="21"/>
  <c r="E147" i="21"/>
  <c r="D147" i="21"/>
  <c r="D146" i="21" s="1"/>
  <c r="C147" i="21"/>
  <c r="C146" i="21" s="1"/>
  <c r="B147" i="21"/>
  <c r="B146" i="21" s="1"/>
  <c r="Y146" i="21"/>
  <c r="L146" i="21"/>
  <c r="K146" i="21"/>
  <c r="J146" i="21"/>
  <c r="I146" i="21"/>
  <c r="H146" i="21"/>
  <c r="G146" i="21"/>
  <c r="F146" i="21"/>
  <c r="E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U141" i="21"/>
  <c r="T141" i="21"/>
  <c r="E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T132" i="21"/>
  <c r="Y119" i="21"/>
  <c r="Y213" i="21" s="1"/>
  <c r="X119" i="21"/>
  <c r="X213" i="21" s="1"/>
  <c r="W119" i="21"/>
  <c r="W213" i="21" s="1"/>
  <c r="V119" i="21"/>
  <c r="V213" i="21" s="1"/>
  <c r="U119" i="21"/>
  <c r="U175" i="21" s="1"/>
  <c r="T119" i="2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175" i="21" s="1"/>
  <c r="L119" i="2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175" i="21" s="1"/>
  <c r="D119" i="2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T110" i="21"/>
  <c r="T211" i="21" s="1"/>
  <c r="S110" i="21"/>
  <c r="S211" i="21" s="1"/>
  <c r="R110" i="2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Y89" i="2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X60" i="21"/>
  <c r="X201" i="21" s="1"/>
  <c r="W60" i="21"/>
  <c r="W201" i="21" s="1"/>
  <c r="V60" i="21"/>
  <c r="V201" i="21" s="1"/>
  <c r="U60" i="21"/>
  <c r="U153" i="21" s="1"/>
  <c r="T60" i="21"/>
  <c r="T201" i="21" s="1"/>
  <c r="S60" i="21"/>
  <c r="S201" i="21" s="1"/>
  <c r="R60" i="21"/>
  <c r="R201" i="21" s="1"/>
  <c r="R194" i="21" s="1"/>
  <c r="Q60" i="21"/>
  <c r="P60" i="21"/>
  <c r="P201" i="21" s="1"/>
  <c r="P194" i="21" s="1"/>
  <c r="O60" i="21"/>
  <c r="O201" i="21" s="1"/>
  <c r="O194" i="21" s="1"/>
  <c r="N60" i="21"/>
  <c r="N201" i="21" s="1"/>
  <c r="N194" i="21" s="1"/>
  <c r="M60" i="21"/>
  <c r="M153" i="21" s="1"/>
  <c r="L60" i="21"/>
  <c r="L201" i="21" s="1"/>
  <c r="L194" i="21" s="1"/>
  <c r="K60" i="21"/>
  <c r="K201" i="21" s="1"/>
  <c r="J60" i="21"/>
  <c r="J201" i="21" s="1"/>
  <c r="I60" i="21"/>
  <c r="H60" i="21"/>
  <c r="H201" i="21" s="1"/>
  <c r="G60" i="21"/>
  <c r="G201" i="21" s="1"/>
  <c r="F60" i="21"/>
  <c r="F201" i="21" s="1"/>
  <c r="E60" i="21"/>
  <c r="E153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92" i="21" s="1"/>
  <c r="V33" i="21"/>
  <c r="U33" i="2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M33" i="21"/>
  <c r="M141" i="21" s="1"/>
  <c r="M132" i="21" s="1"/>
  <c r="L33" i="21"/>
  <c r="L192" i="21" s="1"/>
  <c r="L183" i="21" s="1"/>
  <c r="K33" i="21"/>
  <c r="K192" i="21" s="1"/>
  <c r="K183" i="21" s="1"/>
  <c r="J33" i="21"/>
  <c r="J192" i="21" s="1"/>
  <c r="J183" i="21" s="1"/>
  <c r="I33" i="21"/>
  <c r="I192" i="21" s="1"/>
  <c r="I183" i="21" s="1"/>
  <c r="H33" i="21"/>
  <c r="H192" i="21" s="1"/>
  <c r="H183" i="21" s="1"/>
  <c r="G33" i="21"/>
  <c r="G192" i="21" s="1"/>
  <c r="F33" i="21"/>
  <c r="E33" i="2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0" i="20"/>
  <c r="O69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O62" i="20"/>
  <c r="O115" i="4" s="1"/>
  <c r="V60" i="20"/>
  <c r="I60" i="20"/>
  <c r="D60" i="20"/>
  <c r="C60" i="20"/>
  <c r="C113" i="4" s="1"/>
  <c r="Y58" i="20"/>
  <c r="X58" i="20"/>
  <c r="W58" i="20"/>
  <c r="W42" i="7" s="1"/>
  <c r="V58" i="20"/>
  <c r="V42" i="7" s="1"/>
  <c r="U58" i="20"/>
  <c r="T58" i="20"/>
  <c r="S58" i="20"/>
  <c r="S42" i="7" s="1"/>
  <c r="R58" i="20"/>
  <c r="Q58" i="20"/>
  <c r="P58" i="20"/>
  <c r="P42" i="7" s="1"/>
  <c r="O58" i="20"/>
  <c r="O42" i="7" s="1"/>
  <c r="N58" i="20"/>
  <c r="N42" i="7" s="1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W71" i="20" s="1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C68" i="4" s="1"/>
  <c r="C141" i="4" s="1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K67" i="4" s="1"/>
  <c r="K140" i="4" s="1"/>
  <c r="J53" i="20"/>
  <c r="I53" i="20"/>
  <c r="I67" i="4" s="1"/>
  <c r="H53" i="20"/>
  <c r="G53" i="20"/>
  <c r="G70" i="20" s="1"/>
  <c r="F53" i="20"/>
  <c r="E53" i="20"/>
  <c r="D53" i="20"/>
  <c r="C53" i="20"/>
  <c r="B53" i="20"/>
  <c r="B51" i="20" s="1"/>
  <c r="B65" i="4" s="1"/>
  <c r="Y52" i="20"/>
  <c r="X52" i="20"/>
  <c r="W52" i="20"/>
  <c r="W69" i="20" s="1"/>
  <c r="V52" i="20"/>
  <c r="U52" i="20"/>
  <c r="T52" i="20"/>
  <c r="S52" i="20"/>
  <c r="R52" i="20"/>
  <c r="R51" i="20" s="1"/>
  <c r="R65" i="4" s="1"/>
  <c r="Q52" i="20"/>
  <c r="P52" i="20"/>
  <c r="O52" i="20"/>
  <c r="N52" i="20"/>
  <c r="M52" i="20"/>
  <c r="L52" i="20"/>
  <c r="K52" i="20"/>
  <c r="J52" i="20"/>
  <c r="I52" i="20"/>
  <c r="I77" i="20" s="1"/>
  <c r="I168" i="4" s="1"/>
  <c r="H52" i="20"/>
  <c r="G52" i="20"/>
  <c r="G69" i="20" s="1"/>
  <c r="F52" i="20"/>
  <c r="E52" i="20"/>
  <c r="D52" i="20"/>
  <c r="D51" i="20" s="1"/>
  <c r="D65" i="4" s="1"/>
  <c r="D138" i="4" s="1"/>
  <c r="C52" i="20"/>
  <c r="C51" i="20" s="1"/>
  <c r="C65" i="4" s="1"/>
  <c r="C138" i="4" s="1"/>
  <c r="B52" i="20"/>
  <c r="W51" i="20"/>
  <c r="I51" i="20"/>
  <c r="H51" i="20"/>
  <c r="G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W13" i="4" s="1"/>
  <c r="V3" i="20"/>
  <c r="V13" i="4" s="1"/>
  <c r="U3" i="20"/>
  <c r="U13" i="4" s="1"/>
  <c r="T3" i="20"/>
  <c r="T13" i="4" s="1"/>
  <c r="S3" i="20"/>
  <c r="S13" i="4" s="1"/>
  <c r="R3" i="20"/>
  <c r="R13" i="4" s="1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E13" i="4" s="1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S197" i="19" s="1"/>
  <c r="R200" i="19"/>
  <c r="R197" i="19" s="1"/>
  <c r="Q200" i="19"/>
  <c r="Q197" i="19" s="1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D197" i="19" s="1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P197" i="19" s="1"/>
  <c r="O199" i="19"/>
  <c r="N199" i="19"/>
  <c r="M199" i="19"/>
  <c r="M197" i="19" s="1"/>
  <c r="L199" i="19"/>
  <c r="K199" i="19"/>
  <c r="J199" i="19"/>
  <c r="I199" i="19"/>
  <c r="H199" i="19"/>
  <c r="G199" i="19"/>
  <c r="F199" i="19"/>
  <c r="E199" i="19"/>
  <c r="D199" i="19"/>
  <c r="C199" i="19"/>
  <c r="C197" i="19" s="1"/>
  <c r="B199" i="19"/>
  <c r="Y198" i="19"/>
  <c r="Y197" i="19" s="1"/>
  <c r="X198" i="19"/>
  <c r="X197" i="19" s="1"/>
  <c r="W198" i="19"/>
  <c r="V198" i="19"/>
  <c r="U198" i="19"/>
  <c r="U197" i="19" s="1"/>
  <c r="T198" i="19"/>
  <c r="T197" i="19" s="1"/>
  <c r="S198" i="19"/>
  <c r="R198" i="19"/>
  <c r="Q198" i="19"/>
  <c r="P198" i="19"/>
  <c r="O198" i="19"/>
  <c r="N198" i="19"/>
  <c r="M198" i="19"/>
  <c r="L198" i="19"/>
  <c r="L197" i="19" s="1"/>
  <c r="K198" i="19"/>
  <c r="K197" i="19" s="1"/>
  <c r="J198" i="19"/>
  <c r="J197" i="19" s="1"/>
  <c r="I198" i="19"/>
  <c r="I197" i="19" s="1"/>
  <c r="H198" i="19"/>
  <c r="H197" i="19" s="1"/>
  <c r="G198" i="19"/>
  <c r="F198" i="19"/>
  <c r="E198" i="19"/>
  <c r="E197" i="19" s="1"/>
  <c r="D198" i="19"/>
  <c r="C198" i="19"/>
  <c r="B198" i="19"/>
  <c r="B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R192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X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X173" i="19"/>
  <c r="H173" i="19"/>
  <c r="X172" i="19"/>
  <c r="H172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X169" i="19"/>
  <c r="H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H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W209" i="19" s="1"/>
  <c r="V142" i="19"/>
  <c r="U142" i="19"/>
  <c r="T142" i="19"/>
  <c r="S142" i="19"/>
  <c r="R142" i="19"/>
  <c r="Q142" i="19"/>
  <c r="P142" i="19"/>
  <c r="O142" i="19"/>
  <c r="O209" i="19" s="1"/>
  <c r="N142" i="19"/>
  <c r="M142" i="19"/>
  <c r="L142" i="19"/>
  <c r="K142" i="19"/>
  <c r="J142" i="19"/>
  <c r="I142" i="19"/>
  <c r="H142" i="19"/>
  <c r="G142" i="19"/>
  <c r="G209" i="19" s="1"/>
  <c r="F142" i="19"/>
  <c r="E142" i="19"/>
  <c r="D142" i="19"/>
  <c r="C142" i="19"/>
  <c r="B142" i="19"/>
  <c r="Y121" i="19"/>
  <c r="X121" i="19"/>
  <c r="W121" i="19"/>
  <c r="W203" i="19" s="1"/>
  <c r="V121" i="19"/>
  <c r="U121" i="19"/>
  <c r="T121" i="19"/>
  <c r="S121" i="19"/>
  <c r="R121" i="19"/>
  <c r="Q121" i="19"/>
  <c r="P121" i="19"/>
  <c r="O121" i="19"/>
  <c r="O203" i="19" s="1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P61" i="19" s="1"/>
  <c r="O93" i="19"/>
  <c r="N93" i="19"/>
  <c r="N61" i="19" s="1"/>
  <c r="N81" i="16" s="1"/>
  <c r="N110" i="4" s="1"/>
  <c r="M93" i="19"/>
  <c r="L93" i="19"/>
  <c r="K93" i="19"/>
  <c r="J93" i="19"/>
  <c r="I93" i="19"/>
  <c r="H93" i="19"/>
  <c r="G93" i="19"/>
  <c r="F93" i="19"/>
  <c r="E93" i="19"/>
  <c r="D93" i="19"/>
  <c r="C93" i="19"/>
  <c r="B93" i="19"/>
  <c r="B190" i="19" s="1"/>
  <c r="Y72" i="19"/>
  <c r="Y61" i="19" s="1"/>
  <c r="X72" i="19"/>
  <c r="X61" i="19" s="1"/>
  <c r="W72" i="19"/>
  <c r="V72" i="19"/>
  <c r="V61" i="19" s="1"/>
  <c r="U72" i="19"/>
  <c r="T72" i="19"/>
  <c r="S72" i="19"/>
  <c r="R72" i="19"/>
  <c r="Q72" i="19"/>
  <c r="Q61" i="19" s="1"/>
  <c r="P72" i="19"/>
  <c r="O72" i="19"/>
  <c r="N72" i="19"/>
  <c r="M72" i="19"/>
  <c r="L72" i="19"/>
  <c r="K72" i="19"/>
  <c r="K61" i="19" s="1"/>
  <c r="K81" i="16" s="1"/>
  <c r="K110" i="4" s="1"/>
  <c r="J72" i="19"/>
  <c r="J61" i="19" s="1"/>
  <c r="I72" i="19"/>
  <c r="I61" i="19" s="1"/>
  <c r="I77" i="16" s="1"/>
  <c r="I76" i="16" s="1"/>
  <c r="H72" i="19"/>
  <c r="H61" i="19" s="1"/>
  <c r="G72" i="19"/>
  <c r="G61" i="19" s="1"/>
  <c r="G77" i="16" s="1"/>
  <c r="G76" i="16" s="1"/>
  <c r="F72" i="19"/>
  <c r="F61" i="19" s="1"/>
  <c r="E72" i="19"/>
  <c r="D72" i="19"/>
  <c r="C72" i="19"/>
  <c r="B72" i="19"/>
  <c r="R61" i="19"/>
  <c r="R229" i="19" s="1"/>
  <c r="B61" i="19"/>
  <c r="B229" i="19" s="1"/>
  <c r="Y44" i="19"/>
  <c r="Y5" i="19" s="1"/>
  <c r="X44" i="19"/>
  <c r="X171" i="19" s="1"/>
  <c r="W44" i="19"/>
  <c r="V44" i="19"/>
  <c r="U44" i="19"/>
  <c r="U5" i="19" s="1"/>
  <c r="T44" i="19"/>
  <c r="S44" i="19"/>
  <c r="R44" i="19"/>
  <c r="Q44" i="19"/>
  <c r="Q5" i="19" s="1"/>
  <c r="Q80" i="16" s="1"/>
  <c r="Q109" i="4" s="1"/>
  <c r="P44" i="19"/>
  <c r="O44" i="19"/>
  <c r="N44" i="19"/>
  <c r="N5" i="19" s="1"/>
  <c r="M44" i="19"/>
  <c r="M5" i="19" s="1"/>
  <c r="M80" i="16" s="1"/>
  <c r="M109" i="4" s="1"/>
  <c r="L44" i="19"/>
  <c r="L5" i="19" s="1"/>
  <c r="L80" i="16" s="1"/>
  <c r="L109" i="4" s="1"/>
  <c r="K44" i="19"/>
  <c r="J44" i="19"/>
  <c r="I44" i="19"/>
  <c r="I5" i="19" s="1"/>
  <c r="H44" i="19"/>
  <c r="H171" i="19" s="1"/>
  <c r="G44" i="19"/>
  <c r="G5" i="19" s="1"/>
  <c r="F44" i="19"/>
  <c r="E44" i="19"/>
  <c r="E5" i="19" s="1"/>
  <c r="D44" i="19"/>
  <c r="D5" i="19" s="1"/>
  <c r="D80" i="16" s="1"/>
  <c r="D109" i="4" s="1"/>
  <c r="C44" i="19"/>
  <c r="B44" i="19"/>
  <c r="X5" i="19"/>
  <c r="X168" i="19" s="1"/>
  <c r="V5" i="19"/>
  <c r="V80" i="16" s="1"/>
  <c r="V109" i="4" s="1"/>
  <c r="T5" i="19"/>
  <c r="T80" i="16" s="1"/>
  <c r="T109" i="4" s="1"/>
  <c r="H5" i="19"/>
  <c r="H176" i="19" s="1"/>
  <c r="F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E197" i="18" s="1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Y197" i="18" s="1"/>
  <c r="X200" i="18"/>
  <c r="X197" i="18" s="1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W197" i="18" s="1"/>
  <c r="V199" i="18"/>
  <c r="V197" i="18" s="1"/>
  <c r="U199" i="18"/>
  <c r="T199" i="18"/>
  <c r="T197" i="18" s="1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V198" i="18"/>
  <c r="U198" i="18"/>
  <c r="T198" i="18"/>
  <c r="S198" i="18"/>
  <c r="S197" i="18" s="1"/>
  <c r="R198" i="18"/>
  <c r="R197" i="18" s="1"/>
  <c r="Q198" i="18"/>
  <c r="Q197" i="18" s="1"/>
  <c r="P198" i="18"/>
  <c r="P197" i="18" s="1"/>
  <c r="O198" i="18"/>
  <c r="O197" i="18" s="1"/>
  <c r="N198" i="18"/>
  <c r="N197" i="18" s="1"/>
  <c r="M198" i="18"/>
  <c r="L198" i="18"/>
  <c r="K198" i="18"/>
  <c r="J198" i="18"/>
  <c r="I198" i="18"/>
  <c r="H198" i="18"/>
  <c r="G198" i="18"/>
  <c r="F198" i="18"/>
  <c r="E198" i="18"/>
  <c r="D198" i="18"/>
  <c r="C198" i="18"/>
  <c r="C197" i="18" s="1"/>
  <c r="B198" i="18"/>
  <c r="B197" i="18" s="1"/>
  <c r="L197" i="18"/>
  <c r="K197" i="18"/>
  <c r="J197" i="18"/>
  <c r="I197" i="18"/>
  <c r="H197" i="18"/>
  <c r="G197" i="18"/>
  <c r="F197" i="18"/>
  <c r="D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U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M184" i="18"/>
  <c r="E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Y178" i="18" s="1"/>
  <c r="X181" i="18"/>
  <c r="X178" i="18" s="1"/>
  <c r="W181" i="18"/>
  <c r="W178" i="18" s="1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V178" i="18" s="1"/>
  <c r="U180" i="18"/>
  <c r="U178" i="18" s="1"/>
  <c r="T180" i="18"/>
  <c r="S180" i="18"/>
  <c r="S178" i="18" s="1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E178" i="18" s="1"/>
  <c r="D180" i="18"/>
  <c r="C180" i="18"/>
  <c r="B180" i="18"/>
  <c r="Y179" i="18"/>
  <c r="X179" i="18"/>
  <c r="W179" i="18"/>
  <c r="V179" i="18"/>
  <c r="U179" i="18"/>
  <c r="T179" i="18"/>
  <c r="T178" i="18" s="1"/>
  <c r="S179" i="18"/>
  <c r="R179" i="18"/>
  <c r="R178" i="18" s="1"/>
  <c r="Q179" i="18"/>
  <c r="Q178" i="18" s="1"/>
  <c r="P179" i="18"/>
  <c r="P178" i="18" s="1"/>
  <c r="O179" i="18"/>
  <c r="O178" i="18" s="1"/>
  <c r="N179" i="18"/>
  <c r="N178" i="18" s="1"/>
  <c r="M179" i="18"/>
  <c r="L179" i="18"/>
  <c r="K179" i="18"/>
  <c r="J179" i="18"/>
  <c r="I179" i="18"/>
  <c r="H179" i="18"/>
  <c r="G179" i="18"/>
  <c r="F179" i="18"/>
  <c r="E179" i="18"/>
  <c r="D179" i="18"/>
  <c r="D178" i="18" s="1"/>
  <c r="C179" i="18"/>
  <c r="C178" i="18" s="1"/>
  <c r="B179" i="18"/>
  <c r="B178" i="18" s="1"/>
  <c r="M178" i="18"/>
  <c r="L178" i="18"/>
  <c r="K178" i="18"/>
  <c r="J178" i="18"/>
  <c r="I178" i="18"/>
  <c r="H178" i="18"/>
  <c r="G178" i="18"/>
  <c r="F178" i="18"/>
  <c r="Y142" i="18"/>
  <c r="X142" i="18"/>
  <c r="W142" i="18"/>
  <c r="V142" i="18"/>
  <c r="U142" i="18"/>
  <c r="U209" i="18" s="1"/>
  <c r="T142" i="18"/>
  <c r="S142" i="18"/>
  <c r="R142" i="18"/>
  <c r="Q142" i="18"/>
  <c r="P142" i="18"/>
  <c r="O142" i="18"/>
  <c r="N142" i="18"/>
  <c r="M142" i="18"/>
  <c r="M209" i="18" s="1"/>
  <c r="L142" i="18"/>
  <c r="K142" i="18"/>
  <c r="J142" i="18"/>
  <c r="I142" i="18"/>
  <c r="H142" i="18"/>
  <c r="G142" i="18"/>
  <c r="F142" i="18"/>
  <c r="E142" i="18"/>
  <c r="E209" i="18" s="1"/>
  <c r="D142" i="18"/>
  <c r="C142" i="18"/>
  <c r="B142" i="18"/>
  <c r="Y121" i="18"/>
  <c r="X121" i="18"/>
  <c r="W121" i="18"/>
  <c r="V121" i="18"/>
  <c r="U121" i="18"/>
  <c r="U203" i="18" s="1"/>
  <c r="T121" i="18"/>
  <c r="S121" i="18"/>
  <c r="R121" i="18"/>
  <c r="Q121" i="18"/>
  <c r="P121" i="18"/>
  <c r="O121" i="18"/>
  <c r="N121" i="18"/>
  <c r="M121" i="18"/>
  <c r="M203" i="18" s="1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M190" i="18" s="1"/>
  <c r="L93" i="18"/>
  <c r="K93" i="18"/>
  <c r="J93" i="18"/>
  <c r="I93" i="18"/>
  <c r="H93" i="18"/>
  <c r="G93" i="18"/>
  <c r="F93" i="18"/>
  <c r="E93" i="18"/>
  <c r="E190" i="18" s="1"/>
  <c r="D93" i="18"/>
  <c r="C93" i="18"/>
  <c r="B93" i="18"/>
  <c r="Y72" i="18"/>
  <c r="X72" i="18"/>
  <c r="W72" i="18"/>
  <c r="V72" i="18"/>
  <c r="U72" i="18"/>
  <c r="U184" i="18" s="1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U5" i="18" s="1"/>
  <c r="T44" i="18"/>
  <c r="T5" i="18" s="1"/>
  <c r="S44" i="18"/>
  <c r="S5" i="18" s="1"/>
  <c r="S97" i="16" s="1"/>
  <c r="R44" i="18"/>
  <c r="Q44" i="18"/>
  <c r="Q5" i="18" s="1"/>
  <c r="Q97" i="16" s="1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96" i="16" s="1"/>
  <c r="W16" i="18"/>
  <c r="V16" i="18"/>
  <c r="U16" i="18"/>
  <c r="U223" i="18" s="1"/>
  <c r="T16" i="18"/>
  <c r="T223" i="18" s="1"/>
  <c r="S16" i="18"/>
  <c r="R16" i="18"/>
  <c r="Q16" i="18"/>
  <c r="Q223" i="18" s="1"/>
  <c r="P16" i="18"/>
  <c r="O16" i="18"/>
  <c r="N16" i="18"/>
  <c r="N96" i="16" s="1"/>
  <c r="M16" i="18"/>
  <c r="M5" i="18" s="1"/>
  <c r="L16" i="18"/>
  <c r="L223" i="18" s="1"/>
  <c r="K16" i="18"/>
  <c r="K96" i="16" s="1"/>
  <c r="J16" i="18"/>
  <c r="J96" i="16" s="1"/>
  <c r="I16" i="18"/>
  <c r="I223" i="18" s="1"/>
  <c r="H16" i="18"/>
  <c r="H5" i="18" s="1"/>
  <c r="H97" i="16" s="1"/>
  <c r="G16" i="18"/>
  <c r="G5" i="18" s="1"/>
  <c r="F16" i="18"/>
  <c r="E16" i="18"/>
  <c r="E223" i="18" s="1"/>
  <c r="D16" i="18"/>
  <c r="D223" i="18" s="1"/>
  <c r="C16" i="18"/>
  <c r="B16" i="18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V246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F237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N235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I197" i="17" s="1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E197" i="17" s="1"/>
  <c r="D210" i="17"/>
  <c r="C210" i="17"/>
  <c r="B210" i="17"/>
  <c r="N209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D197" i="17" s="1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F203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V197" i="17" s="1"/>
  <c r="U200" i="17"/>
  <c r="U197" i="17" s="1"/>
  <c r="T200" i="17"/>
  <c r="T197" i="17" s="1"/>
  <c r="S200" i="17"/>
  <c r="S197" i="17" s="1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G197" i="17" s="1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R197" i="17" s="1"/>
  <c r="Q199" i="17"/>
  <c r="Q197" i="17" s="1"/>
  <c r="P199" i="17"/>
  <c r="P197" i="17" s="1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C197" i="17" s="1"/>
  <c r="B199" i="17"/>
  <c r="Y198" i="17"/>
  <c r="Y197" i="17" s="1"/>
  <c r="X198" i="17"/>
  <c r="X197" i="17" s="1"/>
  <c r="W198" i="17"/>
  <c r="V198" i="17"/>
  <c r="U198" i="17"/>
  <c r="T198" i="17"/>
  <c r="S198" i="17"/>
  <c r="R198" i="17"/>
  <c r="Q198" i="17"/>
  <c r="P198" i="17"/>
  <c r="O198" i="17"/>
  <c r="O197" i="17" s="1"/>
  <c r="N198" i="17"/>
  <c r="N197" i="17" s="1"/>
  <c r="M198" i="17"/>
  <c r="M197" i="17" s="1"/>
  <c r="L198" i="17"/>
  <c r="L197" i="17" s="1"/>
  <c r="K198" i="17"/>
  <c r="K197" i="17" s="1"/>
  <c r="J198" i="17"/>
  <c r="I198" i="17"/>
  <c r="H198" i="17"/>
  <c r="G198" i="17"/>
  <c r="F198" i="17"/>
  <c r="E198" i="17"/>
  <c r="D198" i="17"/>
  <c r="C198" i="17"/>
  <c r="B198" i="17"/>
  <c r="B197" i="17" s="1"/>
  <c r="W197" i="17"/>
  <c r="J197" i="17"/>
  <c r="H197" i="17"/>
  <c r="F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K178" i="17" s="1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G178" i="17" s="1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P184" i="17"/>
  <c r="N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Y178" i="17" s="1"/>
  <c r="X181" i="17"/>
  <c r="X178" i="17" s="1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L178" i="17" s="1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W178" i="17" s="1"/>
  <c r="V180" i="17"/>
  <c r="U180" i="17"/>
  <c r="U178" i="17" s="1"/>
  <c r="T180" i="17"/>
  <c r="T178" i="17" s="1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H178" i="17" s="1"/>
  <c r="G180" i="17"/>
  <c r="F180" i="17"/>
  <c r="E180" i="17"/>
  <c r="D180" i="17"/>
  <c r="C180" i="17"/>
  <c r="B180" i="17"/>
  <c r="Y179" i="17"/>
  <c r="X179" i="17"/>
  <c r="W179" i="17"/>
  <c r="V179" i="17"/>
  <c r="U179" i="17"/>
  <c r="T179" i="17"/>
  <c r="S179" i="17"/>
  <c r="S178" i="17" s="1"/>
  <c r="R179" i="17"/>
  <c r="R178" i="17" s="1"/>
  <c r="Q179" i="17"/>
  <c r="Q178" i="17" s="1"/>
  <c r="P179" i="17"/>
  <c r="P178" i="17" s="1"/>
  <c r="O179" i="17"/>
  <c r="O178" i="17" s="1"/>
  <c r="N179" i="17"/>
  <c r="M179" i="17"/>
  <c r="L179" i="17"/>
  <c r="K179" i="17"/>
  <c r="J179" i="17"/>
  <c r="I179" i="17"/>
  <c r="H179" i="17"/>
  <c r="G179" i="17"/>
  <c r="F179" i="17"/>
  <c r="E179" i="17"/>
  <c r="D179" i="17"/>
  <c r="D178" i="17" s="1"/>
  <c r="C179" i="17"/>
  <c r="C178" i="17" s="1"/>
  <c r="B179" i="17"/>
  <c r="B178" i="17" s="1"/>
  <c r="M178" i="17"/>
  <c r="J178" i="17"/>
  <c r="I178" i="17"/>
  <c r="E178" i="17"/>
  <c r="V172" i="17"/>
  <c r="V171" i="17"/>
  <c r="V169" i="17"/>
  <c r="V164" i="17"/>
  <c r="Y142" i="17"/>
  <c r="Y248" i="17" s="1"/>
  <c r="X142" i="17"/>
  <c r="X248" i="17" s="1"/>
  <c r="W142" i="17"/>
  <c r="W248" i="17" s="1"/>
  <c r="V142" i="17"/>
  <c r="V209" i="17" s="1"/>
  <c r="U142" i="17"/>
  <c r="U248" i="18" s="1"/>
  <c r="T142" i="17"/>
  <c r="T248" i="17" s="1"/>
  <c r="S142" i="17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8" s="1"/>
  <c r="L142" i="17"/>
  <c r="L248" i="17" s="1"/>
  <c r="K142" i="17"/>
  <c r="J142" i="17"/>
  <c r="J248" i="17" s="1"/>
  <c r="I142" i="17"/>
  <c r="I248" i="17" s="1"/>
  <c r="H142" i="17"/>
  <c r="H248" i="17" s="1"/>
  <c r="G142" i="17"/>
  <c r="G248" i="17" s="1"/>
  <c r="F142" i="17"/>
  <c r="F209" i="17" s="1"/>
  <c r="E142" i="17"/>
  <c r="D142" i="17"/>
  <c r="D248" i="17" s="1"/>
  <c r="C142" i="17"/>
  <c r="B142" i="17"/>
  <c r="B248" i="17" s="1"/>
  <c r="Y121" i="17"/>
  <c r="Y246" i="17" s="1"/>
  <c r="X121" i="17"/>
  <c r="X246" i="17" s="1"/>
  <c r="W121" i="17"/>
  <c r="W246" i="19" s="1"/>
  <c r="V121" i="17"/>
  <c r="U121" i="17"/>
  <c r="U246" i="17" s="1"/>
  <c r="T121" i="17"/>
  <c r="S121" i="17"/>
  <c r="S246" i="17" s="1"/>
  <c r="R121" i="17"/>
  <c r="R246" i="17" s="1"/>
  <c r="Q121" i="17"/>
  <c r="Q246" i="17" s="1"/>
  <c r="P121" i="17"/>
  <c r="P246" i="17" s="1"/>
  <c r="P240" i="17" s="1"/>
  <c r="O121" i="17"/>
  <c r="O246" i="17" s="1"/>
  <c r="N121" i="17"/>
  <c r="N246" i="17" s="1"/>
  <c r="M121" i="17"/>
  <c r="M246" i="17" s="1"/>
  <c r="L121" i="17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190" i="17" s="1"/>
  <c r="U93" i="17"/>
  <c r="U237" i="18" s="1"/>
  <c r="T93" i="17"/>
  <c r="T237" i="17" s="1"/>
  <c r="S93" i="17"/>
  <c r="S237" i="17" s="1"/>
  <c r="R93" i="17"/>
  <c r="Q93" i="17"/>
  <c r="Q237" i="17" s="1"/>
  <c r="P93" i="17"/>
  <c r="P237" i="17" s="1"/>
  <c r="O93" i="17"/>
  <c r="O237" i="17" s="1"/>
  <c r="N93" i="17"/>
  <c r="N190" i="17" s="1"/>
  <c r="M93" i="17"/>
  <c r="M237" i="18" s="1"/>
  <c r="L93" i="17"/>
  <c r="L237" i="17" s="1"/>
  <c r="K93" i="17"/>
  <c r="K237" i="17" s="1"/>
  <c r="J93" i="17"/>
  <c r="I93" i="17"/>
  <c r="I237" i="17" s="1"/>
  <c r="H93" i="17"/>
  <c r="H237" i="17" s="1"/>
  <c r="G93" i="17"/>
  <c r="G237" i="17" s="1"/>
  <c r="F93" i="17"/>
  <c r="F190" i="17" s="1"/>
  <c r="E93" i="17"/>
  <c r="E237" i="18" s="1"/>
  <c r="D93" i="17"/>
  <c r="D237" i="17" s="1"/>
  <c r="C93" i="17"/>
  <c r="C237" i="17" s="1"/>
  <c r="B93" i="17"/>
  <c r="Y72" i="17"/>
  <c r="Y235" i="17" s="1"/>
  <c r="X72" i="17"/>
  <c r="X235" i="17" s="1"/>
  <c r="W72" i="17"/>
  <c r="W235" i="17" s="1"/>
  <c r="V72" i="17"/>
  <c r="V235" i="17" s="1"/>
  <c r="U72" i="17"/>
  <c r="T72" i="17"/>
  <c r="T235" i="17" s="1"/>
  <c r="S72" i="17"/>
  <c r="R72" i="17"/>
  <c r="R235" i="17" s="1"/>
  <c r="Q72" i="17"/>
  <c r="Q235" i="17" s="1"/>
  <c r="P72" i="17"/>
  <c r="P235" i="17" s="1"/>
  <c r="O72" i="17"/>
  <c r="O235" i="17" s="1"/>
  <c r="N72" i="17"/>
  <c r="M72" i="17"/>
  <c r="M235" i="18" s="1"/>
  <c r="L72" i="17"/>
  <c r="L235" i="17" s="1"/>
  <c r="K72" i="17"/>
  <c r="J72" i="17"/>
  <c r="J235" i="17" s="1"/>
  <c r="I72" i="17"/>
  <c r="I235" i="17" s="1"/>
  <c r="H72" i="17"/>
  <c r="H235" i="17" s="1"/>
  <c r="G72" i="17"/>
  <c r="G235" i="17" s="1"/>
  <c r="G229" i="17" s="1"/>
  <c r="F72" i="17"/>
  <c r="F235" i="17" s="1"/>
  <c r="E72" i="17"/>
  <c r="E235" i="17" s="1"/>
  <c r="D72" i="17"/>
  <c r="D235" i="17" s="1"/>
  <c r="C72" i="17"/>
  <c r="B72" i="17"/>
  <c r="B235" i="17" s="1"/>
  <c r="Y44" i="17"/>
  <c r="X44" i="17"/>
  <c r="X5" i="17" s="1"/>
  <c r="W44" i="17"/>
  <c r="W5" i="17" s="1"/>
  <c r="V44" i="17"/>
  <c r="V5" i="17" s="1"/>
  <c r="V174" i="17" s="1"/>
  <c r="U44" i="17"/>
  <c r="T44" i="17"/>
  <c r="T226" i="17" s="1"/>
  <c r="S44" i="17"/>
  <c r="S226" i="17" s="1"/>
  <c r="R44" i="17"/>
  <c r="R226" i="17" s="1"/>
  <c r="Q44" i="17"/>
  <c r="Q5" i="17" s="1"/>
  <c r="P44" i="17"/>
  <c r="P5" i="17" s="1"/>
  <c r="O44" i="17"/>
  <c r="O5" i="17" s="1"/>
  <c r="N44" i="17"/>
  <c r="N5" i="17" s="1"/>
  <c r="N169" i="17" s="1"/>
  <c r="M44" i="17"/>
  <c r="M226" i="18" s="1"/>
  <c r="L44" i="17"/>
  <c r="L226" i="17" s="1"/>
  <c r="K44" i="17"/>
  <c r="K226" i="17" s="1"/>
  <c r="J44" i="17"/>
  <c r="J226" i="17" s="1"/>
  <c r="I44" i="17"/>
  <c r="H44" i="17"/>
  <c r="H5" i="17" s="1"/>
  <c r="G44" i="17"/>
  <c r="G5" i="17" s="1"/>
  <c r="G53" i="16" s="1"/>
  <c r="G62" i="4" s="1"/>
  <c r="F44" i="17"/>
  <c r="F5" i="17" s="1"/>
  <c r="F172" i="17" s="1"/>
  <c r="E44" i="17"/>
  <c r="E226" i="18" s="1"/>
  <c r="D44" i="17"/>
  <c r="D226" i="17" s="1"/>
  <c r="D217" i="17" s="1"/>
  <c r="C44" i="17"/>
  <c r="C226" i="17" s="1"/>
  <c r="B44" i="17"/>
  <c r="B226" i="17" s="1"/>
  <c r="Y5" i="17"/>
  <c r="Y53" i="16" s="1"/>
  <c r="Y62" i="4" s="1"/>
  <c r="M5" i="17"/>
  <c r="M175" i="17" s="1"/>
  <c r="L5" i="17"/>
  <c r="J5" i="17"/>
  <c r="I5" i="17"/>
  <c r="E5" i="17"/>
  <c r="E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V96" i="16"/>
  <c r="U96" i="16"/>
  <c r="T96" i="16"/>
  <c r="S96" i="16"/>
  <c r="R96" i="16"/>
  <c r="Q96" i="16"/>
  <c r="P96" i="16"/>
  <c r="F96" i="16"/>
  <c r="E96" i="16"/>
  <c r="C96" i="16"/>
  <c r="B96" i="16"/>
  <c r="E92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L111" i="4" s="1"/>
  <c r="K82" i="16"/>
  <c r="J82" i="16"/>
  <c r="I82" i="16"/>
  <c r="H82" i="16"/>
  <c r="G82" i="16"/>
  <c r="F82" i="16"/>
  <c r="F111" i="4" s="1"/>
  <c r="E82" i="16"/>
  <c r="D82" i="16"/>
  <c r="D111" i="4" s="1"/>
  <c r="C82" i="16"/>
  <c r="B82" i="16"/>
  <c r="Y81" i="16"/>
  <c r="Q81" i="16"/>
  <c r="I81" i="16"/>
  <c r="I110" i="4" s="1"/>
  <c r="G81" i="16"/>
  <c r="G110" i="4" s="1"/>
  <c r="B81" i="16"/>
  <c r="B110" i="4" s="1"/>
  <c r="Y80" i="16"/>
  <c r="Y109" i="4" s="1"/>
  <c r="X80" i="16"/>
  <c r="X109" i="4" s="1"/>
  <c r="U80" i="16"/>
  <c r="I80" i="16"/>
  <c r="H80" i="16"/>
  <c r="G80" i="16"/>
  <c r="F80" i="16"/>
  <c r="E80" i="16"/>
  <c r="Y78" i="16"/>
  <c r="Y41" i="7" s="1"/>
  <c r="X78" i="16"/>
  <c r="W78" i="16"/>
  <c r="V78" i="16"/>
  <c r="U78" i="16"/>
  <c r="U41" i="7" s="1"/>
  <c r="T78" i="16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H78" i="16"/>
  <c r="H41" i="7" s="1"/>
  <c r="G78" i="16"/>
  <c r="F78" i="16"/>
  <c r="E78" i="16"/>
  <c r="D78" i="16"/>
  <c r="C78" i="16"/>
  <c r="B78" i="16"/>
  <c r="Y77" i="16"/>
  <c r="Y76" i="16" s="1"/>
  <c r="A74" i="16"/>
  <c r="A73" i="16"/>
  <c r="Y72" i="16"/>
  <c r="Y71" i="16" s="1"/>
  <c r="X72" i="16"/>
  <c r="X90" i="16" s="1"/>
  <c r="W72" i="16"/>
  <c r="W90" i="16" s="1"/>
  <c r="V72" i="16"/>
  <c r="V71" i="16" s="1"/>
  <c r="U72" i="16"/>
  <c r="U90" i="16" s="1"/>
  <c r="T72" i="16"/>
  <c r="S72" i="16"/>
  <c r="S71" i="16" s="1"/>
  <c r="R72" i="16"/>
  <c r="R71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K72" i="16"/>
  <c r="K71" i="16" s="1"/>
  <c r="J72" i="16"/>
  <c r="J71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C72" i="16"/>
  <c r="C71" i="16" s="1"/>
  <c r="B72" i="16"/>
  <c r="B71" i="16" s="1"/>
  <c r="A72" i="16"/>
  <c r="W71" i="16"/>
  <c r="U71" i="16"/>
  <c r="P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64" i="4" s="1"/>
  <c r="X55" i="16"/>
  <c r="X103" i="16" s="1"/>
  <c r="W55" i="16"/>
  <c r="W64" i="4" s="1"/>
  <c r="V55" i="16"/>
  <c r="V103" i="16" s="1"/>
  <c r="V166" i="4" s="1"/>
  <c r="U55" i="16"/>
  <c r="U93" i="16" s="1"/>
  <c r="T55" i="16"/>
  <c r="S55" i="16"/>
  <c r="R55" i="16"/>
  <c r="R103" i="16" s="1"/>
  <c r="R166" i="4" s="1"/>
  <c r="Q55" i="16"/>
  <c r="P55" i="16"/>
  <c r="P103" i="16" s="1"/>
  <c r="P166" i="4" s="1"/>
  <c r="O55" i="16"/>
  <c r="N55" i="16"/>
  <c r="N103" i="16" s="1"/>
  <c r="N166" i="4" s="1"/>
  <c r="M55" i="16"/>
  <c r="M103" i="16" s="1"/>
  <c r="M166" i="4" s="1"/>
  <c r="L55" i="16"/>
  <c r="K55" i="16"/>
  <c r="J55" i="16"/>
  <c r="J93" i="16" s="1"/>
  <c r="I55" i="16"/>
  <c r="H55" i="16"/>
  <c r="G55" i="16"/>
  <c r="F55" i="16"/>
  <c r="E55" i="16"/>
  <c r="E93" i="16" s="1"/>
  <c r="D55" i="16"/>
  <c r="C55" i="16"/>
  <c r="B55" i="16"/>
  <c r="B93" i="16" s="1"/>
  <c r="Y54" i="16"/>
  <c r="X54" i="16"/>
  <c r="W54" i="16"/>
  <c r="W52" i="16" s="1"/>
  <c r="W61" i="4" s="1"/>
  <c r="W134" i="4" s="1"/>
  <c r="V54" i="16"/>
  <c r="U54" i="16"/>
  <c r="U92" i="16" s="1"/>
  <c r="T54" i="16"/>
  <c r="S54" i="16"/>
  <c r="S63" i="4" s="1"/>
  <c r="R54" i="16"/>
  <c r="Q54" i="16"/>
  <c r="P54" i="16"/>
  <c r="O54" i="16"/>
  <c r="N54" i="16"/>
  <c r="N63" i="4" s="1"/>
  <c r="N136" i="4" s="1"/>
  <c r="M54" i="16"/>
  <c r="L54" i="16"/>
  <c r="L63" i="4" s="1"/>
  <c r="L136" i="4" s="1"/>
  <c r="K54" i="16"/>
  <c r="J54" i="16"/>
  <c r="I54" i="16"/>
  <c r="H54" i="16"/>
  <c r="G54" i="16"/>
  <c r="F54" i="16"/>
  <c r="F92" i="16" s="1"/>
  <c r="E54" i="16"/>
  <c r="D54" i="16"/>
  <c r="C54" i="16"/>
  <c r="C92" i="16" s="1"/>
  <c r="B54" i="16"/>
  <c r="B92" i="16" s="1"/>
  <c r="W53" i="16"/>
  <c r="V53" i="16"/>
  <c r="O53" i="16"/>
  <c r="O52" i="16" s="1"/>
  <c r="O61" i="4" s="1"/>
  <c r="N53" i="16"/>
  <c r="M53" i="16"/>
  <c r="J53" i="16"/>
  <c r="J91" i="16" s="1"/>
  <c r="I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V9" i="4" s="1"/>
  <c r="U4" i="16"/>
  <c r="U3" i="16" s="1"/>
  <c r="U9" i="4" s="1"/>
  <c r="T4" i="16"/>
  <c r="S4" i="16"/>
  <c r="S3" i="16" s="1"/>
  <c r="S9" i="4" s="1"/>
  <c r="R4" i="16"/>
  <c r="R3" i="16" s="1"/>
  <c r="R9" i="4" s="1"/>
  <c r="Q4" i="16"/>
  <c r="Q3" i="16" s="1"/>
  <c r="Q9" i="4" s="1"/>
  <c r="P4" i="16"/>
  <c r="P3" i="16" s="1"/>
  <c r="P9" i="4" s="1"/>
  <c r="O4" i="16"/>
  <c r="N4" i="16"/>
  <c r="M4" i="16"/>
  <c r="L4" i="16"/>
  <c r="K4" i="16"/>
  <c r="J4" i="16"/>
  <c r="I4" i="16"/>
  <c r="H4" i="16"/>
  <c r="G4" i="16"/>
  <c r="F4" i="16"/>
  <c r="F3" i="16" s="1"/>
  <c r="E4" i="16"/>
  <c r="E3" i="16" s="1"/>
  <c r="E9" i="4" s="1"/>
  <c r="D4" i="16"/>
  <c r="D3" i="16" s="1"/>
  <c r="D9" i="4" s="1"/>
  <c r="C4" i="16"/>
  <c r="C3" i="16" s="1"/>
  <c r="B4" i="16"/>
  <c r="Y3" i="16"/>
  <c r="X3" i="16"/>
  <c r="W3" i="16"/>
  <c r="T3" i="16"/>
  <c r="O3" i="16"/>
  <c r="O9" i="4" s="1"/>
  <c r="N3" i="16"/>
  <c r="M3" i="16"/>
  <c r="L3" i="16"/>
  <c r="K3" i="16"/>
  <c r="J3" i="16"/>
  <c r="I3" i="16"/>
  <c r="H3" i="16"/>
  <c r="G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M216" i="15"/>
  <c r="E216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O209" i="15"/>
  <c r="O204" i="15" s="1"/>
  <c r="N209" i="15"/>
  <c r="N204" i="15" s="1"/>
  <c r="M209" i="15"/>
  <c r="L209" i="15"/>
  <c r="L204" i="15" s="1"/>
  <c r="K209" i="15"/>
  <c r="J209" i="15"/>
  <c r="I209" i="15"/>
  <c r="H209" i="15"/>
  <c r="G209" i="15"/>
  <c r="F209" i="15"/>
  <c r="E209" i="15"/>
  <c r="D209" i="15"/>
  <c r="C209" i="15"/>
  <c r="B209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I204" i="15" s="1"/>
  <c r="H205" i="15"/>
  <c r="H204" i="15" s="1"/>
  <c r="G205" i="15"/>
  <c r="G204" i="15" s="1"/>
  <c r="F205" i="15"/>
  <c r="F204" i="15" s="1"/>
  <c r="E205" i="15"/>
  <c r="D205" i="15"/>
  <c r="D204" i="15" s="1"/>
  <c r="C205" i="15"/>
  <c r="C204" i="15" s="1"/>
  <c r="B205" i="15"/>
  <c r="B204" i="15" s="1"/>
  <c r="K204" i="15"/>
  <c r="J204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H187" i="15" s="1"/>
  <c r="G202" i="15"/>
  <c r="F202" i="15"/>
  <c r="F187" i="15" s="1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M199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X187" i="15" s="1"/>
  <c r="W190" i="15"/>
  <c r="W187" i="15" s="1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V187" i="15" s="1"/>
  <c r="U189" i="15"/>
  <c r="T189" i="15"/>
  <c r="T187" i="15" s="1"/>
  <c r="S189" i="15"/>
  <c r="S187" i="15" s="1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Y187" i="15" s="1"/>
  <c r="X188" i="15"/>
  <c r="W188" i="15"/>
  <c r="V188" i="15"/>
  <c r="U188" i="15"/>
  <c r="T188" i="15"/>
  <c r="S188" i="15"/>
  <c r="R188" i="15"/>
  <c r="R187" i="15" s="1"/>
  <c r="Q188" i="15"/>
  <c r="Q187" i="15" s="1"/>
  <c r="P188" i="15"/>
  <c r="P187" i="15" s="1"/>
  <c r="O188" i="15"/>
  <c r="O187" i="15" s="1"/>
  <c r="N188" i="15"/>
  <c r="N187" i="15" s="1"/>
  <c r="M188" i="15"/>
  <c r="M187" i="15" s="1"/>
  <c r="L188" i="15"/>
  <c r="L187" i="15" s="1"/>
  <c r="K188" i="15"/>
  <c r="K187" i="15" s="1"/>
  <c r="J188" i="15"/>
  <c r="J187" i="15" s="1"/>
  <c r="I188" i="15"/>
  <c r="H188" i="15"/>
  <c r="G188" i="15"/>
  <c r="F188" i="15"/>
  <c r="E188" i="15"/>
  <c r="D188" i="15"/>
  <c r="D187" i="15" s="1"/>
  <c r="C188" i="15"/>
  <c r="C187" i="15" s="1"/>
  <c r="B188" i="15"/>
  <c r="B187" i="15" s="1"/>
  <c r="I187" i="15"/>
  <c r="G187" i="15"/>
  <c r="E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M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Y171" i="15" s="1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X171" i="15" s="1"/>
  <c r="W173" i="15"/>
  <c r="W171" i="15" s="1"/>
  <c r="V173" i="15"/>
  <c r="U173" i="15"/>
  <c r="U171" i="15" s="1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G171" i="15" s="1"/>
  <c r="F173" i="15"/>
  <c r="E173" i="15"/>
  <c r="D173" i="15"/>
  <c r="C173" i="15"/>
  <c r="B173" i="15"/>
  <c r="Y172" i="15"/>
  <c r="X172" i="15"/>
  <c r="W172" i="15"/>
  <c r="V172" i="15"/>
  <c r="V171" i="15" s="1"/>
  <c r="U172" i="15"/>
  <c r="T172" i="15"/>
  <c r="T171" i="15" s="1"/>
  <c r="S172" i="15"/>
  <c r="S171" i="15" s="1"/>
  <c r="R172" i="15"/>
  <c r="R171" i="15" s="1"/>
  <c r="Q172" i="15"/>
  <c r="Q171" i="15" s="1"/>
  <c r="P172" i="15"/>
  <c r="P171" i="15" s="1"/>
  <c r="O172" i="15"/>
  <c r="O171" i="15" s="1"/>
  <c r="N172" i="15"/>
  <c r="N171" i="15" s="1"/>
  <c r="M172" i="15"/>
  <c r="M171" i="15" s="1"/>
  <c r="L172" i="15"/>
  <c r="L171" i="15" s="1"/>
  <c r="K172" i="15"/>
  <c r="J172" i="15"/>
  <c r="I172" i="15"/>
  <c r="H172" i="15"/>
  <c r="G172" i="15"/>
  <c r="F172" i="15"/>
  <c r="F171" i="15" s="1"/>
  <c r="E172" i="15"/>
  <c r="E171" i="15" s="1"/>
  <c r="D172" i="15"/>
  <c r="D171" i="15" s="1"/>
  <c r="C172" i="15"/>
  <c r="C171" i="15" s="1"/>
  <c r="B172" i="15"/>
  <c r="B171" i="15" s="1"/>
  <c r="K171" i="15"/>
  <c r="J171" i="15"/>
  <c r="I171" i="15"/>
  <c r="H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Y162" i="15" s="1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V162" i="15" s="1"/>
  <c r="U165" i="15"/>
  <c r="U162" i="15" s="1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T162" i="15" s="1"/>
  <c r="S164" i="15"/>
  <c r="S162" i="15" s="1"/>
  <c r="R164" i="15"/>
  <c r="Q164" i="15"/>
  <c r="Q162" i="15" s="1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C162" i="15" s="1"/>
  <c r="B164" i="15"/>
  <c r="Y163" i="15"/>
  <c r="X163" i="15"/>
  <c r="X162" i="15" s="1"/>
  <c r="W163" i="15"/>
  <c r="W162" i="15" s="1"/>
  <c r="V163" i="15"/>
  <c r="U163" i="15"/>
  <c r="T163" i="15"/>
  <c r="S163" i="15"/>
  <c r="R163" i="15"/>
  <c r="R162" i="15" s="1"/>
  <c r="Q163" i="15"/>
  <c r="P163" i="15"/>
  <c r="P162" i="15" s="1"/>
  <c r="O163" i="15"/>
  <c r="O162" i="15" s="1"/>
  <c r="N163" i="15"/>
  <c r="N162" i="15" s="1"/>
  <c r="M163" i="15"/>
  <c r="M162" i="15" s="1"/>
  <c r="L163" i="15"/>
  <c r="L162" i="15" s="1"/>
  <c r="K163" i="15"/>
  <c r="K162" i="15" s="1"/>
  <c r="J163" i="15"/>
  <c r="J162" i="15" s="1"/>
  <c r="I163" i="15"/>
  <c r="I162" i="15" s="1"/>
  <c r="H163" i="15"/>
  <c r="H162" i="15" s="1"/>
  <c r="G163" i="15"/>
  <c r="F163" i="15"/>
  <c r="E163" i="15"/>
  <c r="D163" i="15"/>
  <c r="C163" i="15"/>
  <c r="B163" i="15"/>
  <c r="B162" i="15" s="1"/>
  <c r="G162" i="15"/>
  <c r="F162" i="15"/>
  <c r="E162" i="15"/>
  <c r="D162" i="15"/>
  <c r="Y141" i="15"/>
  <c r="X141" i="15"/>
  <c r="W141" i="15"/>
  <c r="V141" i="15"/>
  <c r="U141" i="15"/>
  <c r="U115" i="15" s="1"/>
  <c r="T141" i="15"/>
  <c r="T115" i="15" s="1"/>
  <c r="S141" i="15"/>
  <c r="R141" i="15"/>
  <c r="Q141" i="15"/>
  <c r="P141" i="15"/>
  <c r="O141" i="15"/>
  <c r="O261" i="15" s="1"/>
  <c r="N141" i="15"/>
  <c r="N261" i="15" s="1"/>
  <c r="M141" i="15"/>
  <c r="M261" i="15" s="1"/>
  <c r="L141" i="15"/>
  <c r="L261" i="15" s="1"/>
  <c r="K141" i="15"/>
  <c r="J141" i="15"/>
  <c r="J261" i="15" s="1"/>
  <c r="I141" i="15"/>
  <c r="I261" i="15" s="1"/>
  <c r="H141" i="15"/>
  <c r="H261" i="15" s="1"/>
  <c r="G141" i="15"/>
  <c r="G261" i="15" s="1"/>
  <c r="F141" i="15"/>
  <c r="F261" i="15" s="1"/>
  <c r="E141" i="15"/>
  <c r="E261" i="15" s="1"/>
  <c r="D141" i="15"/>
  <c r="D261" i="15" s="1"/>
  <c r="C141" i="15"/>
  <c r="B141" i="15"/>
  <c r="B261" i="15" s="1"/>
  <c r="W115" i="15"/>
  <c r="W78" i="12" s="1"/>
  <c r="W107" i="4" s="1"/>
  <c r="V115" i="15"/>
  <c r="V253" i="15" s="1"/>
  <c r="L115" i="15"/>
  <c r="L253" i="15" s="1"/>
  <c r="Y97" i="15"/>
  <c r="X97" i="15"/>
  <c r="X251" i="15" s="1"/>
  <c r="W97" i="15"/>
  <c r="V97" i="15"/>
  <c r="V251" i="15" s="1"/>
  <c r="U97" i="15"/>
  <c r="U251" i="15" s="1"/>
  <c r="T97" i="15"/>
  <c r="S97" i="15"/>
  <c r="R97" i="15"/>
  <c r="Q97" i="15"/>
  <c r="P97" i="15"/>
  <c r="P251" i="15" s="1"/>
  <c r="O97" i="15"/>
  <c r="N97" i="15"/>
  <c r="N251" i="15" s="1"/>
  <c r="M97" i="15"/>
  <c r="L97" i="15"/>
  <c r="L251" i="15" s="1"/>
  <c r="K97" i="15"/>
  <c r="K251" i="15" s="1"/>
  <c r="J97" i="15"/>
  <c r="J251" i="15" s="1"/>
  <c r="I97" i="15"/>
  <c r="I251" i="15" s="1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E53" i="15"/>
  <c r="E241" i="15" s="1"/>
  <c r="D53" i="15"/>
  <c r="D241" i="15" s="1"/>
  <c r="C53" i="15"/>
  <c r="C241" i="15" s="1"/>
  <c r="B53" i="15"/>
  <c r="B241" i="15" s="1"/>
  <c r="Q34" i="15"/>
  <c r="Q233" i="15" s="1"/>
  <c r="O34" i="15"/>
  <c r="O233" i="15" s="1"/>
  <c r="M34" i="15"/>
  <c r="C34" i="15"/>
  <c r="C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V241" i="14"/>
  <c r="N241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L204" i="14" s="1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H204" i="14" s="1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D204" i="14" s="1"/>
  <c r="C217" i="14"/>
  <c r="B217" i="14"/>
  <c r="V216" i="14"/>
  <c r="N216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K204" i="14" s="1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G204" i="14" s="1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Y204" i="14" s="1"/>
  <c r="X207" i="14"/>
  <c r="X204" i="14" s="1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W204" i="14" s="1"/>
  <c r="V206" i="14"/>
  <c r="U206" i="14"/>
  <c r="U204" i="14" s="1"/>
  <c r="T206" i="14"/>
  <c r="T204" i="14" s="1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X205" i="14"/>
  <c r="W205" i="14"/>
  <c r="V205" i="14"/>
  <c r="U205" i="14"/>
  <c r="T205" i="14"/>
  <c r="S205" i="14"/>
  <c r="S204" i="14" s="1"/>
  <c r="R205" i="14"/>
  <c r="R204" i="14" s="1"/>
  <c r="Q205" i="14"/>
  <c r="Q204" i="14" s="1"/>
  <c r="P205" i="14"/>
  <c r="P204" i="14" s="1"/>
  <c r="O205" i="14"/>
  <c r="O204" i="14" s="1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C204" i="14" s="1"/>
  <c r="B205" i="14"/>
  <c r="B204" i="14" s="1"/>
  <c r="M204" i="14"/>
  <c r="J204" i="14"/>
  <c r="I204" i="14"/>
  <c r="E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H187" i="14" s="1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D187" i="14" s="1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V199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W187" i="14" s="1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S187" i="14" s="1"/>
  <c r="R190" i="14"/>
  <c r="R187" i="14" s="1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Q187" i="14" s="1"/>
  <c r="P189" i="14"/>
  <c r="P187" i="14" s="1"/>
  <c r="O189" i="14"/>
  <c r="N189" i="14"/>
  <c r="N187" i="14" s="1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Y187" i="14" s="1"/>
  <c r="X188" i="14"/>
  <c r="X187" i="14" s="1"/>
  <c r="W188" i="14"/>
  <c r="V188" i="14"/>
  <c r="V187" i="14" s="1"/>
  <c r="U188" i="14"/>
  <c r="U187" i="14" s="1"/>
  <c r="T188" i="14"/>
  <c r="T187" i="14" s="1"/>
  <c r="S188" i="14"/>
  <c r="R188" i="14"/>
  <c r="Q188" i="14"/>
  <c r="P188" i="14"/>
  <c r="O188" i="14"/>
  <c r="O187" i="14" s="1"/>
  <c r="N188" i="14"/>
  <c r="M188" i="14"/>
  <c r="M187" i="14" s="1"/>
  <c r="L188" i="14"/>
  <c r="L187" i="14" s="1"/>
  <c r="K188" i="14"/>
  <c r="K187" i="14" s="1"/>
  <c r="J188" i="14"/>
  <c r="J187" i="14" s="1"/>
  <c r="I188" i="14"/>
  <c r="I187" i="14" s="1"/>
  <c r="H188" i="14"/>
  <c r="G188" i="14"/>
  <c r="F188" i="14"/>
  <c r="E188" i="14"/>
  <c r="D188" i="14"/>
  <c r="C188" i="14"/>
  <c r="B188" i="14"/>
  <c r="G187" i="14"/>
  <c r="F187" i="14"/>
  <c r="E187" i="14"/>
  <c r="C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U171" i="14" s="1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T181" i="14"/>
  <c r="N181" i="14"/>
  <c r="L181" i="14"/>
  <c r="H181" i="14"/>
  <c r="F181" i="14"/>
  <c r="D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R171" i="14" s="1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C171" i="14" s="1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B171" i="14" s="1"/>
  <c r="Y172" i="14"/>
  <c r="Y171" i="14" s="1"/>
  <c r="X172" i="14"/>
  <c r="X171" i="14" s="1"/>
  <c r="W172" i="14"/>
  <c r="W171" i="14" s="1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K171" i="14" s="1"/>
  <c r="J172" i="14"/>
  <c r="J171" i="14" s="1"/>
  <c r="I172" i="14"/>
  <c r="I171" i="14" s="1"/>
  <c r="H172" i="14"/>
  <c r="H171" i="14" s="1"/>
  <c r="G172" i="14"/>
  <c r="G171" i="14" s="1"/>
  <c r="F172" i="14"/>
  <c r="E172" i="14"/>
  <c r="E171" i="14" s="1"/>
  <c r="D172" i="14"/>
  <c r="C172" i="14"/>
  <c r="B172" i="14"/>
  <c r="T171" i="14"/>
  <c r="S171" i="14"/>
  <c r="Q171" i="14"/>
  <c r="P171" i="14"/>
  <c r="O171" i="14"/>
  <c r="M171" i="14"/>
  <c r="L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G162" i="14" s="1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Y162" i="14" s="1"/>
  <c r="X165" i="14"/>
  <c r="X162" i="14" s="1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W162" i="14" s="1"/>
  <c r="V164" i="14"/>
  <c r="V162" i="14" s="1"/>
  <c r="U164" i="14"/>
  <c r="T164" i="14"/>
  <c r="T162" i="14" s="1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Y163" i="14"/>
  <c r="X163" i="14"/>
  <c r="W163" i="14"/>
  <c r="V163" i="14"/>
  <c r="U163" i="14"/>
  <c r="U162" i="14" s="1"/>
  <c r="T163" i="14"/>
  <c r="S163" i="14"/>
  <c r="S162" i="14" s="1"/>
  <c r="R163" i="14"/>
  <c r="R162" i="14" s="1"/>
  <c r="Q163" i="14"/>
  <c r="Q162" i="14" s="1"/>
  <c r="P163" i="14"/>
  <c r="P162" i="14" s="1"/>
  <c r="O163" i="14"/>
  <c r="O162" i="14" s="1"/>
  <c r="N163" i="14"/>
  <c r="M163" i="14"/>
  <c r="L163" i="14"/>
  <c r="K163" i="14"/>
  <c r="J163" i="14"/>
  <c r="I163" i="14"/>
  <c r="H163" i="14"/>
  <c r="G163" i="14"/>
  <c r="F163" i="14"/>
  <c r="F162" i="14" s="1"/>
  <c r="E163" i="14"/>
  <c r="E162" i="14" s="1"/>
  <c r="D163" i="14"/>
  <c r="D162" i="14" s="1"/>
  <c r="C163" i="14"/>
  <c r="C162" i="14" s="1"/>
  <c r="B163" i="14"/>
  <c r="B162" i="14" s="1"/>
  <c r="N162" i="14"/>
  <c r="M162" i="14"/>
  <c r="L162" i="14"/>
  <c r="K162" i="14"/>
  <c r="J162" i="14"/>
  <c r="I162" i="14"/>
  <c r="H162" i="14"/>
  <c r="Y141" i="14"/>
  <c r="Y261" i="14" s="1"/>
  <c r="X141" i="14"/>
  <c r="X261" i="14" s="1"/>
  <c r="W141" i="14"/>
  <c r="V141" i="14"/>
  <c r="U141" i="14"/>
  <c r="T141" i="14"/>
  <c r="S141" i="14"/>
  <c r="R141" i="14"/>
  <c r="Q141" i="14"/>
  <c r="P141" i="14"/>
  <c r="O141" i="14"/>
  <c r="O261" i="14" s="1"/>
  <c r="N141" i="14"/>
  <c r="N261" i="14" s="1"/>
  <c r="M141" i="14"/>
  <c r="M261" i="14" s="1"/>
  <c r="L141" i="14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F216" i="14" s="1"/>
  <c r="E141" i="14"/>
  <c r="E261" i="14" s="1"/>
  <c r="D141" i="14"/>
  <c r="C141" i="14"/>
  <c r="C261" i="14" s="1"/>
  <c r="B141" i="14"/>
  <c r="B261" i="14" s="1"/>
  <c r="Y97" i="14"/>
  <c r="X97" i="14"/>
  <c r="X251" i="14" s="1"/>
  <c r="W97" i="14"/>
  <c r="V97" i="14"/>
  <c r="V251" i="14" s="1"/>
  <c r="U97" i="14"/>
  <c r="U251" i="14" s="1"/>
  <c r="T97" i="14"/>
  <c r="T251" i="14" s="1"/>
  <c r="S97" i="14"/>
  <c r="R97" i="14"/>
  <c r="Q97" i="14"/>
  <c r="P97" i="14"/>
  <c r="O97" i="14"/>
  <c r="N97" i="14"/>
  <c r="M97" i="14"/>
  <c r="L97" i="14"/>
  <c r="K97" i="14"/>
  <c r="J97" i="14"/>
  <c r="I97" i="14"/>
  <c r="H97" i="14"/>
  <c r="H251" i="14" s="1"/>
  <c r="G97" i="14"/>
  <c r="F97" i="14"/>
  <c r="F251" i="14" s="1"/>
  <c r="E97" i="14"/>
  <c r="E251" i="14" s="1"/>
  <c r="D97" i="14"/>
  <c r="C97" i="14"/>
  <c r="B97" i="14"/>
  <c r="Y53" i="14"/>
  <c r="Y241" i="14" s="1"/>
  <c r="X53" i="14"/>
  <c r="X241" i="14" s="1"/>
  <c r="W53" i="14"/>
  <c r="V53" i="14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N53" i="14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F53" i="14"/>
  <c r="F241" i="14" s="1"/>
  <c r="E53" i="14"/>
  <c r="E241" i="14" s="1"/>
  <c r="D53" i="14"/>
  <c r="D241" i="14" s="1"/>
  <c r="C53" i="14"/>
  <c r="C241" i="14" s="1"/>
  <c r="B53" i="14"/>
  <c r="B241" i="14" s="1"/>
  <c r="W261" i="13"/>
  <c r="W253" i="13" s="1"/>
  <c r="O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O253" i="13"/>
  <c r="G251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N224" i="13" s="1"/>
  <c r="M226" i="13"/>
  <c r="L226" i="13"/>
  <c r="K226" i="13"/>
  <c r="K224" i="13" s="1"/>
  <c r="J226" i="13"/>
  <c r="I226" i="13"/>
  <c r="H226" i="13"/>
  <c r="G226" i="13"/>
  <c r="F226" i="13"/>
  <c r="E226" i="13"/>
  <c r="D226" i="13"/>
  <c r="C226" i="13"/>
  <c r="B226" i="13"/>
  <c r="B224" i="13" s="1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I224" i="13" s="1"/>
  <c r="H225" i="13"/>
  <c r="H224" i="13" s="1"/>
  <c r="G225" i="13"/>
  <c r="G224" i="13" s="1"/>
  <c r="F225" i="13"/>
  <c r="E225" i="13"/>
  <c r="E224" i="13" s="1"/>
  <c r="D225" i="13"/>
  <c r="D224" i="13" s="1"/>
  <c r="C225" i="13"/>
  <c r="C224" i="13" s="1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H204" i="13" s="1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V216" i="13"/>
  <c r="O216" i="13"/>
  <c r="N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Y204" i="13" s="1"/>
  <c r="X207" i="13"/>
  <c r="X204" i="13" s="1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V204" i="13" s="1"/>
  <c r="U206" i="13"/>
  <c r="U204" i="13" s="1"/>
  <c r="T206" i="13"/>
  <c r="S206" i="13"/>
  <c r="S204" i="13" s="1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X205" i="13"/>
  <c r="W205" i="13"/>
  <c r="V205" i="13"/>
  <c r="U205" i="13"/>
  <c r="T205" i="13"/>
  <c r="T204" i="13" s="1"/>
  <c r="S205" i="13"/>
  <c r="R205" i="13"/>
  <c r="R204" i="13" s="1"/>
  <c r="Q205" i="13"/>
  <c r="Q204" i="13" s="1"/>
  <c r="P205" i="13"/>
  <c r="P204" i="13" s="1"/>
  <c r="O205" i="13"/>
  <c r="N205" i="13"/>
  <c r="N204" i="13" s="1"/>
  <c r="M205" i="13"/>
  <c r="M204" i="13" s="1"/>
  <c r="L205" i="13"/>
  <c r="L204" i="13" s="1"/>
  <c r="K205" i="13"/>
  <c r="J205" i="13"/>
  <c r="I205" i="13"/>
  <c r="H205" i="13"/>
  <c r="G205" i="13"/>
  <c r="F205" i="13"/>
  <c r="E205" i="13"/>
  <c r="D205" i="13"/>
  <c r="C205" i="13"/>
  <c r="C204" i="13" s="1"/>
  <c r="B205" i="13"/>
  <c r="B204" i="13" s="1"/>
  <c r="K204" i="13"/>
  <c r="J204" i="13"/>
  <c r="I204" i="13"/>
  <c r="F204" i="13"/>
  <c r="E204" i="13"/>
  <c r="D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9" i="13"/>
  <c r="G199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Y187" i="13" s="1"/>
  <c r="X191" i="13"/>
  <c r="X187" i="13" s="1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U187" i="13" s="1"/>
  <c r="T190" i="13"/>
  <c r="T187" i="13" s="1"/>
  <c r="S190" i="13"/>
  <c r="S187" i="13" s="1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R187" i="13" s="1"/>
  <c r="Q189" i="13"/>
  <c r="Q187" i="13" s="1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V188" i="13"/>
  <c r="V187" i="13" s="1"/>
  <c r="U188" i="13"/>
  <c r="T188" i="13"/>
  <c r="S188" i="13"/>
  <c r="R188" i="13"/>
  <c r="Q188" i="13"/>
  <c r="P188" i="13"/>
  <c r="P187" i="13" s="1"/>
  <c r="O188" i="13"/>
  <c r="N188" i="13"/>
  <c r="N187" i="13" s="1"/>
  <c r="M188" i="13"/>
  <c r="M187" i="13" s="1"/>
  <c r="L188" i="13"/>
  <c r="L187" i="13" s="1"/>
  <c r="K188" i="13"/>
  <c r="K187" i="13" s="1"/>
  <c r="J188" i="13"/>
  <c r="J187" i="13" s="1"/>
  <c r="I188" i="13"/>
  <c r="I187" i="13" s="1"/>
  <c r="H188" i="13"/>
  <c r="H187" i="13" s="1"/>
  <c r="G188" i="13"/>
  <c r="F188" i="13"/>
  <c r="E188" i="13"/>
  <c r="D188" i="13"/>
  <c r="C188" i="13"/>
  <c r="B188" i="13"/>
  <c r="F187" i="13"/>
  <c r="E187" i="13"/>
  <c r="D187" i="13"/>
  <c r="C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Q181" i="13"/>
  <c r="G181" i="13"/>
  <c r="E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J171" i="13" s="1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B171" i="13" s="1"/>
  <c r="Y173" i="13"/>
  <c r="Y171" i="13" s="1"/>
  <c r="X173" i="13"/>
  <c r="X171" i="13" s="1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V171" i="13" s="1"/>
  <c r="U172" i="13"/>
  <c r="U171" i="13" s="1"/>
  <c r="T172" i="13"/>
  <c r="T171" i="13" s="1"/>
  <c r="S172" i="13"/>
  <c r="S171" i="13" s="1"/>
  <c r="R172" i="13"/>
  <c r="R171" i="13" s="1"/>
  <c r="Q172" i="13"/>
  <c r="P172" i="13"/>
  <c r="O172" i="13"/>
  <c r="N172" i="13"/>
  <c r="M172" i="13"/>
  <c r="L172" i="13"/>
  <c r="K172" i="13"/>
  <c r="J172" i="13"/>
  <c r="I172" i="13"/>
  <c r="I171" i="13" s="1"/>
  <c r="H172" i="13"/>
  <c r="H171" i="13" s="1"/>
  <c r="G172" i="13"/>
  <c r="F172" i="13"/>
  <c r="F171" i="13" s="1"/>
  <c r="E172" i="13"/>
  <c r="E171" i="13" s="1"/>
  <c r="D172" i="13"/>
  <c r="D171" i="13" s="1"/>
  <c r="C172" i="13"/>
  <c r="C171" i="13" s="1"/>
  <c r="B172" i="13"/>
  <c r="Q171" i="13"/>
  <c r="P171" i="13"/>
  <c r="N171" i="13"/>
  <c r="M171" i="13"/>
  <c r="L171" i="13"/>
  <c r="K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F162" i="13" s="1"/>
  <c r="E168" i="13"/>
  <c r="E162" i="13" s="1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Y162" i="13" s="1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W162" i="13" s="1"/>
  <c r="V165" i="13"/>
  <c r="V162" i="13" s="1"/>
  <c r="U165" i="13"/>
  <c r="U162" i="13" s="1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T162" i="13" s="1"/>
  <c r="S164" i="13"/>
  <c r="R164" i="13"/>
  <c r="R162" i="13" s="1"/>
  <c r="Q164" i="13"/>
  <c r="Q162" i="13" s="1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X162" i="13" s="1"/>
  <c r="W163" i="13"/>
  <c r="V163" i="13"/>
  <c r="U163" i="13"/>
  <c r="T163" i="13"/>
  <c r="S163" i="13"/>
  <c r="S162" i="13" s="1"/>
  <c r="R163" i="13"/>
  <c r="Q163" i="13"/>
  <c r="P163" i="13"/>
  <c r="P162" i="13" s="1"/>
  <c r="O163" i="13"/>
  <c r="O162" i="13" s="1"/>
  <c r="N163" i="13"/>
  <c r="N162" i="13" s="1"/>
  <c r="M163" i="13"/>
  <c r="M162" i="13" s="1"/>
  <c r="L163" i="13"/>
  <c r="L162" i="13" s="1"/>
  <c r="K163" i="13"/>
  <c r="J163" i="13"/>
  <c r="I163" i="13"/>
  <c r="H163" i="13"/>
  <c r="G163" i="13"/>
  <c r="F163" i="13"/>
  <c r="E163" i="13"/>
  <c r="D163" i="13"/>
  <c r="D162" i="13" s="1"/>
  <c r="C163" i="13"/>
  <c r="C162" i="13" s="1"/>
  <c r="B163" i="13"/>
  <c r="B162" i="13" s="1"/>
  <c r="K162" i="13"/>
  <c r="J162" i="13"/>
  <c r="I162" i="13"/>
  <c r="H162" i="13"/>
  <c r="G162" i="13"/>
  <c r="Y141" i="13"/>
  <c r="Y261" i="13" s="1"/>
  <c r="X141" i="13"/>
  <c r="X261" i="13" s="1"/>
  <c r="W141" i="13"/>
  <c r="W216" i="13" s="1"/>
  <c r="V141" i="13"/>
  <c r="V261" i="13" s="1"/>
  <c r="U141" i="13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N141" i="13"/>
  <c r="N261" i="13" s="1"/>
  <c r="M141" i="13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16" i="13" s="1"/>
  <c r="F141" i="13"/>
  <c r="F261" i="13" s="1"/>
  <c r="E141" i="13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F97" i="13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85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K82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L78" i="12"/>
  <c r="Y77" i="12"/>
  <c r="Y106" i="4" s="1"/>
  <c r="X77" i="12"/>
  <c r="X106" i="4" s="1"/>
  <c r="W77" i="12"/>
  <c r="W106" i="4" s="1"/>
  <c r="V77" i="12"/>
  <c r="V106" i="4" s="1"/>
  <c r="U77" i="12"/>
  <c r="T77" i="12"/>
  <c r="T106" i="4" s="1"/>
  <c r="S77" i="12"/>
  <c r="S106" i="4" s="1"/>
  <c r="R77" i="12"/>
  <c r="Q77" i="12"/>
  <c r="P77" i="12"/>
  <c r="O77" i="12"/>
  <c r="N77" i="12"/>
  <c r="M77" i="12"/>
  <c r="L77" i="12"/>
  <c r="K77" i="12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B77" i="12"/>
  <c r="B106" i="4" s="1"/>
  <c r="Q76" i="12"/>
  <c r="Q75" i="12" s="1"/>
  <c r="Q104" i="4" s="1"/>
  <c r="O76" i="12"/>
  <c r="O105" i="4" s="1"/>
  <c r="C76" i="12"/>
  <c r="C75" i="12" s="1"/>
  <c r="Y74" i="12"/>
  <c r="Y103" i="4" s="1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Q74" i="12"/>
  <c r="P74" i="12"/>
  <c r="O74" i="12"/>
  <c r="O103" i="4" s="1"/>
  <c r="N74" i="12"/>
  <c r="M74" i="12"/>
  <c r="L74" i="12"/>
  <c r="L103" i="4" s="1"/>
  <c r="K74" i="12"/>
  <c r="K103" i="4" s="1"/>
  <c r="J74" i="12"/>
  <c r="J103" i="4" s="1"/>
  <c r="I74" i="12"/>
  <c r="I103" i="4" s="1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B74" i="12"/>
  <c r="Y72" i="12"/>
  <c r="X72" i="12"/>
  <c r="X40" i="7" s="1"/>
  <c r="W72" i="12"/>
  <c r="W40" i="7" s="1"/>
  <c r="V72" i="12"/>
  <c r="V40" i="7" s="1"/>
  <c r="U72" i="12"/>
  <c r="U40" i="7" s="1"/>
  <c r="T72" i="12"/>
  <c r="T40" i="7" s="1"/>
  <c r="S72" i="12"/>
  <c r="R72" i="12"/>
  <c r="R40" i="7" s="1"/>
  <c r="Q72" i="12"/>
  <c r="P72" i="12"/>
  <c r="O72" i="12"/>
  <c r="N72" i="12"/>
  <c r="M72" i="12"/>
  <c r="L72" i="12"/>
  <c r="K72" i="12"/>
  <c r="J72" i="12"/>
  <c r="J40" i="7" s="1"/>
  <c r="I72" i="12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Y68" i="12"/>
  <c r="Y60" i="4" s="1"/>
  <c r="Y133" i="4" s="1"/>
  <c r="X68" i="12"/>
  <c r="X89" i="12" s="1"/>
  <c r="W68" i="12"/>
  <c r="V68" i="12"/>
  <c r="U68" i="12"/>
  <c r="U60" i="4" s="1"/>
  <c r="U133" i="4" s="1"/>
  <c r="T68" i="12"/>
  <c r="S68" i="12"/>
  <c r="R68" i="12"/>
  <c r="R89" i="12" s="1"/>
  <c r="Q68" i="12"/>
  <c r="P68" i="12"/>
  <c r="P89" i="12" s="1"/>
  <c r="O68" i="12"/>
  <c r="O89" i="12" s="1"/>
  <c r="N68" i="12"/>
  <c r="N60" i="4" s="1"/>
  <c r="N133" i="4" s="1"/>
  <c r="M68" i="12"/>
  <c r="M101" i="12" s="1"/>
  <c r="M162" i="4" s="1"/>
  <c r="L68" i="12"/>
  <c r="L101" i="12" s="1"/>
  <c r="L162" i="4" s="1"/>
  <c r="K68" i="12"/>
  <c r="K60" i="4" s="1"/>
  <c r="K133" i="4" s="1"/>
  <c r="J68" i="12"/>
  <c r="J101" i="12" s="1"/>
  <c r="J162" i="4" s="1"/>
  <c r="I68" i="12"/>
  <c r="I101" i="12" s="1"/>
  <c r="I162" i="4" s="1"/>
  <c r="H68" i="12"/>
  <c r="H101" i="12" s="1"/>
  <c r="H162" i="4" s="1"/>
  <c r="G68" i="12"/>
  <c r="G101" i="12" s="1"/>
  <c r="G162" i="4" s="1"/>
  <c r="F68" i="12"/>
  <c r="F60" i="4" s="1"/>
  <c r="F133" i="4" s="1"/>
  <c r="E68" i="12"/>
  <c r="E101" i="12" s="1"/>
  <c r="E162" i="4" s="1"/>
  <c r="D68" i="12"/>
  <c r="D101" i="12" s="1"/>
  <c r="D162" i="4" s="1"/>
  <c r="C68" i="12"/>
  <c r="C60" i="4" s="1"/>
  <c r="C133" i="4" s="1"/>
  <c r="B68" i="12"/>
  <c r="B101" i="12" s="1"/>
  <c r="B162" i="4" s="1"/>
  <c r="Y67" i="12"/>
  <c r="X67" i="12"/>
  <c r="W67" i="12"/>
  <c r="V67" i="12"/>
  <c r="U67" i="12"/>
  <c r="U100" i="12" s="1"/>
  <c r="U161" i="4" s="1"/>
  <c r="T67" i="12"/>
  <c r="T100" i="12" s="1"/>
  <c r="T161" i="4" s="1"/>
  <c r="S67" i="12"/>
  <c r="R67" i="12"/>
  <c r="R88" i="12" s="1"/>
  <c r="Q67" i="12"/>
  <c r="Q100" i="12" s="1"/>
  <c r="Q161" i="4" s="1"/>
  <c r="P67" i="12"/>
  <c r="P88" i="12" s="1"/>
  <c r="O67" i="12"/>
  <c r="O88" i="12" s="1"/>
  <c r="N67" i="12"/>
  <c r="N88" i="12" s="1"/>
  <c r="M67" i="12"/>
  <c r="L67" i="12"/>
  <c r="K67" i="12"/>
  <c r="J67" i="12"/>
  <c r="J88" i="12" s="1"/>
  <c r="I67" i="12"/>
  <c r="H67" i="12"/>
  <c r="H88" i="12" s="1"/>
  <c r="G67" i="12"/>
  <c r="G88" i="12" s="1"/>
  <c r="F67" i="12"/>
  <c r="E67" i="12"/>
  <c r="D67" i="12"/>
  <c r="C67" i="12"/>
  <c r="B67" i="12"/>
  <c r="B100" i="12" s="1"/>
  <c r="B161" i="4" s="1"/>
  <c r="Y66" i="12"/>
  <c r="Y99" i="12" s="1"/>
  <c r="Y160" i="4" s="1"/>
  <c r="X66" i="12"/>
  <c r="X99" i="12" s="1"/>
  <c r="X160" i="4" s="1"/>
  <c r="W66" i="12"/>
  <c r="W65" i="12" s="1"/>
  <c r="V66" i="12"/>
  <c r="V58" i="4" s="1"/>
  <c r="U66" i="12"/>
  <c r="U99" i="12" s="1"/>
  <c r="U160" i="4" s="1"/>
  <c r="T66" i="12"/>
  <c r="T99" i="12" s="1"/>
  <c r="S66" i="12"/>
  <c r="S99" i="12" s="1"/>
  <c r="R66" i="12"/>
  <c r="R87" i="12" s="1"/>
  <c r="Q66" i="12"/>
  <c r="Q99" i="12" s="1"/>
  <c r="P66" i="12"/>
  <c r="P99" i="12" s="1"/>
  <c r="O66" i="12"/>
  <c r="O87" i="12" s="1"/>
  <c r="N66" i="12"/>
  <c r="N99" i="12" s="1"/>
  <c r="M66" i="12"/>
  <c r="M99" i="12" s="1"/>
  <c r="L66" i="12"/>
  <c r="L99" i="12" s="1"/>
  <c r="K66" i="12"/>
  <c r="K99" i="12" s="1"/>
  <c r="K160" i="4" s="1"/>
  <c r="J66" i="12"/>
  <c r="J87" i="12" s="1"/>
  <c r="I66" i="12"/>
  <c r="I99" i="12" s="1"/>
  <c r="I160" i="4" s="1"/>
  <c r="H66" i="12"/>
  <c r="H99" i="12" s="1"/>
  <c r="H160" i="4" s="1"/>
  <c r="G66" i="12"/>
  <c r="G99" i="12" s="1"/>
  <c r="G160" i="4" s="1"/>
  <c r="F66" i="12"/>
  <c r="E66" i="12"/>
  <c r="E99" i="12" s="1"/>
  <c r="E160" i="4" s="1"/>
  <c r="D66" i="12"/>
  <c r="D99" i="12" s="1"/>
  <c r="D160" i="4" s="1"/>
  <c r="C66" i="12"/>
  <c r="C99" i="12" s="1"/>
  <c r="B66" i="12"/>
  <c r="B99" i="12" s="1"/>
  <c r="L65" i="12"/>
  <c r="L86" i="12" s="1"/>
  <c r="K65" i="12"/>
  <c r="K86" i="12" s="1"/>
  <c r="J65" i="12"/>
  <c r="J57" i="4" s="1"/>
  <c r="D65" i="12"/>
  <c r="D57" i="4" s="1"/>
  <c r="D132" i="4" s="1"/>
  <c r="C65" i="12"/>
  <c r="C57" i="4" s="1"/>
  <c r="Y64" i="12"/>
  <c r="Y97" i="12" s="1"/>
  <c r="Y158" i="4" s="1"/>
  <c r="X64" i="12"/>
  <c r="X97" i="12" s="1"/>
  <c r="X158" i="4" s="1"/>
  <c r="W64" i="12"/>
  <c r="W97" i="12" s="1"/>
  <c r="W158" i="4" s="1"/>
  <c r="V64" i="12"/>
  <c r="U64" i="12"/>
  <c r="U97" i="12" s="1"/>
  <c r="T64" i="12"/>
  <c r="T97" i="12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56" i="4" s="1"/>
  <c r="N131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J158" i="4" s="1"/>
  <c r="I64" i="12"/>
  <c r="I97" i="12" s="1"/>
  <c r="I158" i="4" s="1"/>
  <c r="H64" i="12"/>
  <c r="H97" i="12" s="1"/>
  <c r="H158" i="4" s="1"/>
  <c r="G64" i="12"/>
  <c r="G85" i="12" s="1"/>
  <c r="F64" i="12"/>
  <c r="F56" i="4" s="1"/>
  <c r="F131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85" i="12" s="1"/>
  <c r="D63" i="12"/>
  <c r="D55" i="4" s="1"/>
  <c r="C63" i="12"/>
  <c r="C55" i="4" s="1"/>
  <c r="C130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V37" i="12" s="1"/>
  <c r="U39" i="12"/>
  <c r="T39" i="12"/>
  <c r="T37" i="12" s="1"/>
  <c r="S39" i="12"/>
  <c r="S37" i="12" s="1"/>
  <c r="R39" i="12"/>
  <c r="Q39" i="12"/>
  <c r="Q37" i="12" s="1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Y37" i="12" s="1"/>
  <c r="X38" i="12"/>
  <c r="W38" i="12"/>
  <c r="V38" i="12"/>
  <c r="U38" i="12"/>
  <c r="U37" i="12" s="1"/>
  <c r="T38" i="12"/>
  <c r="S38" i="12"/>
  <c r="R38" i="12"/>
  <c r="R37" i="12" s="1"/>
  <c r="Q38" i="12"/>
  <c r="P38" i="12"/>
  <c r="P37" i="12" s="1"/>
  <c r="O38" i="12"/>
  <c r="O37" i="12" s="1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G37" i="12" s="1"/>
  <c r="F38" i="12"/>
  <c r="E38" i="12"/>
  <c r="D38" i="12"/>
  <c r="C38" i="12"/>
  <c r="B38" i="12"/>
  <c r="X37" i="12"/>
  <c r="W37" i="12"/>
  <c r="F37" i="12"/>
  <c r="E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X31" i="12" s="1"/>
  <c r="W33" i="12"/>
  <c r="V33" i="12"/>
  <c r="V31" i="12" s="1"/>
  <c r="U33" i="12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H31" i="12" s="1"/>
  <c r="G33" i="12"/>
  <c r="F33" i="12"/>
  <c r="E33" i="12"/>
  <c r="D33" i="12"/>
  <c r="C33" i="12"/>
  <c r="Y32" i="12"/>
  <c r="Y31" i="12" s="1"/>
  <c r="X32" i="12"/>
  <c r="W32" i="12"/>
  <c r="V32" i="12"/>
  <c r="U32" i="12"/>
  <c r="T32" i="12"/>
  <c r="S32" i="12"/>
  <c r="R32" i="12"/>
  <c r="R31" i="12" s="1"/>
  <c r="Q32" i="12"/>
  <c r="P32" i="12"/>
  <c r="O32" i="12"/>
  <c r="O31" i="12" s="1"/>
  <c r="N32" i="12"/>
  <c r="M32" i="12"/>
  <c r="M31" i="12" s="1"/>
  <c r="L32" i="12"/>
  <c r="L31" i="12" s="1"/>
  <c r="K32" i="12"/>
  <c r="J32" i="12"/>
  <c r="I32" i="12"/>
  <c r="H32" i="12"/>
  <c r="G32" i="12"/>
  <c r="F32" i="12"/>
  <c r="E32" i="12"/>
  <c r="E31" i="12" s="1"/>
  <c r="D32" i="12"/>
  <c r="C32" i="12"/>
  <c r="C31" i="12" s="1"/>
  <c r="J31" i="12"/>
  <c r="D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W12" i="12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82" i="12" s="1"/>
  <c r="X5" i="12"/>
  <c r="X3" i="12" s="1"/>
  <c r="X5" i="4" s="1"/>
  <c r="W5" i="12"/>
  <c r="W82" i="12" s="1"/>
  <c r="V5" i="12"/>
  <c r="V3" i="12" s="1"/>
  <c r="V5" i="4" s="1"/>
  <c r="U5" i="12"/>
  <c r="U82" i="12" s="1"/>
  <c r="T5" i="12"/>
  <c r="T82" i="12" s="1"/>
  <c r="S5" i="12"/>
  <c r="R5" i="12"/>
  <c r="R3" i="12" s="1"/>
  <c r="Q5" i="12"/>
  <c r="P5" i="12"/>
  <c r="P3" i="12" s="1"/>
  <c r="O5" i="12"/>
  <c r="O82" i="12" s="1"/>
  <c r="N5" i="12"/>
  <c r="N3" i="12" s="1"/>
  <c r="M5" i="12"/>
  <c r="M82" i="12" s="1"/>
  <c r="L5" i="12"/>
  <c r="K5" i="12"/>
  <c r="K3" i="12" s="1"/>
  <c r="J5" i="12"/>
  <c r="J3" i="12" s="1"/>
  <c r="I5" i="12"/>
  <c r="H5" i="12"/>
  <c r="H82" i="12" s="1"/>
  <c r="G5" i="12"/>
  <c r="F5" i="12"/>
  <c r="F3" i="12" s="1"/>
  <c r="E5" i="12"/>
  <c r="E82" i="12" s="1"/>
  <c r="D5" i="12"/>
  <c r="C5" i="12"/>
  <c r="C3" i="12" s="1"/>
  <c r="B5" i="12"/>
  <c r="B3" i="12" s="1"/>
  <c r="S3" i="12"/>
  <c r="S5" i="4" s="1"/>
  <c r="Q3" i="12"/>
  <c r="Q5" i="4" s="1"/>
  <c r="O3" i="12"/>
  <c r="O5" i="4" s="1"/>
  <c r="M3" i="12"/>
  <c r="I3" i="12"/>
  <c r="G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R145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O100" i="11" s="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R111" i="11"/>
  <c r="N111" i="11"/>
  <c r="J111" i="11"/>
  <c r="F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H100" i="11" s="1"/>
  <c r="G102" i="11"/>
  <c r="G100" i="11" s="1"/>
  <c r="F102" i="11"/>
  <c r="E102" i="11"/>
  <c r="D102" i="11"/>
  <c r="C102" i="11"/>
  <c r="B102" i="11"/>
  <c r="Y101" i="11"/>
  <c r="Y100" i="11" s="1"/>
  <c r="X101" i="11"/>
  <c r="X100" i="11" s="1"/>
  <c r="W101" i="11"/>
  <c r="W100" i="11" s="1"/>
  <c r="V101" i="11"/>
  <c r="V100" i="11" s="1"/>
  <c r="U101" i="11"/>
  <c r="T101" i="11"/>
  <c r="S101" i="11"/>
  <c r="R101" i="11"/>
  <c r="Q101" i="11"/>
  <c r="P101" i="11"/>
  <c r="O101" i="11"/>
  <c r="N101" i="11"/>
  <c r="N100" i="11" s="1"/>
  <c r="M101" i="11"/>
  <c r="M100" i="11" s="1"/>
  <c r="L101" i="11"/>
  <c r="L100" i="11" s="1"/>
  <c r="K101" i="11"/>
  <c r="K100" i="11" s="1"/>
  <c r="J101" i="11"/>
  <c r="J100" i="11" s="1"/>
  <c r="I101" i="11"/>
  <c r="I100" i="11" s="1"/>
  <c r="H101" i="11"/>
  <c r="G101" i="11"/>
  <c r="F101" i="11"/>
  <c r="F100" i="11" s="1"/>
  <c r="E101" i="11"/>
  <c r="E100" i="11" s="1"/>
  <c r="D101" i="11"/>
  <c r="D100" i="11" s="1"/>
  <c r="C101" i="11"/>
  <c r="C100" i="11" s="1"/>
  <c r="B101" i="11"/>
  <c r="B100" i="11" s="1"/>
  <c r="U100" i="11"/>
  <c r="T100" i="11"/>
  <c r="S100" i="11"/>
  <c r="R100" i="11"/>
  <c r="Q100" i="11"/>
  <c r="P100" i="11"/>
  <c r="Y79" i="11"/>
  <c r="X79" i="11"/>
  <c r="W79" i="11"/>
  <c r="W54" i="11" s="1"/>
  <c r="V79" i="11"/>
  <c r="V54" i="11" s="1"/>
  <c r="U79" i="11"/>
  <c r="U54" i="11" s="1"/>
  <c r="T79" i="11"/>
  <c r="S79" i="11"/>
  <c r="S54" i="11" s="1"/>
  <c r="R79" i="11"/>
  <c r="Q79" i="11"/>
  <c r="Q54" i="11" s="1"/>
  <c r="P79" i="11"/>
  <c r="O79" i="11"/>
  <c r="O54" i="11" s="1"/>
  <c r="N79" i="11"/>
  <c r="N156" i="11" s="1"/>
  <c r="M79" i="11"/>
  <c r="M156" i="11" s="1"/>
  <c r="L79" i="11"/>
  <c r="K79" i="11"/>
  <c r="K54" i="11" s="1"/>
  <c r="J79" i="11"/>
  <c r="I79" i="11"/>
  <c r="H79" i="11"/>
  <c r="G79" i="11"/>
  <c r="F79" i="11"/>
  <c r="E79" i="11"/>
  <c r="D79" i="11"/>
  <c r="C79" i="11"/>
  <c r="B79" i="11"/>
  <c r="I54" i="11"/>
  <c r="I147" i="11" s="1"/>
  <c r="G54" i="11"/>
  <c r="F54" i="11"/>
  <c r="F147" i="11" s="1"/>
  <c r="E54" i="11"/>
  <c r="E132" i="11" s="1"/>
  <c r="C54" i="11"/>
  <c r="C147" i="11" s="1"/>
  <c r="Y35" i="11"/>
  <c r="Y145" i="11" s="1"/>
  <c r="X35" i="11"/>
  <c r="X145" i="11" s="1"/>
  <c r="W35" i="11"/>
  <c r="W145" i="11" s="1"/>
  <c r="V35" i="11"/>
  <c r="V145" i="11" s="1"/>
  <c r="U35" i="11"/>
  <c r="T35" i="11"/>
  <c r="T111" i="11" s="1"/>
  <c r="S35" i="11"/>
  <c r="S145" i="11" s="1"/>
  <c r="R35" i="11"/>
  <c r="Q35" i="11"/>
  <c r="Q111" i="11" s="1"/>
  <c r="P35" i="11"/>
  <c r="P145" i="11" s="1"/>
  <c r="O35" i="11"/>
  <c r="O145" i="11" s="1"/>
  <c r="N35" i="11"/>
  <c r="N145" i="11" s="1"/>
  <c r="M35" i="11"/>
  <c r="M5" i="11" s="1"/>
  <c r="L35" i="11"/>
  <c r="L111" i="11" s="1"/>
  <c r="K35" i="11"/>
  <c r="K145" i="11" s="1"/>
  <c r="J35" i="11"/>
  <c r="J145" i="11" s="1"/>
  <c r="I35" i="11"/>
  <c r="I111" i="11" s="1"/>
  <c r="H35" i="11"/>
  <c r="H111" i="11" s="1"/>
  <c r="G35" i="11"/>
  <c r="G145" i="11" s="1"/>
  <c r="F35" i="11"/>
  <c r="F145" i="11" s="1"/>
  <c r="E35" i="11"/>
  <c r="E5" i="11" s="1"/>
  <c r="D35" i="11"/>
  <c r="D111" i="11" s="1"/>
  <c r="C35" i="11"/>
  <c r="C145" i="11" s="1"/>
  <c r="B35" i="11"/>
  <c r="B145" i="11" s="1"/>
  <c r="X5" i="11"/>
  <c r="X136" i="11" s="1"/>
  <c r="W5" i="11"/>
  <c r="W136" i="11" s="1"/>
  <c r="V5" i="11"/>
  <c r="V55" i="8" s="1"/>
  <c r="U5" i="11"/>
  <c r="T5" i="11"/>
  <c r="T136" i="11" s="1"/>
  <c r="S5" i="11"/>
  <c r="S136" i="11" s="1"/>
  <c r="R5" i="11"/>
  <c r="R136" i="11" s="1"/>
  <c r="K5" i="11"/>
  <c r="K136" i="11" s="1"/>
  <c r="J5" i="11"/>
  <c r="J136" i="11" s="1"/>
  <c r="F156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V145" i="10"/>
  <c r="F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U128" i="10"/>
  <c r="F128" i="10"/>
  <c r="E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Q117" i="10" s="1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M117" i="10" s="1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W117" i="10" s="1"/>
  <c r="V118" i="10"/>
  <c r="U118" i="10"/>
  <c r="U117" i="10" s="1"/>
  <c r="T118" i="10"/>
  <c r="S118" i="10"/>
  <c r="R118" i="10"/>
  <c r="Q118" i="10"/>
  <c r="P118" i="10"/>
  <c r="O118" i="10"/>
  <c r="N118" i="10"/>
  <c r="M118" i="10"/>
  <c r="L118" i="10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E118" i="10"/>
  <c r="E117" i="10" s="1"/>
  <c r="D118" i="10"/>
  <c r="D117" i="10" s="1"/>
  <c r="C118" i="10"/>
  <c r="C117" i="10" s="1"/>
  <c r="B118" i="10"/>
  <c r="B117" i="10" s="1"/>
  <c r="T117" i="10"/>
  <c r="S117" i="10"/>
  <c r="R117" i="10"/>
  <c r="P117" i="10"/>
  <c r="O117" i="10"/>
  <c r="L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V111" i="10"/>
  <c r="R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X100" i="10" s="1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T100" i="10" s="1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E100" i="10" s="1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P100" i="10" s="1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W101" i="10"/>
  <c r="V101" i="10"/>
  <c r="U101" i="10"/>
  <c r="T101" i="10"/>
  <c r="S101" i="10"/>
  <c r="R101" i="10"/>
  <c r="Q101" i="10"/>
  <c r="P101" i="10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D101" i="10"/>
  <c r="D100" i="10" s="1"/>
  <c r="C101" i="10"/>
  <c r="C100" i="10" s="1"/>
  <c r="B101" i="10"/>
  <c r="B100" i="10" s="1"/>
  <c r="W100" i="10"/>
  <c r="V100" i="10"/>
  <c r="U100" i="10"/>
  <c r="S100" i="10"/>
  <c r="R100" i="10"/>
  <c r="Q100" i="10"/>
  <c r="Y79" i="10"/>
  <c r="X79" i="10"/>
  <c r="W79" i="10"/>
  <c r="W156" i="10" s="1"/>
  <c r="V79" i="10"/>
  <c r="U79" i="10"/>
  <c r="T79" i="10"/>
  <c r="S79" i="10"/>
  <c r="R79" i="10"/>
  <c r="Q79" i="10"/>
  <c r="P79" i="10"/>
  <c r="O79" i="10"/>
  <c r="N79" i="10"/>
  <c r="N128" i="10" s="1"/>
  <c r="M79" i="10"/>
  <c r="M128" i="10" s="1"/>
  <c r="L79" i="10"/>
  <c r="K79" i="10"/>
  <c r="J79" i="10"/>
  <c r="J156" i="10" s="1"/>
  <c r="I79" i="10"/>
  <c r="H79" i="10"/>
  <c r="G79" i="10"/>
  <c r="F79" i="10"/>
  <c r="E79" i="10"/>
  <c r="D79" i="10"/>
  <c r="C79" i="10"/>
  <c r="B79" i="10"/>
  <c r="Y35" i="10"/>
  <c r="Y145" i="10" s="1"/>
  <c r="X35" i="10"/>
  <c r="X145" i="10" s="1"/>
  <c r="W35" i="10"/>
  <c r="W145" i="10" s="1"/>
  <c r="V35" i="10"/>
  <c r="U35" i="10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11" i="10" s="1"/>
  <c r="M35" i="10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11" i="10" s="1"/>
  <c r="E35" i="10"/>
  <c r="D35" i="10"/>
  <c r="D145" i="10" s="1"/>
  <c r="C35" i="10"/>
  <c r="C145" i="10" s="1"/>
  <c r="B35" i="10"/>
  <c r="B145" i="10" s="1"/>
  <c r="N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F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N128" i="9"/>
  <c r="M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W117" i="9" s="1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S117" i="9" s="1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I117" i="9" s="1"/>
  <c r="H120" i="9"/>
  <c r="G120" i="9"/>
  <c r="F120" i="9"/>
  <c r="E120" i="9"/>
  <c r="D120" i="9"/>
  <c r="D117" i="9" s="1"/>
  <c r="C120" i="9"/>
  <c r="B120" i="9"/>
  <c r="Y119" i="9"/>
  <c r="X119" i="9"/>
  <c r="W119" i="9"/>
  <c r="V119" i="9"/>
  <c r="U119" i="9"/>
  <c r="T119" i="9"/>
  <c r="S119" i="9"/>
  <c r="R119" i="9"/>
  <c r="Q119" i="9"/>
  <c r="P119" i="9"/>
  <c r="O119" i="9"/>
  <c r="O117" i="9" s="1"/>
  <c r="N119" i="9"/>
  <c r="M119" i="9"/>
  <c r="L119" i="9"/>
  <c r="K119" i="9"/>
  <c r="J119" i="9"/>
  <c r="I119" i="9"/>
  <c r="H119" i="9"/>
  <c r="G119" i="9"/>
  <c r="G117" i="9" s="1"/>
  <c r="F119" i="9"/>
  <c r="F117" i="9" s="1"/>
  <c r="E119" i="9"/>
  <c r="E117" i="9" s="1"/>
  <c r="D119" i="9"/>
  <c r="C119" i="9"/>
  <c r="B119" i="9"/>
  <c r="Y118" i="9"/>
  <c r="Y117" i="9" s="1"/>
  <c r="X118" i="9"/>
  <c r="X117" i="9" s="1"/>
  <c r="W118" i="9"/>
  <c r="V118" i="9"/>
  <c r="U118" i="9"/>
  <c r="T118" i="9"/>
  <c r="S118" i="9"/>
  <c r="R118" i="9"/>
  <c r="Q118" i="9"/>
  <c r="P118" i="9"/>
  <c r="O118" i="9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H118" i="9"/>
  <c r="H117" i="9" s="1"/>
  <c r="G118" i="9"/>
  <c r="F118" i="9"/>
  <c r="E118" i="9"/>
  <c r="D118" i="9"/>
  <c r="C118" i="9"/>
  <c r="C117" i="9" s="1"/>
  <c r="B118" i="9"/>
  <c r="B117" i="9" s="1"/>
  <c r="V117" i="9"/>
  <c r="U117" i="9"/>
  <c r="T117" i="9"/>
  <c r="R117" i="9"/>
  <c r="Q117" i="9"/>
  <c r="P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J111" i="9"/>
  <c r="F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Y100" i="9" s="1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U100" i="9" s="1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M100" i="9" s="1"/>
  <c r="L102" i="9"/>
  <c r="K102" i="9"/>
  <c r="K100" i="9" s="1"/>
  <c r="J102" i="9"/>
  <c r="J100" i="9" s="1"/>
  <c r="I102" i="9"/>
  <c r="H102" i="9"/>
  <c r="G102" i="9"/>
  <c r="F102" i="9"/>
  <c r="E102" i="9"/>
  <c r="D102" i="9"/>
  <c r="C102" i="9"/>
  <c r="B102" i="9"/>
  <c r="Y101" i="9"/>
  <c r="X101" i="9"/>
  <c r="W101" i="9"/>
  <c r="V101" i="9"/>
  <c r="U101" i="9"/>
  <c r="T101" i="9"/>
  <c r="T100" i="9" s="1"/>
  <c r="S101" i="9"/>
  <c r="S100" i="9" s="1"/>
  <c r="R101" i="9"/>
  <c r="R100" i="9" s="1"/>
  <c r="Q101" i="9"/>
  <c r="Q100" i="9" s="1"/>
  <c r="P101" i="9"/>
  <c r="P100" i="9" s="1"/>
  <c r="O101" i="9"/>
  <c r="O100" i="9" s="1"/>
  <c r="N101" i="9"/>
  <c r="M101" i="9"/>
  <c r="L101" i="9"/>
  <c r="L100" i="9" s="1"/>
  <c r="K101" i="9"/>
  <c r="J101" i="9"/>
  <c r="I101" i="9"/>
  <c r="I100" i="9" s="1"/>
  <c r="H101" i="9"/>
  <c r="H100" i="9" s="1"/>
  <c r="G101" i="9"/>
  <c r="G100" i="9" s="1"/>
  <c r="F101" i="9"/>
  <c r="E101" i="9"/>
  <c r="E100" i="9" s="1"/>
  <c r="D101" i="9"/>
  <c r="D100" i="9" s="1"/>
  <c r="C101" i="9"/>
  <c r="C100" i="9" s="1"/>
  <c r="B101" i="9"/>
  <c r="B100" i="9" s="1"/>
  <c r="X100" i="9"/>
  <c r="W100" i="9"/>
  <c r="Y79" i="9"/>
  <c r="Y156" i="9" s="1"/>
  <c r="X79" i="9"/>
  <c r="X156" i="9" s="1"/>
  <c r="W79" i="9"/>
  <c r="W156" i="9" s="1"/>
  <c r="V79" i="9"/>
  <c r="V128" i="9" s="1"/>
  <c r="U79" i="9"/>
  <c r="T79" i="9"/>
  <c r="S79" i="9"/>
  <c r="S156" i="9" s="1"/>
  <c r="S147" i="9" s="1"/>
  <c r="R79" i="9"/>
  <c r="R156" i="9" s="1"/>
  <c r="Q79" i="9"/>
  <c r="Q156" i="9" s="1"/>
  <c r="Q147" i="9" s="1"/>
  <c r="P79" i="9"/>
  <c r="P156" i="9" s="1"/>
  <c r="P147" i="9" s="1"/>
  <c r="O79" i="9"/>
  <c r="O156" i="9" s="1"/>
  <c r="N79" i="9"/>
  <c r="M79" i="9"/>
  <c r="M156" i="9" s="1"/>
  <c r="L79" i="9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28" i="9" s="1"/>
  <c r="E79" i="9"/>
  <c r="E156" i="9" s="1"/>
  <c r="D79" i="9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11" i="9" s="1"/>
  <c r="U35" i="9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O136" i="9" s="1"/>
  <c r="N35" i="9"/>
  <c r="N111" i="9" s="1"/>
  <c r="M35" i="9"/>
  <c r="L35" i="9"/>
  <c r="L145" i="9" s="1"/>
  <c r="L136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E35" i="9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62" i="8"/>
  <c r="M62" i="8"/>
  <c r="K55" i="8"/>
  <c r="J55" i="8"/>
  <c r="J100" i="4" s="1"/>
  <c r="Y53" i="8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P53" i="8"/>
  <c r="O53" i="8"/>
  <c r="N53" i="8"/>
  <c r="N39" i="7" s="1"/>
  <c r="M53" i="8"/>
  <c r="M39" i="7" s="1"/>
  <c r="L53" i="8"/>
  <c r="L39" i="7" s="1"/>
  <c r="K53" i="8"/>
  <c r="J53" i="8"/>
  <c r="J39" i="7" s="1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Y49" i="8"/>
  <c r="X49" i="8"/>
  <c r="W49" i="8"/>
  <c r="V49" i="8"/>
  <c r="V54" i="4" s="1"/>
  <c r="U49" i="8"/>
  <c r="U47" i="8" s="1"/>
  <c r="U52" i="4" s="1"/>
  <c r="T49" i="8"/>
  <c r="T54" i="4" s="1"/>
  <c r="S49" i="8"/>
  <c r="R49" i="8"/>
  <c r="R54" i="4" s="1"/>
  <c r="Q49" i="8"/>
  <c r="P49" i="8"/>
  <c r="P54" i="4" s="1"/>
  <c r="O49" i="8"/>
  <c r="O54" i="4" s="1"/>
  <c r="N49" i="8"/>
  <c r="N54" i="4" s="1"/>
  <c r="M49" i="8"/>
  <c r="L49" i="8"/>
  <c r="K49" i="8"/>
  <c r="J49" i="8"/>
  <c r="J54" i="4" s="1"/>
  <c r="I49" i="8"/>
  <c r="I54" i="4" s="1"/>
  <c r="H49" i="8"/>
  <c r="H54" i="4" s="1"/>
  <c r="G49" i="8"/>
  <c r="G54" i="4" s="1"/>
  <c r="F49" i="8"/>
  <c r="E49" i="8"/>
  <c r="D49" i="8"/>
  <c r="C49" i="8"/>
  <c r="B49" i="8"/>
  <c r="Y48" i="8"/>
  <c r="Y66" i="8" s="1"/>
  <c r="Y155" i="4" s="1"/>
  <c r="X48" i="8"/>
  <c r="X66" i="8" s="1"/>
  <c r="X155" i="4" s="1"/>
  <c r="W48" i="8"/>
  <c r="W66" i="8" s="1"/>
  <c r="W155" i="4" s="1"/>
  <c r="V48" i="8"/>
  <c r="V60" i="8" s="1"/>
  <c r="U48" i="8"/>
  <c r="U66" i="8" s="1"/>
  <c r="U155" i="4" s="1"/>
  <c r="T48" i="8"/>
  <c r="T66" i="8" s="1"/>
  <c r="S48" i="8"/>
  <c r="S66" i="8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O155" i="4" s="1"/>
  <c r="N48" i="8"/>
  <c r="N60" i="8" s="1"/>
  <c r="M48" i="8"/>
  <c r="M66" i="8" s="1"/>
  <c r="M155" i="4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66" i="8" s="1"/>
  <c r="H155" i="4" s="1"/>
  <c r="G48" i="8"/>
  <c r="G66" i="8" s="1"/>
  <c r="G155" i="4" s="1"/>
  <c r="F48" i="8"/>
  <c r="F60" i="8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F47" i="8"/>
  <c r="F52" i="4" s="1"/>
  <c r="E47" i="8"/>
  <c r="E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W20" i="8" s="1"/>
  <c r="V22" i="8"/>
  <c r="V20" i="8" s="1"/>
  <c r="U22" i="8"/>
  <c r="U20" i="8" s="1"/>
  <c r="T22" i="8"/>
  <c r="T20" i="8" s="1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V21" i="8"/>
  <c r="U21" i="8"/>
  <c r="T21" i="8"/>
  <c r="S21" i="8"/>
  <c r="S20" i="8" s="1"/>
  <c r="R21" i="8"/>
  <c r="R20" i="8" s="1"/>
  <c r="Q21" i="8"/>
  <c r="Q20" i="8" s="1"/>
  <c r="P21" i="8"/>
  <c r="P20" i="8" s="1"/>
  <c r="O21" i="8"/>
  <c r="O20" i="8" s="1"/>
  <c r="N21" i="8"/>
  <c r="N20" i="8" s="1"/>
  <c r="M21" i="8"/>
  <c r="M20" i="8" s="1"/>
  <c r="L21" i="8"/>
  <c r="L20" i="8" s="1"/>
  <c r="K21" i="8"/>
  <c r="K20" i="8" s="1"/>
  <c r="J21" i="8"/>
  <c r="J20" i="8" s="1"/>
  <c r="I21" i="8"/>
  <c r="I20" i="8" s="1"/>
  <c r="H21" i="8"/>
  <c r="G21" i="8"/>
  <c r="F21" i="8"/>
  <c r="E21" i="8"/>
  <c r="D21" i="8"/>
  <c r="D20" i="8" s="1"/>
  <c r="C21" i="8"/>
  <c r="C20" i="8" s="1"/>
  <c r="B21" i="8"/>
  <c r="B20" i="8" s="1"/>
  <c r="H20" i="8"/>
  <c r="G20" i="8"/>
  <c r="F20" i="8"/>
  <c r="E20" i="8"/>
  <c r="Y19" i="8"/>
  <c r="X19" i="8"/>
  <c r="W19" i="8"/>
  <c r="V19" i="8"/>
  <c r="U19" i="8"/>
  <c r="T19" i="8"/>
  <c r="T17" i="8" s="1"/>
  <c r="S19" i="8"/>
  <c r="R19" i="8"/>
  <c r="Q19" i="8"/>
  <c r="P19" i="8"/>
  <c r="O19" i="8"/>
  <c r="N19" i="8"/>
  <c r="M19" i="8"/>
  <c r="L19" i="8"/>
  <c r="K19" i="8"/>
  <c r="J19" i="8"/>
  <c r="J17" i="8" s="1"/>
  <c r="I19" i="8"/>
  <c r="H19" i="8"/>
  <c r="G19" i="8"/>
  <c r="F19" i="8"/>
  <c r="E19" i="8"/>
  <c r="D19" i="8"/>
  <c r="D17" i="8" s="1"/>
  <c r="C19" i="8"/>
  <c r="Y18" i="8"/>
  <c r="Y17" i="8" s="1"/>
  <c r="X18" i="8"/>
  <c r="X17" i="8" s="1"/>
  <c r="W18" i="8"/>
  <c r="V18" i="8"/>
  <c r="U18" i="8"/>
  <c r="T18" i="8"/>
  <c r="S18" i="8"/>
  <c r="R18" i="8"/>
  <c r="R17" i="8" s="1"/>
  <c r="Q18" i="8"/>
  <c r="Q17" i="8" s="1"/>
  <c r="P18" i="8"/>
  <c r="O18" i="8"/>
  <c r="O17" i="8" s="1"/>
  <c r="N18" i="8"/>
  <c r="M18" i="8"/>
  <c r="M17" i="8" s="1"/>
  <c r="L18" i="8"/>
  <c r="K18" i="8"/>
  <c r="K17" i="8" s="1"/>
  <c r="J18" i="8"/>
  <c r="I18" i="8"/>
  <c r="H18" i="8"/>
  <c r="G18" i="8"/>
  <c r="F18" i="8"/>
  <c r="E18" i="8"/>
  <c r="D18" i="8"/>
  <c r="C18" i="8"/>
  <c r="V17" i="8"/>
  <c r="P17" i="8"/>
  <c r="N17" i="8"/>
  <c r="H17" i="8"/>
  <c r="F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W7" i="8"/>
  <c r="W62" i="8" s="1"/>
  <c r="V7" i="8"/>
  <c r="V62" i="8" s="1"/>
  <c r="U7" i="8"/>
  <c r="U62" i="8" s="1"/>
  <c r="T7" i="8"/>
  <c r="S7" i="8"/>
  <c r="R7" i="8"/>
  <c r="Q7" i="8"/>
  <c r="Q62" i="8" s="1"/>
  <c r="P7" i="8"/>
  <c r="O7" i="8"/>
  <c r="O62" i="8" s="1"/>
  <c r="N7" i="8"/>
  <c r="M7" i="8"/>
  <c r="L7" i="8"/>
  <c r="K7" i="8"/>
  <c r="J7" i="8"/>
  <c r="I7" i="8"/>
  <c r="I62" i="8" s="1"/>
  <c r="H7" i="8"/>
  <c r="G7" i="8"/>
  <c r="G62" i="8" s="1"/>
  <c r="F7" i="8"/>
  <c r="F62" i="8" s="1"/>
  <c r="E7" i="8"/>
  <c r="E62" i="8" s="1"/>
  <c r="D7" i="8"/>
  <c r="C7" i="8"/>
  <c r="B7" i="8"/>
  <c r="Y3" i="8"/>
  <c r="X3" i="8"/>
  <c r="W3" i="8"/>
  <c r="V3" i="8"/>
  <c r="U3" i="8"/>
  <c r="T3" i="8"/>
  <c r="T4" i="4" s="1"/>
  <c r="S3" i="8"/>
  <c r="R3" i="8"/>
  <c r="Q3" i="8"/>
  <c r="Q4" i="4" s="1"/>
  <c r="P3" i="8"/>
  <c r="P4" i="4" s="1"/>
  <c r="O3" i="8"/>
  <c r="O4" i="4" s="1"/>
  <c r="N3" i="8"/>
  <c r="N58" i="8" s="1"/>
  <c r="M3" i="8"/>
  <c r="M58" i="8" s="1"/>
  <c r="L3" i="8"/>
  <c r="L4" i="4" s="1"/>
  <c r="K3" i="8"/>
  <c r="J3" i="8"/>
  <c r="I3" i="8"/>
  <c r="H3" i="8"/>
  <c r="G3" i="8"/>
  <c r="F3" i="8"/>
  <c r="F58" i="8" s="1"/>
  <c r="E3" i="8"/>
  <c r="E58" i="8" s="1"/>
  <c r="D3" i="8"/>
  <c r="D4" i="4" s="1"/>
  <c r="C3" i="8"/>
  <c r="B3" i="8"/>
  <c r="A54" i="7"/>
  <c r="A53" i="7"/>
  <c r="Q51" i="7"/>
  <c r="A47" i="7"/>
  <c r="Y42" i="7"/>
  <c r="X42" i="7"/>
  <c r="U42" i="7"/>
  <c r="T42" i="7"/>
  <c r="R42" i="7"/>
  <c r="Q42" i="7"/>
  <c r="M42" i="7"/>
  <c r="L42" i="7"/>
  <c r="K42" i="7"/>
  <c r="J42" i="7"/>
  <c r="I42" i="7"/>
  <c r="H42" i="7"/>
  <c r="G42" i="7"/>
  <c r="F42" i="7"/>
  <c r="E42" i="7"/>
  <c r="D42" i="7"/>
  <c r="C42" i="7"/>
  <c r="B42" i="7"/>
  <c r="X41" i="7"/>
  <c r="W41" i="7"/>
  <c r="V41" i="7"/>
  <c r="T41" i="7"/>
  <c r="I41" i="7"/>
  <c r="G41" i="7"/>
  <c r="E41" i="7"/>
  <c r="D41" i="7"/>
  <c r="C41" i="7"/>
  <c r="B41" i="7"/>
  <c r="Y40" i="7"/>
  <c r="S40" i="7"/>
  <c r="Q40" i="7"/>
  <c r="P40" i="7"/>
  <c r="O40" i="7"/>
  <c r="N40" i="7"/>
  <c r="M40" i="7"/>
  <c r="L40" i="7"/>
  <c r="K40" i="7"/>
  <c r="I40" i="7"/>
  <c r="Y39" i="7"/>
  <c r="R39" i="7"/>
  <c r="Q39" i="7"/>
  <c r="P39" i="7"/>
  <c r="O39" i="7"/>
  <c r="K39" i="7"/>
  <c r="Q27" i="7"/>
  <c r="P27" i="7"/>
  <c r="O27" i="7"/>
  <c r="M27" i="7"/>
  <c r="L27" i="7"/>
  <c r="K27" i="7"/>
  <c r="J27" i="7"/>
  <c r="H27" i="7"/>
  <c r="Y27" i="7"/>
  <c r="X27" i="7"/>
  <c r="W27" i="7"/>
  <c r="R27" i="7"/>
  <c r="N27" i="7"/>
  <c r="I27" i="7"/>
  <c r="G27" i="7"/>
  <c r="F27" i="7"/>
  <c r="E27" i="7"/>
  <c r="D27" i="7"/>
  <c r="C27" i="7"/>
  <c r="V27" i="7"/>
  <c r="U27" i="7"/>
  <c r="T27" i="7"/>
  <c r="S27" i="7"/>
  <c r="B27" i="7"/>
  <c r="Y16" i="7"/>
  <c r="X16" i="7"/>
  <c r="W16" i="7"/>
  <c r="V16" i="7"/>
  <c r="T16" i="7"/>
  <c r="U16" i="7"/>
  <c r="S16" i="7"/>
  <c r="R16" i="7"/>
  <c r="Q16" i="7"/>
  <c r="P16" i="7"/>
  <c r="O16" i="7"/>
  <c r="N16" i="7"/>
  <c r="I16" i="7"/>
  <c r="H16" i="7"/>
  <c r="B16" i="7"/>
  <c r="M16" i="7"/>
  <c r="L16" i="7"/>
  <c r="K16" i="7"/>
  <c r="J16" i="7"/>
  <c r="G16" i="7"/>
  <c r="F16" i="7"/>
  <c r="E16" i="7"/>
  <c r="D16" i="7"/>
  <c r="C16" i="7"/>
  <c r="B10" i="7"/>
  <c r="X10" i="7"/>
  <c r="W10" i="7"/>
  <c r="Y10" i="7"/>
  <c r="V10" i="7"/>
  <c r="U10" i="7"/>
  <c r="T10" i="7"/>
  <c r="S10" i="7"/>
  <c r="R10" i="7"/>
  <c r="M10" i="7"/>
  <c r="L10" i="7"/>
  <c r="K10" i="7"/>
  <c r="F10" i="7"/>
  <c r="Q10" i="7"/>
  <c r="P10" i="7"/>
  <c r="O10" i="7"/>
  <c r="N10" i="7"/>
  <c r="J10" i="7"/>
  <c r="I10" i="7"/>
  <c r="H10" i="7"/>
  <c r="G10" i="7"/>
  <c r="E10" i="7"/>
  <c r="D10" i="7"/>
  <c r="C10" i="7"/>
  <c r="Y51" i="7"/>
  <c r="X51" i="7"/>
  <c r="W51" i="7"/>
  <c r="V51" i="7"/>
  <c r="U51" i="7"/>
  <c r="T51" i="7"/>
  <c r="S51" i="7"/>
  <c r="R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D27" i="6"/>
  <c r="C27" i="6"/>
  <c r="B27" i="6"/>
  <c r="S27" i="6"/>
  <c r="R27" i="6"/>
  <c r="Y27" i="6"/>
  <c r="X27" i="6"/>
  <c r="W27" i="6"/>
  <c r="V27" i="6"/>
  <c r="U27" i="6"/>
  <c r="Q27" i="6"/>
  <c r="P27" i="6"/>
  <c r="O27" i="6"/>
  <c r="N27" i="6"/>
  <c r="M27" i="6"/>
  <c r="H27" i="6"/>
  <c r="G27" i="6"/>
  <c r="T27" i="6"/>
  <c r="L27" i="6"/>
  <c r="K27" i="6"/>
  <c r="J27" i="6"/>
  <c r="I27" i="6"/>
  <c r="F27" i="6"/>
  <c r="E27" i="6"/>
  <c r="L16" i="6"/>
  <c r="K16" i="6"/>
  <c r="J16" i="6"/>
  <c r="I16" i="6"/>
  <c r="C16" i="6"/>
  <c r="Y16" i="6"/>
  <c r="T16" i="6"/>
  <c r="S16" i="6"/>
  <c r="H16" i="6"/>
  <c r="G16" i="6"/>
  <c r="F16" i="6"/>
  <c r="E16" i="6"/>
  <c r="D16" i="6"/>
  <c r="B16" i="6"/>
  <c r="X16" i="6"/>
  <c r="W16" i="6"/>
  <c r="V16" i="6"/>
  <c r="U16" i="6"/>
  <c r="R16" i="6"/>
  <c r="Q16" i="6"/>
  <c r="P16" i="6"/>
  <c r="O16" i="6"/>
  <c r="N16" i="6"/>
  <c r="M16" i="6"/>
  <c r="T10" i="6"/>
  <c r="S10" i="6"/>
  <c r="R10" i="6"/>
  <c r="Q10" i="6"/>
  <c r="P10" i="6"/>
  <c r="O10" i="6"/>
  <c r="N10" i="6"/>
  <c r="M10" i="6"/>
  <c r="F10" i="6"/>
  <c r="E10" i="6"/>
  <c r="X10" i="6"/>
  <c r="W10" i="6"/>
  <c r="L10" i="6"/>
  <c r="K10" i="6"/>
  <c r="J10" i="6"/>
  <c r="I10" i="6"/>
  <c r="H10" i="6"/>
  <c r="D10" i="6"/>
  <c r="C10" i="6"/>
  <c r="B10" i="6"/>
  <c r="B5" i="6" s="1"/>
  <c r="Y10" i="6"/>
  <c r="V10" i="6"/>
  <c r="U10" i="6"/>
  <c r="G10" i="6"/>
  <c r="V5" i="6"/>
  <c r="U5" i="6"/>
  <c r="T5" i="6"/>
  <c r="R5" i="6"/>
  <c r="A48" i="5"/>
  <c r="A47" i="5"/>
  <c r="A41" i="5"/>
  <c r="S16" i="5"/>
  <c r="R16" i="5"/>
  <c r="Q16" i="5"/>
  <c r="P16" i="5"/>
  <c r="O16" i="5"/>
  <c r="N16" i="5"/>
  <c r="M16" i="5"/>
  <c r="L16" i="5"/>
  <c r="D16" i="5"/>
  <c r="W16" i="5"/>
  <c r="V16" i="5"/>
  <c r="U16" i="5"/>
  <c r="K16" i="5"/>
  <c r="J16" i="5"/>
  <c r="I16" i="5"/>
  <c r="H16" i="5"/>
  <c r="G16" i="5"/>
  <c r="F16" i="5"/>
  <c r="C16" i="5"/>
  <c r="B16" i="5"/>
  <c r="Y16" i="5"/>
  <c r="X16" i="5"/>
  <c r="T16" i="5"/>
  <c r="W10" i="5"/>
  <c r="V10" i="5"/>
  <c r="T10" i="5"/>
  <c r="S10" i="5"/>
  <c r="U10" i="5"/>
  <c r="R10" i="5"/>
  <c r="Q10" i="5"/>
  <c r="P10" i="5"/>
  <c r="H10" i="5"/>
  <c r="Y10" i="5"/>
  <c r="O10" i="5"/>
  <c r="N10" i="5"/>
  <c r="M10" i="5"/>
  <c r="L10" i="5"/>
  <c r="K10" i="5"/>
  <c r="J10" i="5"/>
  <c r="I10" i="5"/>
  <c r="G10" i="5"/>
  <c r="E10" i="5"/>
  <c r="D10" i="5"/>
  <c r="X10" i="5"/>
  <c r="C10" i="5"/>
  <c r="B10" i="5"/>
  <c r="Y180" i="4"/>
  <c r="X180" i="4"/>
  <c r="W180" i="4"/>
  <c r="U180" i="4"/>
  <c r="T180" i="4"/>
  <c r="S180" i="4"/>
  <c r="R180" i="4"/>
  <c r="Q180" i="4"/>
  <c r="P180" i="4"/>
  <c r="O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T179" i="4"/>
  <c r="S179" i="4"/>
  <c r="Q179" i="4"/>
  <c r="O179" i="4"/>
  <c r="M179" i="4"/>
  <c r="L179" i="4"/>
  <c r="K179" i="4"/>
  <c r="I179" i="4"/>
  <c r="G179" i="4"/>
  <c r="E179" i="4"/>
  <c r="D179" i="4"/>
  <c r="C179" i="4"/>
  <c r="B179" i="4"/>
  <c r="Y178" i="4"/>
  <c r="X178" i="4"/>
  <c r="W178" i="4"/>
  <c r="V178" i="4"/>
  <c r="T178" i="4"/>
  <c r="S178" i="4"/>
  <c r="R178" i="4"/>
  <c r="Q178" i="4"/>
  <c r="P178" i="4"/>
  <c r="O178" i="4"/>
  <c r="N178" i="4"/>
  <c r="L178" i="4"/>
  <c r="K178" i="4"/>
  <c r="I178" i="4"/>
  <c r="H178" i="4"/>
  <c r="G178" i="4"/>
  <c r="F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S176" i="4"/>
  <c r="R176" i="4"/>
  <c r="Q176" i="4"/>
  <c r="P176" i="4"/>
  <c r="O176" i="4"/>
  <c r="N176" i="4"/>
  <c r="M176" i="4"/>
  <c r="K176" i="4"/>
  <c r="J176" i="4"/>
  <c r="I176" i="4"/>
  <c r="H176" i="4"/>
  <c r="F176" i="4"/>
  <c r="E176" i="4"/>
  <c r="B176" i="4"/>
  <c r="Y175" i="4"/>
  <c r="X175" i="4"/>
  <c r="W175" i="4"/>
  <c r="V175" i="4"/>
  <c r="U175" i="4"/>
  <c r="M175" i="4"/>
  <c r="L175" i="4"/>
  <c r="K175" i="4"/>
  <c r="J175" i="4"/>
  <c r="I175" i="4"/>
  <c r="H175" i="4"/>
  <c r="G175" i="4"/>
  <c r="E175" i="4"/>
  <c r="D175" i="4"/>
  <c r="C175" i="4"/>
  <c r="B175" i="4"/>
  <c r="O174" i="4"/>
  <c r="N174" i="4"/>
  <c r="M174" i="4"/>
  <c r="L174" i="4"/>
  <c r="I174" i="4"/>
  <c r="B174" i="4"/>
  <c r="J173" i="4"/>
  <c r="I173" i="4"/>
  <c r="H173" i="4"/>
  <c r="G173" i="4"/>
  <c r="E173" i="4"/>
  <c r="W172" i="4"/>
  <c r="V172" i="4"/>
  <c r="U172" i="4"/>
  <c r="T172" i="4"/>
  <c r="G172" i="4"/>
  <c r="F172" i="4"/>
  <c r="E172" i="4"/>
  <c r="D172" i="4"/>
  <c r="X166" i="4"/>
  <c r="T160" i="4"/>
  <c r="S160" i="4"/>
  <c r="Q160" i="4"/>
  <c r="P160" i="4"/>
  <c r="N160" i="4"/>
  <c r="M160" i="4"/>
  <c r="L160" i="4"/>
  <c r="C160" i="4"/>
  <c r="B160" i="4"/>
  <c r="U158" i="4"/>
  <c r="T158" i="4"/>
  <c r="T155" i="4"/>
  <c r="S155" i="4"/>
  <c r="V151" i="4"/>
  <c r="Y150" i="4"/>
  <c r="O149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F121" i="4"/>
  <c r="E121" i="4"/>
  <c r="D121" i="4"/>
  <c r="B121" i="4"/>
  <c r="Y120" i="4"/>
  <c r="X120" i="4"/>
  <c r="W120" i="4"/>
  <c r="V120" i="4"/>
  <c r="U120" i="4"/>
  <c r="T120" i="4"/>
  <c r="S120" i="4"/>
  <c r="R120" i="4"/>
  <c r="M120" i="4"/>
  <c r="L120" i="4"/>
  <c r="K120" i="4"/>
  <c r="J120" i="4"/>
  <c r="I120" i="4"/>
  <c r="H120" i="4"/>
  <c r="G120" i="4"/>
  <c r="E120" i="4"/>
  <c r="D120" i="4"/>
  <c r="C120" i="4"/>
  <c r="B120" i="4"/>
  <c r="Y119" i="4"/>
  <c r="X119" i="4"/>
  <c r="W119" i="4"/>
  <c r="V119" i="4"/>
  <c r="T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P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L117" i="4"/>
  <c r="J117" i="4"/>
  <c r="I117" i="4"/>
  <c r="H117" i="4"/>
  <c r="G117" i="4"/>
  <c r="F117" i="4"/>
  <c r="E117" i="4"/>
  <c r="D117" i="4"/>
  <c r="C117" i="4"/>
  <c r="B117" i="4"/>
  <c r="I116" i="4"/>
  <c r="H116" i="4"/>
  <c r="G116" i="4"/>
  <c r="F116" i="4"/>
  <c r="E116" i="4"/>
  <c r="D116" i="4"/>
  <c r="V113" i="4"/>
  <c r="I113" i="4"/>
  <c r="D113" i="4"/>
  <c r="Y111" i="4"/>
  <c r="X111" i="4"/>
  <c r="W111" i="4"/>
  <c r="V111" i="4"/>
  <c r="U111" i="4"/>
  <c r="T111" i="4"/>
  <c r="K111" i="4"/>
  <c r="J111" i="4"/>
  <c r="I111" i="4"/>
  <c r="H111" i="4"/>
  <c r="G111" i="4"/>
  <c r="E111" i="4"/>
  <c r="C111" i="4"/>
  <c r="B111" i="4"/>
  <c r="Y110" i="4"/>
  <c r="Q110" i="4"/>
  <c r="U109" i="4"/>
  <c r="I109" i="4"/>
  <c r="H109" i="4"/>
  <c r="G109" i="4"/>
  <c r="F109" i="4"/>
  <c r="E109" i="4"/>
  <c r="L107" i="4"/>
  <c r="U106" i="4"/>
  <c r="R106" i="4"/>
  <c r="Q106" i="4"/>
  <c r="P106" i="4"/>
  <c r="O106" i="4"/>
  <c r="N106" i="4"/>
  <c r="M106" i="4"/>
  <c r="L106" i="4"/>
  <c r="K106" i="4"/>
  <c r="C106" i="4"/>
  <c r="C105" i="4"/>
  <c r="C104" i="4"/>
  <c r="R103" i="4"/>
  <c r="Q103" i="4"/>
  <c r="P103" i="4"/>
  <c r="N103" i="4"/>
  <c r="M103" i="4"/>
  <c r="C103" i="4"/>
  <c r="B103" i="4"/>
  <c r="K100" i="4"/>
  <c r="W94" i="4"/>
  <c r="Y95" i="4"/>
  <c r="Y94" i="4" s="1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G94" i="4" s="1"/>
  <c r="F95" i="4"/>
  <c r="E95" i="4"/>
  <c r="D95" i="4"/>
  <c r="C95" i="4"/>
  <c r="B95" i="4"/>
  <c r="Q88" i="4"/>
  <c r="V88" i="4"/>
  <c r="U88" i="4"/>
  <c r="T88" i="4"/>
  <c r="S88" i="4"/>
  <c r="N88" i="4"/>
  <c r="X94" i="4"/>
  <c r="V94" i="4"/>
  <c r="U94" i="4"/>
  <c r="T94" i="4"/>
  <c r="S94" i="4"/>
  <c r="R94" i="4"/>
  <c r="P94" i="4"/>
  <c r="O94" i="4"/>
  <c r="N94" i="4"/>
  <c r="M94" i="4"/>
  <c r="L94" i="4"/>
  <c r="K94" i="4"/>
  <c r="J94" i="4"/>
  <c r="H94" i="4"/>
  <c r="F94" i="4"/>
  <c r="E94" i="4"/>
  <c r="D94" i="4"/>
  <c r="C94" i="4"/>
  <c r="B94" i="4"/>
  <c r="Y78" i="4"/>
  <c r="X78" i="4"/>
  <c r="W78" i="4"/>
  <c r="V78" i="4"/>
  <c r="U78" i="4"/>
  <c r="T78" i="4"/>
  <c r="T151" i="4" s="1"/>
  <c r="S78" i="4"/>
  <c r="R78" i="4"/>
  <c r="Q78" i="4"/>
  <c r="P78" i="4"/>
  <c r="P151" i="4" s="1"/>
  <c r="O78" i="4"/>
  <c r="N78" i="4"/>
  <c r="N151" i="4" s="1"/>
  <c r="M78" i="4"/>
  <c r="M151" i="4" s="1"/>
  <c r="L78" i="4"/>
  <c r="K78" i="4"/>
  <c r="K151" i="4" s="1"/>
  <c r="J78" i="4"/>
  <c r="I78" i="4"/>
  <c r="H78" i="4"/>
  <c r="H151" i="4" s="1"/>
  <c r="G78" i="4"/>
  <c r="F78" i="4"/>
  <c r="F151" i="4" s="1"/>
  <c r="E78" i="4"/>
  <c r="D78" i="4"/>
  <c r="D151" i="4" s="1"/>
  <c r="C78" i="4"/>
  <c r="B78" i="4"/>
  <c r="Y77" i="4"/>
  <c r="X77" i="4"/>
  <c r="X150" i="4" s="1"/>
  <c r="W77" i="4"/>
  <c r="V77" i="4"/>
  <c r="V150" i="4" s="1"/>
  <c r="U77" i="4"/>
  <c r="U150" i="4" s="1"/>
  <c r="T77" i="4"/>
  <c r="S77" i="4"/>
  <c r="S150" i="4" s="1"/>
  <c r="R77" i="4"/>
  <c r="Q77" i="4"/>
  <c r="P77" i="4"/>
  <c r="O77" i="4"/>
  <c r="N77" i="4"/>
  <c r="M77" i="4"/>
  <c r="M150" i="4" s="1"/>
  <c r="L77" i="4"/>
  <c r="L150" i="4" s="1"/>
  <c r="K77" i="4"/>
  <c r="J77" i="4"/>
  <c r="I77" i="4"/>
  <c r="I150" i="4" s="1"/>
  <c r="H77" i="4"/>
  <c r="H150" i="4" s="1"/>
  <c r="G77" i="4"/>
  <c r="G150" i="4" s="1"/>
  <c r="F77" i="4"/>
  <c r="E77" i="4"/>
  <c r="D77" i="4"/>
  <c r="C77" i="4"/>
  <c r="B77" i="4"/>
  <c r="Y76" i="4"/>
  <c r="Y149" i="4" s="1"/>
  <c r="X76" i="4"/>
  <c r="X149" i="4" s="1"/>
  <c r="W76" i="4"/>
  <c r="W149" i="4" s="1"/>
  <c r="V76" i="4"/>
  <c r="V149" i="4" s="1"/>
  <c r="U76" i="4"/>
  <c r="T76" i="4"/>
  <c r="S76" i="4"/>
  <c r="R76" i="4"/>
  <c r="Q76" i="4"/>
  <c r="P76" i="4"/>
  <c r="O76" i="4"/>
  <c r="N76" i="4"/>
  <c r="N149" i="4" s="1"/>
  <c r="M76" i="4"/>
  <c r="M149" i="4" s="1"/>
  <c r="L76" i="4"/>
  <c r="L149" i="4" s="1"/>
  <c r="K76" i="4"/>
  <c r="J76" i="4"/>
  <c r="I76" i="4"/>
  <c r="H76" i="4"/>
  <c r="G76" i="4"/>
  <c r="F76" i="4"/>
  <c r="E76" i="4"/>
  <c r="D76" i="4"/>
  <c r="C76" i="4"/>
  <c r="B76" i="4"/>
  <c r="Y75" i="4"/>
  <c r="Y148" i="4" s="1"/>
  <c r="X75" i="4"/>
  <c r="X148" i="4" s="1"/>
  <c r="W75" i="4"/>
  <c r="W148" i="4" s="1"/>
  <c r="V75" i="4"/>
  <c r="U75" i="4"/>
  <c r="T75" i="4"/>
  <c r="S75" i="4"/>
  <c r="R75" i="4"/>
  <c r="Q75" i="4"/>
  <c r="P75" i="4"/>
  <c r="O75" i="4"/>
  <c r="N75" i="4"/>
  <c r="M75" i="4"/>
  <c r="L75" i="4"/>
  <c r="L148" i="4" s="1"/>
  <c r="K75" i="4"/>
  <c r="K148" i="4" s="1"/>
  <c r="J75" i="4"/>
  <c r="I75" i="4"/>
  <c r="I148" i="4" s="1"/>
  <c r="H75" i="4"/>
  <c r="H148" i="4" s="1"/>
  <c r="G75" i="4"/>
  <c r="G148" i="4" s="1"/>
  <c r="F75" i="4"/>
  <c r="E75" i="4"/>
  <c r="D75" i="4"/>
  <c r="D148" i="4" s="1"/>
  <c r="C75" i="4"/>
  <c r="B75" i="4"/>
  <c r="Y74" i="4"/>
  <c r="X74" i="4"/>
  <c r="W74" i="4"/>
  <c r="V74" i="4"/>
  <c r="U74" i="4"/>
  <c r="T74" i="4"/>
  <c r="T147" i="4" s="1"/>
  <c r="S74" i="4"/>
  <c r="S147" i="4" s="1"/>
  <c r="R74" i="4"/>
  <c r="Q74" i="4"/>
  <c r="P74" i="4"/>
  <c r="O74" i="4"/>
  <c r="N74" i="4"/>
  <c r="M74" i="4"/>
  <c r="L74" i="4"/>
  <c r="K74" i="4"/>
  <c r="J74" i="4"/>
  <c r="I74" i="4"/>
  <c r="H74" i="4"/>
  <c r="G74" i="4"/>
  <c r="G147" i="4" s="1"/>
  <c r="F74" i="4"/>
  <c r="F147" i="4" s="1"/>
  <c r="E74" i="4"/>
  <c r="E147" i="4" s="1"/>
  <c r="D74" i="4"/>
  <c r="D147" i="4" s="1"/>
  <c r="C74" i="4"/>
  <c r="C147" i="4" s="1"/>
  <c r="B74" i="4"/>
  <c r="Y73" i="4"/>
  <c r="Y146" i="4" s="1"/>
  <c r="X73" i="4"/>
  <c r="X146" i="4" s="1"/>
  <c r="W73" i="4"/>
  <c r="W146" i="4" s="1"/>
  <c r="V73" i="4"/>
  <c r="V146" i="4" s="1"/>
  <c r="U73" i="4"/>
  <c r="T73" i="4"/>
  <c r="S73" i="4"/>
  <c r="R73" i="4"/>
  <c r="Q73" i="4"/>
  <c r="Q146" i="4" s="1"/>
  <c r="P73" i="4"/>
  <c r="P146" i="4" s="1"/>
  <c r="O73" i="4"/>
  <c r="O146" i="4" s="1"/>
  <c r="N73" i="4"/>
  <c r="N146" i="4" s="1"/>
  <c r="M73" i="4"/>
  <c r="L73" i="4"/>
  <c r="K73" i="4"/>
  <c r="J73" i="4"/>
  <c r="I73" i="4"/>
  <c r="I146" i="4" s="1"/>
  <c r="H73" i="4"/>
  <c r="G73" i="4"/>
  <c r="F73" i="4"/>
  <c r="F146" i="4" s="1"/>
  <c r="E73" i="4"/>
  <c r="E146" i="4" s="1"/>
  <c r="D73" i="4"/>
  <c r="D146" i="4" s="1"/>
  <c r="C73" i="4"/>
  <c r="C146" i="4" s="1"/>
  <c r="B73" i="4"/>
  <c r="Y72" i="4"/>
  <c r="X72" i="4"/>
  <c r="W72" i="4"/>
  <c r="V72" i="4"/>
  <c r="U72" i="4"/>
  <c r="T72" i="4"/>
  <c r="T145" i="4" s="1"/>
  <c r="Q72" i="4"/>
  <c r="Q145" i="4" s="1"/>
  <c r="P72" i="4"/>
  <c r="P145" i="4" s="1"/>
  <c r="O72" i="4"/>
  <c r="O145" i="4" s="1"/>
  <c r="N72" i="4"/>
  <c r="M72" i="4"/>
  <c r="L72" i="4"/>
  <c r="K72" i="4"/>
  <c r="J72" i="4"/>
  <c r="I72" i="4"/>
  <c r="H72" i="4"/>
  <c r="E72" i="4"/>
  <c r="E145" i="4" s="1"/>
  <c r="D72" i="4"/>
  <c r="D145" i="4" s="1"/>
  <c r="C72" i="4"/>
  <c r="C145" i="4" s="1"/>
  <c r="Y71" i="4"/>
  <c r="X71" i="4"/>
  <c r="W71" i="4"/>
  <c r="V71" i="4"/>
  <c r="U71" i="4"/>
  <c r="T71" i="4"/>
  <c r="S71" i="4"/>
  <c r="R71" i="4"/>
  <c r="Q71" i="4"/>
  <c r="P71" i="4"/>
  <c r="P144" i="4" s="1"/>
  <c r="O71" i="4"/>
  <c r="O144" i="4" s="1"/>
  <c r="N71" i="4"/>
  <c r="N144" i="4" s="1"/>
  <c r="M71" i="4"/>
  <c r="M144" i="4" s="1"/>
  <c r="L71" i="4"/>
  <c r="L144" i="4" s="1"/>
  <c r="K71" i="4"/>
  <c r="J71" i="4"/>
  <c r="I71" i="4"/>
  <c r="H71" i="4"/>
  <c r="G71" i="4"/>
  <c r="F71" i="4"/>
  <c r="E71" i="4"/>
  <c r="D71" i="4"/>
  <c r="Y70" i="4"/>
  <c r="Y143" i="4" s="1"/>
  <c r="X70" i="4"/>
  <c r="X143" i="4" s="1"/>
  <c r="W70" i="4"/>
  <c r="W143" i="4" s="1"/>
  <c r="U70" i="4"/>
  <c r="T70" i="4"/>
  <c r="S70" i="4"/>
  <c r="R70" i="4"/>
  <c r="O70" i="4"/>
  <c r="N70" i="4"/>
  <c r="M70" i="4"/>
  <c r="L70" i="4"/>
  <c r="L143" i="4" s="1"/>
  <c r="K70" i="4"/>
  <c r="K143" i="4" s="1"/>
  <c r="J70" i="4"/>
  <c r="I70" i="4"/>
  <c r="I143" i="4" s="1"/>
  <c r="H70" i="4"/>
  <c r="H143" i="4" s="1"/>
  <c r="G70" i="4"/>
  <c r="F70" i="4"/>
  <c r="E70" i="4"/>
  <c r="D70" i="4"/>
  <c r="B70" i="4"/>
  <c r="Y68" i="4"/>
  <c r="X68" i="4"/>
  <c r="W68" i="4"/>
  <c r="V68" i="4"/>
  <c r="U68" i="4"/>
  <c r="U141" i="4" s="1"/>
  <c r="T68" i="4"/>
  <c r="T141" i="4" s="1"/>
  <c r="S68" i="4"/>
  <c r="S141" i="4" s="1"/>
  <c r="R68" i="4"/>
  <c r="Q68" i="4"/>
  <c r="Q141" i="4" s="1"/>
  <c r="P68" i="4"/>
  <c r="P141" i="4" s="1"/>
  <c r="N68" i="4"/>
  <c r="M68" i="4"/>
  <c r="L68" i="4"/>
  <c r="K68" i="4"/>
  <c r="J68" i="4"/>
  <c r="I68" i="4"/>
  <c r="I141" i="4" s="1"/>
  <c r="H68" i="4"/>
  <c r="G68" i="4"/>
  <c r="G141" i="4" s="1"/>
  <c r="F68" i="4"/>
  <c r="F141" i="4" s="1"/>
  <c r="E68" i="4"/>
  <c r="E141" i="4" s="1"/>
  <c r="D68" i="4"/>
  <c r="D141" i="4" s="1"/>
  <c r="B68" i="4"/>
  <c r="Y67" i="4"/>
  <c r="X67" i="4"/>
  <c r="W67" i="4"/>
  <c r="V67" i="4"/>
  <c r="U67" i="4"/>
  <c r="T67" i="4"/>
  <c r="S67" i="4"/>
  <c r="R67" i="4"/>
  <c r="Q67" i="4"/>
  <c r="Q140" i="4" s="1"/>
  <c r="P67" i="4"/>
  <c r="P140" i="4" s="1"/>
  <c r="O67" i="4"/>
  <c r="O140" i="4" s="1"/>
  <c r="N67" i="4"/>
  <c r="N140" i="4" s="1"/>
  <c r="M67" i="4"/>
  <c r="M140" i="4" s="1"/>
  <c r="L67" i="4"/>
  <c r="L140" i="4" s="1"/>
  <c r="J67" i="4"/>
  <c r="H67" i="4"/>
  <c r="G67" i="4"/>
  <c r="F67" i="4"/>
  <c r="E67" i="4"/>
  <c r="E140" i="4" s="1"/>
  <c r="D67" i="4"/>
  <c r="C67" i="4"/>
  <c r="C140" i="4" s="1"/>
  <c r="B67" i="4"/>
  <c r="Y66" i="4"/>
  <c r="Y139" i="4" s="1"/>
  <c r="X66" i="4"/>
  <c r="X139" i="4" s="1"/>
  <c r="V66" i="4"/>
  <c r="V139" i="4" s="1"/>
  <c r="U66" i="4"/>
  <c r="T66" i="4"/>
  <c r="S66" i="4"/>
  <c r="R66" i="4"/>
  <c r="Q66" i="4"/>
  <c r="P66" i="4"/>
  <c r="O66" i="4"/>
  <c r="N66" i="4"/>
  <c r="M66" i="4"/>
  <c r="M139" i="4" s="1"/>
  <c r="L66" i="4"/>
  <c r="L139" i="4" s="1"/>
  <c r="K66" i="4"/>
  <c r="K139" i="4" s="1"/>
  <c r="J66" i="4"/>
  <c r="I66" i="4"/>
  <c r="I139" i="4" s="1"/>
  <c r="H66" i="4"/>
  <c r="H139" i="4" s="1"/>
  <c r="F66" i="4"/>
  <c r="B66" i="4"/>
  <c r="W65" i="4"/>
  <c r="W138" i="4" s="1"/>
  <c r="I65" i="4"/>
  <c r="I138" i="4" s="1"/>
  <c r="H65" i="4"/>
  <c r="H138" i="4" s="1"/>
  <c r="G65" i="4"/>
  <c r="G138" i="4" s="1"/>
  <c r="V64" i="4"/>
  <c r="U64" i="4"/>
  <c r="T64" i="4"/>
  <c r="S64" i="4"/>
  <c r="Q64" i="4"/>
  <c r="Q137" i="4" s="1"/>
  <c r="P64" i="4"/>
  <c r="P137" i="4" s="1"/>
  <c r="O64" i="4"/>
  <c r="O137" i="4" s="1"/>
  <c r="M64" i="4"/>
  <c r="M137" i="4" s="1"/>
  <c r="L64" i="4"/>
  <c r="L137" i="4" s="1"/>
  <c r="K64" i="4"/>
  <c r="K137" i="4" s="1"/>
  <c r="J64" i="4"/>
  <c r="I64" i="4"/>
  <c r="H64" i="4"/>
  <c r="G64" i="4"/>
  <c r="F64" i="4"/>
  <c r="E64" i="4"/>
  <c r="D64" i="4"/>
  <c r="C64" i="4"/>
  <c r="Y63" i="4"/>
  <c r="Y136" i="4" s="1"/>
  <c r="X63" i="4"/>
  <c r="X136" i="4" s="1"/>
  <c r="W63" i="4"/>
  <c r="W136" i="4" s="1"/>
  <c r="V63" i="4"/>
  <c r="V136" i="4" s="1"/>
  <c r="U63" i="4"/>
  <c r="T63" i="4"/>
  <c r="R63" i="4"/>
  <c r="Q63" i="4"/>
  <c r="P63" i="4"/>
  <c r="O63" i="4"/>
  <c r="M63" i="4"/>
  <c r="M136" i="4" s="1"/>
  <c r="K63" i="4"/>
  <c r="K136" i="4" s="1"/>
  <c r="I63" i="4"/>
  <c r="I136" i="4" s="1"/>
  <c r="H63" i="4"/>
  <c r="H136" i="4" s="1"/>
  <c r="G63" i="4"/>
  <c r="G136" i="4" s="1"/>
  <c r="F63" i="4"/>
  <c r="E63" i="4"/>
  <c r="D63" i="4"/>
  <c r="C63" i="4"/>
  <c r="B63" i="4"/>
  <c r="W62" i="4"/>
  <c r="V62" i="4"/>
  <c r="O62" i="4"/>
  <c r="N62" i="4"/>
  <c r="M62" i="4"/>
  <c r="J62" i="4"/>
  <c r="I62" i="4"/>
  <c r="I135" i="4" s="1"/>
  <c r="W60" i="4"/>
  <c r="V60" i="4"/>
  <c r="T60" i="4"/>
  <c r="T133" i="4" s="1"/>
  <c r="S60" i="4"/>
  <c r="S133" i="4" s="1"/>
  <c r="R60" i="4"/>
  <c r="Q60" i="4"/>
  <c r="Q133" i="4" s="1"/>
  <c r="P60" i="4"/>
  <c r="P133" i="4" s="1"/>
  <c r="O60" i="4"/>
  <c r="O133" i="4" s="1"/>
  <c r="M60" i="4"/>
  <c r="M133" i="4" s="1"/>
  <c r="L60" i="4"/>
  <c r="L133" i="4" s="1"/>
  <c r="S59" i="4"/>
  <c r="R59" i="4"/>
  <c r="Q59" i="4"/>
  <c r="P59" i="4"/>
  <c r="O59" i="4"/>
  <c r="N59" i="4"/>
  <c r="M59" i="4"/>
  <c r="L59" i="4"/>
  <c r="K59" i="4"/>
  <c r="I59" i="4"/>
  <c r="H59" i="4"/>
  <c r="G59" i="4"/>
  <c r="F59" i="4"/>
  <c r="E59" i="4"/>
  <c r="D59" i="4"/>
  <c r="C59" i="4"/>
  <c r="B59" i="4"/>
  <c r="Y58" i="4"/>
  <c r="W58" i="4"/>
  <c r="K58" i="4"/>
  <c r="J58" i="4"/>
  <c r="I58" i="4"/>
  <c r="H58" i="4"/>
  <c r="G58" i="4"/>
  <c r="E58" i="4"/>
  <c r="D58" i="4"/>
  <c r="C58" i="4"/>
  <c r="B58" i="4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O56" i="4"/>
  <c r="O131" i="4" s="1"/>
  <c r="C56" i="4"/>
  <c r="C131" i="4" s="1"/>
  <c r="Y54" i="4"/>
  <c r="X54" i="4"/>
  <c r="W54" i="4"/>
  <c r="L54" i="4"/>
  <c r="K54" i="4"/>
  <c r="D54" i="4"/>
  <c r="B54" i="4"/>
  <c r="Y53" i="4"/>
  <c r="X53" i="4"/>
  <c r="G53" i="4"/>
  <c r="F53" i="4"/>
  <c r="E53" i="4"/>
  <c r="D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E151" i="4" s="1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P150" i="4" s="1"/>
  <c r="O25" i="4"/>
  <c r="N25" i="4"/>
  <c r="M25" i="4"/>
  <c r="L25" i="4"/>
  <c r="K25" i="4"/>
  <c r="K150" i="4" s="1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S17" i="4"/>
  <c r="Q17" i="4"/>
  <c r="P17" i="4"/>
  <c r="O17" i="4"/>
  <c r="N17" i="4"/>
  <c r="M17" i="4"/>
  <c r="L17" i="4"/>
  <c r="I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G140" i="4" s="1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Q13" i="4"/>
  <c r="P13" i="4"/>
  <c r="O13" i="4"/>
  <c r="N13" i="4"/>
  <c r="M13" i="4"/>
  <c r="L13" i="4"/>
  <c r="K13" i="4"/>
  <c r="J13" i="4"/>
  <c r="I13" i="4"/>
  <c r="H13" i="4"/>
  <c r="G13" i="4"/>
  <c r="F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T9" i="4"/>
  <c r="N9" i="4"/>
  <c r="M9" i="4"/>
  <c r="L9" i="4"/>
  <c r="K9" i="4"/>
  <c r="J9" i="4"/>
  <c r="I9" i="4"/>
  <c r="H9" i="4"/>
  <c r="G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P5" i="4"/>
  <c r="N5" i="4"/>
  <c r="M5" i="4"/>
  <c r="K5" i="4"/>
  <c r="J5" i="4"/>
  <c r="I5" i="4"/>
  <c r="G5" i="4"/>
  <c r="F5" i="4"/>
  <c r="C5" i="4"/>
  <c r="B5" i="4"/>
  <c r="Y4" i="4"/>
  <c r="X4" i="4"/>
  <c r="W4" i="4"/>
  <c r="V4" i="4"/>
  <c r="U4" i="4"/>
  <c r="K4" i="4"/>
  <c r="J4" i="4"/>
  <c r="I4" i="4"/>
  <c r="H4" i="4"/>
  <c r="G4" i="4"/>
  <c r="C4" i="4"/>
  <c r="B4" i="4"/>
  <c r="I3" i="4"/>
  <c r="B3" i="4"/>
  <c r="B10" i="2"/>
  <c r="B56" i="2"/>
  <c r="B61" i="2"/>
  <c r="B46" i="2"/>
  <c r="B24" i="2"/>
  <c r="B9" i="2"/>
  <c r="B40" i="2"/>
  <c r="B31" i="2"/>
  <c r="B43" i="2"/>
  <c r="B8" i="2"/>
  <c r="B51" i="2"/>
  <c r="B15" i="2"/>
  <c r="B48" i="2"/>
  <c r="B33" i="2"/>
  <c r="B30" i="2"/>
  <c r="B4" i="2"/>
  <c r="B45" i="2"/>
  <c r="B23" i="2"/>
  <c r="B14" i="2"/>
  <c r="B26" i="2"/>
  <c r="B39" i="2"/>
  <c r="B25" i="2"/>
  <c r="B13" i="2"/>
  <c r="B41" i="2"/>
  <c r="B16" i="2"/>
  <c r="B11" i="2"/>
  <c r="B20" i="2"/>
  <c r="B19" i="2"/>
  <c r="B5" i="2"/>
  <c r="B55" i="2"/>
  <c r="B21" i="2"/>
  <c r="B35" i="2"/>
  <c r="B29" i="2"/>
  <c r="B44" i="2"/>
  <c r="B18" i="2"/>
  <c r="B6" i="2"/>
  <c r="B28" i="2"/>
  <c r="B49" i="2"/>
  <c r="B59" i="2"/>
  <c r="B50" i="2"/>
  <c r="B36" i="2"/>
  <c r="B53" i="2"/>
  <c r="B58" i="2"/>
  <c r="B54" i="2"/>
  <c r="B60" i="2"/>
  <c r="B38" i="2"/>
  <c r="B34" i="2"/>
  <c r="V125" i="4" l="1"/>
  <c r="K73" i="50"/>
  <c r="S73" i="50"/>
  <c r="C73" i="50"/>
  <c r="T73" i="49"/>
  <c r="D104" i="51"/>
  <c r="H105" i="51"/>
  <c r="B104" i="50"/>
  <c r="F105" i="50"/>
  <c r="B103" i="51"/>
  <c r="F104" i="51"/>
  <c r="J105" i="51"/>
  <c r="G105" i="50"/>
  <c r="C103" i="51"/>
  <c r="G104" i="51"/>
  <c r="K105" i="51"/>
  <c r="B96" i="49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J103" i="51"/>
  <c r="D103" i="50"/>
  <c r="H104" i="50"/>
  <c r="L105" i="50"/>
  <c r="H103" i="51"/>
  <c r="L104" i="51"/>
  <c r="P105" i="51"/>
  <c r="E103" i="50"/>
  <c r="I104" i="50"/>
  <c r="M105" i="50"/>
  <c r="C104" i="50"/>
  <c r="I103" i="51"/>
  <c r="M104" i="51"/>
  <c r="Q105" i="51"/>
  <c r="F103" i="50"/>
  <c r="J104" i="50"/>
  <c r="N105" i="50"/>
  <c r="N104" i="51"/>
  <c r="R105" i="51"/>
  <c r="G103" i="50"/>
  <c r="K104" i="50"/>
  <c r="O105" i="50"/>
  <c r="K103" i="51"/>
  <c r="O104" i="51"/>
  <c r="S105" i="51"/>
  <c r="D73" i="49"/>
  <c r="D104" i="49"/>
  <c r="H103" i="50"/>
  <c r="L104" i="50"/>
  <c r="P105" i="50"/>
  <c r="L103" i="51"/>
  <c r="P104" i="51"/>
  <c r="T105" i="51"/>
  <c r="K96" i="49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L80" i="49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L73" i="49"/>
  <c r="P103" i="50"/>
  <c r="T104" i="50"/>
  <c r="X105" i="50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D87" i="49"/>
  <c r="V103" i="50"/>
  <c r="B105" i="50"/>
  <c r="B104" i="51"/>
  <c r="F105" i="51"/>
  <c r="L87" i="49"/>
  <c r="W103" i="50"/>
  <c r="C105" i="50"/>
  <c r="C104" i="51"/>
  <c r="G105" i="51"/>
  <c r="L151" i="4"/>
  <c r="C96" i="49"/>
  <c r="E96" i="49"/>
  <c r="F96" i="49"/>
  <c r="S151" i="4"/>
  <c r="G96" i="49"/>
  <c r="H96" i="49"/>
  <c r="U151" i="4"/>
  <c r="I96" i="49"/>
  <c r="J96" i="49"/>
  <c r="M96" i="49"/>
  <c r="N96" i="49"/>
  <c r="O96" i="49"/>
  <c r="P96" i="49"/>
  <c r="Q96" i="49"/>
  <c r="R96" i="49"/>
  <c r="C151" i="4"/>
  <c r="S96" i="49"/>
  <c r="U96" i="49"/>
  <c r="V96" i="49"/>
  <c r="W96" i="49"/>
  <c r="X96" i="49"/>
  <c r="Y96" i="49"/>
  <c r="U52" i="47"/>
  <c r="U77" i="47"/>
  <c r="E52" i="47"/>
  <c r="M52" i="47"/>
  <c r="L52" i="46"/>
  <c r="T52" i="46"/>
  <c r="D52" i="46"/>
  <c r="D77" i="46"/>
  <c r="J77" i="47"/>
  <c r="H77" i="46"/>
  <c r="J77" i="46"/>
  <c r="K77" i="46"/>
  <c r="P77" i="47"/>
  <c r="S52" i="45"/>
  <c r="K69" i="45"/>
  <c r="R77" i="47"/>
  <c r="O77" i="46"/>
  <c r="P77" i="46"/>
  <c r="Q77" i="46"/>
  <c r="R77" i="46"/>
  <c r="K60" i="45"/>
  <c r="W77" i="46"/>
  <c r="C52" i="45"/>
  <c r="X77" i="46"/>
  <c r="Y77" i="46"/>
  <c r="B77" i="47"/>
  <c r="C77" i="47"/>
  <c r="D77" i="47"/>
  <c r="F77" i="47"/>
  <c r="C77" i="46"/>
  <c r="H77" i="47"/>
  <c r="K52" i="45"/>
  <c r="F69" i="45"/>
  <c r="C69" i="45"/>
  <c r="N150" i="4"/>
  <c r="U124" i="4"/>
  <c r="J69" i="45"/>
  <c r="N69" i="45"/>
  <c r="O69" i="45"/>
  <c r="P69" i="45"/>
  <c r="R69" i="45"/>
  <c r="S69" i="45"/>
  <c r="V69" i="45"/>
  <c r="T150" i="4"/>
  <c r="W69" i="45"/>
  <c r="X69" i="45"/>
  <c r="C150" i="4"/>
  <c r="D150" i="4"/>
  <c r="E150" i="4"/>
  <c r="F150" i="4"/>
  <c r="B69" i="45"/>
  <c r="W90" i="43"/>
  <c r="U90" i="43"/>
  <c r="R90" i="42"/>
  <c r="Q81" i="41"/>
  <c r="T90" i="42"/>
  <c r="X90" i="43"/>
  <c r="R72" i="41"/>
  <c r="Y90" i="43"/>
  <c r="T72" i="41"/>
  <c r="T81" i="41"/>
  <c r="Y72" i="41"/>
  <c r="I81" i="41"/>
  <c r="W90" i="42"/>
  <c r="B90" i="43"/>
  <c r="Y90" i="42"/>
  <c r="R90" i="43"/>
  <c r="D81" i="41"/>
  <c r="Y81" i="41"/>
  <c r="C90" i="42"/>
  <c r="C90" i="43"/>
  <c r="S90" i="42"/>
  <c r="E90" i="43"/>
  <c r="B90" i="42"/>
  <c r="D90" i="42"/>
  <c r="H90" i="43"/>
  <c r="I90" i="43"/>
  <c r="G90" i="42"/>
  <c r="K90" i="43"/>
  <c r="I90" i="42"/>
  <c r="M90" i="43"/>
  <c r="J90" i="42"/>
  <c r="L90" i="42"/>
  <c r="P90" i="43"/>
  <c r="Q90" i="43"/>
  <c r="P149" i="4"/>
  <c r="Q149" i="4"/>
  <c r="S149" i="4"/>
  <c r="T149" i="4"/>
  <c r="U149" i="4"/>
  <c r="B81" i="41"/>
  <c r="C81" i="41"/>
  <c r="E81" i="41"/>
  <c r="J81" i="41"/>
  <c r="K81" i="41"/>
  <c r="C149" i="4"/>
  <c r="D149" i="4"/>
  <c r="M81" i="41"/>
  <c r="E149" i="4"/>
  <c r="F149" i="4"/>
  <c r="J123" i="4"/>
  <c r="G149" i="4"/>
  <c r="H149" i="4"/>
  <c r="I149" i="4"/>
  <c r="R81" i="41"/>
  <c r="S81" i="41"/>
  <c r="K149" i="4"/>
  <c r="U81" i="41"/>
  <c r="L81" i="41"/>
  <c r="X80" i="39"/>
  <c r="M78" i="39"/>
  <c r="U80" i="39"/>
  <c r="U79" i="39"/>
  <c r="V79" i="39"/>
  <c r="L79" i="38"/>
  <c r="S51" i="38"/>
  <c r="T51" i="38"/>
  <c r="K57" i="38"/>
  <c r="D79" i="38"/>
  <c r="Q51" i="38"/>
  <c r="C51" i="38"/>
  <c r="D51" i="38"/>
  <c r="T60" i="38"/>
  <c r="I78" i="38"/>
  <c r="J78" i="38"/>
  <c r="K51" i="38"/>
  <c r="J80" i="38"/>
  <c r="D51" i="37"/>
  <c r="L72" i="37"/>
  <c r="H78" i="39"/>
  <c r="L51" i="37"/>
  <c r="X78" i="39"/>
  <c r="C80" i="38"/>
  <c r="D80" i="38"/>
  <c r="Y78" i="38"/>
  <c r="D57" i="37"/>
  <c r="E57" i="37"/>
  <c r="H57" i="37"/>
  <c r="T51" i="37"/>
  <c r="D63" i="37"/>
  <c r="I80" i="38"/>
  <c r="I57" i="37"/>
  <c r="E63" i="37"/>
  <c r="E78" i="37"/>
  <c r="B78" i="38"/>
  <c r="L57" i="37"/>
  <c r="D60" i="37"/>
  <c r="H63" i="37"/>
  <c r="M57" i="37"/>
  <c r="G60" i="37"/>
  <c r="I63" i="37"/>
  <c r="M78" i="37"/>
  <c r="D78" i="38"/>
  <c r="L80" i="38"/>
  <c r="L60" i="37"/>
  <c r="L63" i="37"/>
  <c r="O60" i="37"/>
  <c r="M63" i="37"/>
  <c r="U78" i="37"/>
  <c r="U72" i="37" s="1"/>
  <c r="P63" i="37"/>
  <c r="D79" i="37"/>
  <c r="D72" i="37" s="1"/>
  <c r="U57" i="37"/>
  <c r="Q63" i="37"/>
  <c r="C148" i="4"/>
  <c r="E148" i="4"/>
  <c r="F148" i="4"/>
  <c r="T72" i="37"/>
  <c r="O122" i="4"/>
  <c r="R72" i="37"/>
  <c r="M148" i="4"/>
  <c r="N148" i="4"/>
  <c r="O148" i="4"/>
  <c r="P148" i="4"/>
  <c r="Q148" i="4"/>
  <c r="S148" i="4"/>
  <c r="Y72" i="37"/>
  <c r="T148" i="4"/>
  <c r="U148" i="4"/>
  <c r="V148" i="4"/>
  <c r="B72" i="37"/>
  <c r="S51" i="35"/>
  <c r="G121" i="4"/>
  <c r="K79" i="35"/>
  <c r="L78" i="35"/>
  <c r="T80" i="35"/>
  <c r="C51" i="35"/>
  <c r="S79" i="35"/>
  <c r="K51" i="35"/>
  <c r="P51" i="34"/>
  <c r="O51" i="34"/>
  <c r="R51" i="34"/>
  <c r="X51" i="34"/>
  <c r="D51" i="34"/>
  <c r="S51" i="34"/>
  <c r="H63" i="34"/>
  <c r="W51" i="34"/>
  <c r="D57" i="34"/>
  <c r="L51" i="34"/>
  <c r="B51" i="34"/>
  <c r="H51" i="34"/>
  <c r="G51" i="34"/>
  <c r="T51" i="34"/>
  <c r="J51" i="34"/>
  <c r="S80" i="35"/>
  <c r="W78" i="34"/>
  <c r="H78" i="33"/>
  <c r="X78" i="34"/>
  <c r="I78" i="33"/>
  <c r="I72" i="33" s="1"/>
  <c r="P78" i="33"/>
  <c r="U72" i="33"/>
  <c r="Q78" i="33"/>
  <c r="X78" i="33"/>
  <c r="Y78" i="33"/>
  <c r="K60" i="33"/>
  <c r="Q72" i="33"/>
  <c r="P60" i="33"/>
  <c r="P63" i="33"/>
  <c r="Q60" i="33"/>
  <c r="Q63" i="33"/>
  <c r="R60" i="33"/>
  <c r="X63" i="33"/>
  <c r="X79" i="33"/>
  <c r="S60" i="33"/>
  <c r="Y63" i="33"/>
  <c r="Y79" i="33"/>
  <c r="Y72" i="33" s="1"/>
  <c r="G78" i="34"/>
  <c r="K79" i="34"/>
  <c r="H78" i="34"/>
  <c r="K78" i="34"/>
  <c r="O79" i="34"/>
  <c r="T80" i="34"/>
  <c r="S79" i="34"/>
  <c r="W80" i="34"/>
  <c r="X80" i="34"/>
  <c r="L78" i="34"/>
  <c r="S78" i="34"/>
  <c r="T78" i="34"/>
  <c r="N30" i="4"/>
  <c r="U147" i="4"/>
  <c r="V147" i="4"/>
  <c r="W147" i="4"/>
  <c r="H72" i="33"/>
  <c r="X147" i="4"/>
  <c r="V72" i="33"/>
  <c r="Y147" i="4"/>
  <c r="C121" i="4"/>
  <c r="P72" i="33"/>
  <c r="E72" i="33"/>
  <c r="H147" i="4"/>
  <c r="F72" i="33"/>
  <c r="I147" i="4"/>
  <c r="K147" i="4"/>
  <c r="L147" i="4"/>
  <c r="M147" i="4"/>
  <c r="N147" i="4"/>
  <c r="O147" i="4"/>
  <c r="M72" i="33"/>
  <c r="P147" i="4"/>
  <c r="N72" i="33"/>
  <c r="Q147" i="4"/>
  <c r="C84" i="31"/>
  <c r="G99" i="31"/>
  <c r="H84" i="31"/>
  <c r="J84" i="31"/>
  <c r="K84" i="31"/>
  <c r="R84" i="31"/>
  <c r="S84" i="31"/>
  <c r="X84" i="31"/>
  <c r="F120" i="4"/>
  <c r="V84" i="30"/>
  <c r="F84" i="30"/>
  <c r="N84" i="30"/>
  <c r="B119" i="30"/>
  <c r="F120" i="30"/>
  <c r="J122" i="30"/>
  <c r="W119" i="29"/>
  <c r="G123" i="29"/>
  <c r="C119" i="30"/>
  <c r="K122" i="30"/>
  <c r="J120" i="30"/>
  <c r="R123" i="30"/>
  <c r="G119" i="30"/>
  <c r="K120" i="30"/>
  <c r="O122" i="30"/>
  <c r="X120" i="31"/>
  <c r="O84" i="29"/>
  <c r="H119" i="30"/>
  <c r="L120" i="30"/>
  <c r="P122" i="30"/>
  <c r="W119" i="31"/>
  <c r="J119" i="30"/>
  <c r="R122" i="30"/>
  <c r="G123" i="31"/>
  <c r="K119" i="30"/>
  <c r="S122" i="30"/>
  <c r="X119" i="31"/>
  <c r="L119" i="30"/>
  <c r="P120" i="30"/>
  <c r="I123" i="31"/>
  <c r="Q120" i="30"/>
  <c r="Y123" i="30"/>
  <c r="R120" i="30"/>
  <c r="W84" i="29"/>
  <c r="C90" i="29"/>
  <c r="Q119" i="30"/>
  <c r="U120" i="30"/>
  <c r="R119" i="30"/>
  <c r="K90" i="29"/>
  <c r="S119" i="30"/>
  <c r="T119" i="30"/>
  <c r="X120" i="30"/>
  <c r="I123" i="30"/>
  <c r="Q123" i="31"/>
  <c r="S90" i="29"/>
  <c r="Y120" i="30"/>
  <c r="B122" i="30"/>
  <c r="G119" i="31"/>
  <c r="G99" i="29"/>
  <c r="W119" i="30"/>
  <c r="C122" i="30"/>
  <c r="N120" i="30"/>
  <c r="H119" i="31"/>
  <c r="X119" i="30"/>
  <c r="D122" i="30"/>
  <c r="H123" i="30"/>
  <c r="Y119" i="30"/>
  <c r="B120" i="30"/>
  <c r="W123" i="31"/>
  <c r="C120" i="30"/>
  <c r="G122" i="30"/>
  <c r="P120" i="31"/>
  <c r="G84" i="29"/>
  <c r="D120" i="30"/>
  <c r="H122" i="30"/>
  <c r="Y123" i="31"/>
  <c r="X39" i="4"/>
  <c r="G146" i="4"/>
  <c r="H146" i="4"/>
  <c r="J113" i="29"/>
  <c r="K146" i="4"/>
  <c r="L146" i="4"/>
  <c r="M146" i="4"/>
  <c r="O30" i="4"/>
  <c r="N120" i="4"/>
  <c r="R113" i="29"/>
  <c r="P30" i="4"/>
  <c r="S146" i="4"/>
  <c r="O120" i="4"/>
  <c r="T146" i="4"/>
  <c r="P120" i="4"/>
  <c r="U146" i="4"/>
  <c r="Q120" i="4"/>
  <c r="V57" i="24"/>
  <c r="V116" i="4" s="1"/>
  <c r="M98" i="27"/>
  <c r="U110" i="27"/>
  <c r="O57" i="24"/>
  <c r="O116" i="4" s="1"/>
  <c r="S57" i="24"/>
  <c r="S116" i="4" s="1"/>
  <c r="W57" i="24"/>
  <c r="W116" i="4" s="1"/>
  <c r="Q57" i="24"/>
  <c r="Q116" i="4" s="1"/>
  <c r="R57" i="24"/>
  <c r="R116" i="4" s="1"/>
  <c r="U98" i="27"/>
  <c r="E110" i="27"/>
  <c r="X75" i="24"/>
  <c r="X172" i="4" s="1"/>
  <c r="D77" i="24"/>
  <c r="D174" i="4" s="1"/>
  <c r="C57" i="24"/>
  <c r="C116" i="4" s="1"/>
  <c r="Y75" i="24"/>
  <c r="Y172" i="4" s="1"/>
  <c r="E77" i="24"/>
  <c r="E174" i="4" s="1"/>
  <c r="K57" i="24"/>
  <c r="K116" i="4" s="1"/>
  <c r="B76" i="24"/>
  <c r="B173" i="4" s="1"/>
  <c r="F77" i="24"/>
  <c r="F174" i="4" s="1"/>
  <c r="B57" i="24"/>
  <c r="B116" i="4" s="1"/>
  <c r="E98" i="27"/>
  <c r="M110" i="27"/>
  <c r="M117" i="4"/>
  <c r="U119" i="4"/>
  <c r="H154" i="26"/>
  <c r="P110" i="26"/>
  <c r="X98" i="26"/>
  <c r="P105" i="26"/>
  <c r="P154" i="26"/>
  <c r="X110" i="26"/>
  <c r="H98" i="26"/>
  <c r="X154" i="26"/>
  <c r="H110" i="26"/>
  <c r="P98" i="26"/>
  <c r="H74" i="24"/>
  <c r="H171" i="4" s="1"/>
  <c r="H69" i="4"/>
  <c r="G144" i="4"/>
  <c r="P70" i="4"/>
  <c r="R154" i="26"/>
  <c r="C153" i="27"/>
  <c r="Q70" i="4"/>
  <c r="F146" i="25"/>
  <c r="K156" i="25"/>
  <c r="M110" i="25"/>
  <c r="L156" i="25"/>
  <c r="P156" i="25"/>
  <c r="M156" i="25"/>
  <c r="N156" i="25"/>
  <c r="K110" i="25"/>
  <c r="F72" i="4"/>
  <c r="F145" i="4" s="1"/>
  <c r="L110" i="25"/>
  <c r="Q156" i="25"/>
  <c r="M143" i="26"/>
  <c r="U153" i="26"/>
  <c r="F152" i="27"/>
  <c r="B71" i="4"/>
  <c r="S156" i="25"/>
  <c r="M153" i="27"/>
  <c r="F122" i="25"/>
  <c r="U156" i="25"/>
  <c r="Y156" i="25"/>
  <c r="M136" i="25"/>
  <c r="I122" i="25"/>
  <c r="V156" i="25"/>
  <c r="M105" i="25"/>
  <c r="V122" i="25"/>
  <c r="W156" i="25"/>
  <c r="O136" i="25"/>
  <c r="U105" i="25"/>
  <c r="S110" i="25"/>
  <c r="Y122" i="25"/>
  <c r="X156" i="25"/>
  <c r="C70" i="4"/>
  <c r="P136" i="25"/>
  <c r="T110" i="25"/>
  <c r="C154" i="25"/>
  <c r="U143" i="26"/>
  <c r="N152" i="27"/>
  <c r="Q136" i="25"/>
  <c r="K143" i="27"/>
  <c r="S153" i="27"/>
  <c r="Q119" i="25"/>
  <c r="S136" i="25"/>
  <c r="S119" i="25"/>
  <c r="X143" i="26"/>
  <c r="T136" i="25"/>
  <c r="E153" i="26"/>
  <c r="J154" i="26"/>
  <c r="F156" i="25"/>
  <c r="J156" i="25"/>
  <c r="C110" i="25"/>
  <c r="G17" i="4"/>
  <c r="G3" i="4"/>
  <c r="G128" i="4" s="1"/>
  <c r="J17" i="4"/>
  <c r="J3" i="4"/>
  <c r="K17" i="4"/>
  <c r="K3" i="4"/>
  <c r="K128" i="4" s="1"/>
  <c r="S144" i="4"/>
  <c r="W74" i="24"/>
  <c r="W171" i="4" s="1"/>
  <c r="P143" i="4"/>
  <c r="T144" i="4"/>
  <c r="X145" i="4"/>
  <c r="X52" i="24"/>
  <c r="D76" i="24"/>
  <c r="D173" i="4" s="1"/>
  <c r="U136" i="25"/>
  <c r="Q143" i="4"/>
  <c r="U144" i="4"/>
  <c r="Y145" i="4"/>
  <c r="Y52" i="24"/>
  <c r="V136" i="25"/>
  <c r="V144" i="4"/>
  <c r="B75" i="24"/>
  <c r="B172" i="4" s="1"/>
  <c r="F76" i="24"/>
  <c r="F173" i="4" s="1"/>
  <c r="J77" i="24"/>
  <c r="J174" i="4" s="1"/>
  <c r="W136" i="25"/>
  <c r="S143" i="4"/>
  <c r="W144" i="4"/>
  <c r="X136" i="25"/>
  <c r="T143" i="4"/>
  <c r="X144" i="4"/>
  <c r="Y136" i="25"/>
  <c r="Q142" i="4"/>
  <c r="U143" i="4"/>
  <c r="Y144" i="4"/>
  <c r="V70" i="4"/>
  <c r="V143" i="4" s="1"/>
  <c r="B72" i="4"/>
  <c r="B52" i="24"/>
  <c r="C52" i="24"/>
  <c r="T142" i="4"/>
  <c r="D52" i="24"/>
  <c r="H75" i="24"/>
  <c r="H172" i="4" s="1"/>
  <c r="L76" i="24"/>
  <c r="L173" i="4" s="1"/>
  <c r="X76" i="24"/>
  <c r="X173" i="4" s="1"/>
  <c r="U142" i="4"/>
  <c r="E52" i="24"/>
  <c r="I75" i="24"/>
  <c r="I172" i="4" s="1"/>
  <c r="M76" i="24"/>
  <c r="M173" i="4" s="1"/>
  <c r="Q77" i="24"/>
  <c r="Q174" i="4" s="1"/>
  <c r="B136" i="25"/>
  <c r="V142" i="4"/>
  <c r="F52" i="24"/>
  <c r="J75" i="24"/>
  <c r="J172" i="4" s="1"/>
  <c r="N76" i="24"/>
  <c r="N173" i="4" s="1"/>
  <c r="R77" i="24"/>
  <c r="R174" i="4" s="1"/>
  <c r="W69" i="4"/>
  <c r="W142" i="4" s="1"/>
  <c r="C71" i="4"/>
  <c r="C144" i="4" s="1"/>
  <c r="G72" i="4"/>
  <c r="G145" i="4" s="1"/>
  <c r="G52" i="24"/>
  <c r="K75" i="24"/>
  <c r="K172" i="4" s="1"/>
  <c r="O76" i="24"/>
  <c r="O173" i="4" s="1"/>
  <c r="S77" i="24"/>
  <c r="S174" i="4" s="1"/>
  <c r="D136" i="25"/>
  <c r="D144" i="4"/>
  <c r="H145" i="4"/>
  <c r="L75" i="24"/>
  <c r="L172" i="4" s="1"/>
  <c r="T77" i="24"/>
  <c r="T174" i="4" s="1"/>
  <c r="E136" i="25"/>
  <c r="I52" i="24"/>
  <c r="M75" i="24"/>
  <c r="M172" i="4" s="1"/>
  <c r="Q76" i="24"/>
  <c r="Q173" i="4" s="1"/>
  <c r="U77" i="24"/>
  <c r="U174" i="4" s="1"/>
  <c r="F136" i="25"/>
  <c r="J74" i="24"/>
  <c r="J171" i="4" s="1"/>
  <c r="N75" i="24"/>
  <c r="N172" i="4" s="1"/>
  <c r="R76" i="24"/>
  <c r="R173" i="4" s="1"/>
  <c r="V77" i="24"/>
  <c r="V174" i="4" s="1"/>
  <c r="G136" i="25"/>
  <c r="K146" i="25"/>
  <c r="Q30" i="4"/>
  <c r="E144" i="4"/>
  <c r="I145" i="4"/>
  <c r="F144" i="4"/>
  <c r="C143" i="4"/>
  <c r="K145" i="4"/>
  <c r="K52" i="24"/>
  <c r="O75" i="24"/>
  <c r="O172" i="4" s="1"/>
  <c r="S76" i="24"/>
  <c r="S173" i="4" s="1"/>
  <c r="W77" i="24"/>
  <c r="W174" i="4" s="1"/>
  <c r="H136" i="25"/>
  <c r="W145" i="4"/>
  <c r="D143" i="4"/>
  <c r="H144" i="4"/>
  <c r="L145" i="4"/>
  <c r="L52" i="24"/>
  <c r="P75" i="24"/>
  <c r="P172" i="4" s="1"/>
  <c r="T76" i="24"/>
  <c r="T173" i="4" s="1"/>
  <c r="X77" i="24"/>
  <c r="X174" i="4" s="1"/>
  <c r="I136" i="25"/>
  <c r="E143" i="4"/>
  <c r="I144" i="4"/>
  <c r="M145" i="4"/>
  <c r="M52" i="24"/>
  <c r="Q75" i="24"/>
  <c r="Q172" i="4" s="1"/>
  <c r="U76" i="24"/>
  <c r="U173" i="4" s="1"/>
  <c r="Y77" i="24"/>
  <c r="Y174" i="4" s="1"/>
  <c r="J136" i="25"/>
  <c r="N146" i="25"/>
  <c r="F143" i="4"/>
  <c r="N145" i="4"/>
  <c r="N52" i="24"/>
  <c r="R75" i="24"/>
  <c r="R172" i="4" s="1"/>
  <c r="V76" i="24"/>
  <c r="V173" i="4" s="1"/>
  <c r="P67" i="24"/>
  <c r="O143" i="4"/>
  <c r="G143" i="4"/>
  <c r="K144" i="4"/>
  <c r="O52" i="24"/>
  <c r="S75" i="24"/>
  <c r="S172" i="4" s="1"/>
  <c r="W76" i="24"/>
  <c r="W173" i="4" s="1"/>
  <c r="L136" i="25"/>
  <c r="P74" i="24"/>
  <c r="P171" i="4" s="1"/>
  <c r="Q74" i="24"/>
  <c r="Q171" i="4" s="1"/>
  <c r="N136" i="25"/>
  <c r="R74" i="24"/>
  <c r="R171" i="4" s="1"/>
  <c r="S74" i="24"/>
  <c r="S171" i="4" s="1"/>
  <c r="H142" i="4"/>
  <c r="T74" i="24"/>
  <c r="T171" i="4" s="1"/>
  <c r="M143" i="4"/>
  <c r="Q144" i="4"/>
  <c r="U145" i="4"/>
  <c r="U74" i="24"/>
  <c r="U171" i="4" s="1"/>
  <c r="R136" i="25"/>
  <c r="V146" i="25"/>
  <c r="N143" i="4"/>
  <c r="V145" i="4"/>
  <c r="V74" i="24"/>
  <c r="V171" i="4" s="1"/>
  <c r="W61" i="20"/>
  <c r="W114" i="4" s="1"/>
  <c r="T170" i="23"/>
  <c r="T62" i="20"/>
  <c r="T115" i="4" s="1"/>
  <c r="Y77" i="20"/>
  <c r="Y168" i="4" s="1"/>
  <c r="T61" i="20"/>
  <c r="T114" i="4" s="1"/>
  <c r="I141" i="23"/>
  <c r="S5" i="23"/>
  <c r="W141" i="23"/>
  <c r="Q141" i="23"/>
  <c r="Y143" i="23"/>
  <c r="T5" i="23"/>
  <c r="Y141" i="23"/>
  <c r="Y132" i="23" s="1"/>
  <c r="J194" i="23"/>
  <c r="U5" i="23"/>
  <c r="K60" i="20"/>
  <c r="K113" i="4" s="1"/>
  <c r="D48" i="23"/>
  <c r="O153" i="23"/>
  <c r="Y144" i="23"/>
  <c r="L60" i="20"/>
  <c r="L77" i="20" s="1"/>
  <c r="L168" i="4" s="1"/>
  <c r="B62" i="20"/>
  <c r="B115" i="4" s="1"/>
  <c r="F48" i="23"/>
  <c r="P153" i="23"/>
  <c r="M60" i="20"/>
  <c r="M113" i="4" s="1"/>
  <c r="X5" i="23"/>
  <c r="H48" i="23"/>
  <c r="O60" i="20"/>
  <c r="O113" i="4" s="1"/>
  <c r="I48" i="23"/>
  <c r="D99" i="23"/>
  <c r="P60" i="20"/>
  <c r="P113" i="4" s="1"/>
  <c r="L48" i="23"/>
  <c r="X157" i="23"/>
  <c r="E99" i="23"/>
  <c r="O79" i="20"/>
  <c r="O170" i="4" s="1"/>
  <c r="L62" i="20"/>
  <c r="L115" i="4" s="1"/>
  <c r="N48" i="23"/>
  <c r="G99" i="23"/>
  <c r="G62" i="20" s="1"/>
  <c r="G115" i="4" s="1"/>
  <c r="O48" i="23"/>
  <c r="J99" i="23"/>
  <c r="G141" i="23"/>
  <c r="Q48" i="23"/>
  <c r="M99" i="23"/>
  <c r="K77" i="20"/>
  <c r="K168" i="4" s="1"/>
  <c r="P78" i="20"/>
  <c r="P169" i="4" s="1"/>
  <c r="W60" i="20"/>
  <c r="W113" i="4" s="1"/>
  <c r="E5" i="23"/>
  <c r="V48" i="23"/>
  <c r="R99" i="23"/>
  <c r="F5" i="23"/>
  <c r="I153" i="23"/>
  <c r="G5" i="23"/>
  <c r="X48" i="23"/>
  <c r="U99" i="23"/>
  <c r="H5" i="23"/>
  <c r="Y48" i="23"/>
  <c r="W99" i="23"/>
  <c r="I132" i="23"/>
  <c r="Y153" i="23"/>
  <c r="N183" i="23"/>
  <c r="C194" i="23"/>
  <c r="C205" i="23"/>
  <c r="O141" i="23"/>
  <c r="I157" i="23"/>
  <c r="F194" i="23"/>
  <c r="N5" i="23"/>
  <c r="G153" i="23"/>
  <c r="P61" i="20"/>
  <c r="P114" i="4" s="1"/>
  <c r="Q5" i="23"/>
  <c r="X132" i="22"/>
  <c r="S132" i="22"/>
  <c r="Y132" i="22"/>
  <c r="S153" i="22"/>
  <c r="S146" i="22"/>
  <c r="C141" i="22"/>
  <c r="C132" i="22" s="1"/>
  <c r="H132" i="22"/>
  <c r="I132" i="22"/>
  <c r="S171" i="22"/>
  <c r="C146" i="22"/>
  <c r="K132" i="22"/>
  <c r="K146" i="22"/>
  <c r="O183" i="21"/>
  <c r="S194" i="21"/>
  <c r="M171" i="21"/>
  <c r="E213" i="21"/>
  <c r="M213" i="21"/>
  <c r="M205" i="21" s="1"/>
  <c r="H201" i="22"/>
  <c r="J51" i="20"/>
  <c r="J65" i="4" s="1"/>
  <c r="M160" i="21"/>
  <c r="U213" i="21"/>
  <c r="U205" i="21" s="1"/>
  <c r="S51" i="20"/>
  <c r="S65" i="4" s="1"/>
  <c r="S138" i="4" s="1"/>
  <c r="U160" i="21"/>
  <c r="E165" i="21"/>
  <c r="J201" i="22"/>
  <c r="R203" i="22"/>
  <c r="M192" i="21"/>
  <c r="S203" i="22"/>
  <c r="P202" i="22"/>
  <c r="V51" i="20"/>
  <c r="V65" i="4" s="1"/>
  <c r="V138" i="4" s="1"/>
  <c r="E157" i="21"/>
  <c r="J192" i="22"/>
  <c r="R202" i="22"/>
  <c r="U157" i="21"/>
  <c r="K192" i="22"/>
  <c r="C213" i="22"/>
  <c r="S192" i="22"/>
  <c r="X203" i="22"/>
  <c r="K201" i="22"/>
  <c r="E201" i="21"/>
  <c r="C202" i="22"/>
  <c r="M165" i="21"/>
  <c r="M201" i="21"/>
  <c r="R201" i="22"/>
  <c r="S202" i="22"/>
  <c r="U132" i="21"/>
  <c r="K203" i="22"/>
  <c r="P192" i="22"/>
  <c r="C66" i="4"/>
  <c r="Q192" i="22"/>
  <c r="D66" i="4"/>
  <c r="R192" i="22"/>
  <c r="B203" i="22"/>
  <c r="E66" i="4"/>
  <c r="E139" i="4" s="1"/>
  <c r="E51" i="20"/>
  <c r="E65" i="4" s="1"/>
  <c r="E138" i="4" s="1"/>
  <c r="C203" i="22"/>
  <c r="K213" i="22"/>
  <c r="F51" i="20"/>
  <c r="F65" i="4" s="1"/>
  <c r="F138" i="4" s="1"/>
  <c r="D141" i="21"/>
  <c r="D132" i="21" s="1"/>
  <c r="X201" i="22"/>
  <c r="C211" i="22"/>
  <c r="E132" i="21"/>
  <c r="L141" i="21"/>
  <c r="L132" i="21" s="1"/>
  <c r="U165" i="21"/>
  <c r="B202" i="22"/>
  <c r="K211" i="22"/>
  <c r="H203" i="22"/>
  <c r="B201" i="22"/>
  <c r="J203" i="22"/>
  <c r="E205" i="21"/>
  <c r="C201" i="22"/>
  <c r="S213" i="22"/>
  <c r="R30" i="4"/>
  <c r="V141" i="4"/>
  <c r="O139" i="4"/>
  <c r="S140" i="4"/>
  <c r="W141" i="4"/>
  <c r="P139" i="4"/>
  <c r="T140" i="4"/>
  <c r="X141" i="4"/>
  <c r="K51" i="20"/>
  <c r="K65" i="4" s="1"/>
  <c r="K138" i="4" s="1"/>
  <c r="P183" i="21"/>
  <c r="T194" i="21"/>
  <c r="V183" i="23"/>
  <c r="K194" i="23"/>
  <c r="K205" i="23"/>
  <c r="Q139" i="4"/>
  <c r="U140" i="4"/>
  <c r="Y141" i="4"/>
  <c r="L51" i="20"/>
  <c r="P77" i="20"/>
  <c r="P168" i="4" s="1"/>
  <c r="T78" i="20"/>
  <c r="T169" i="4" s="1"/>
  <c r="Q183" i="21"/>
  <c r="L194" i="23"/>
  <c r="V140" i="4"/>
  <c r="M51" i="20"/>
  <c r="M65" i="4" s="1"/>
  <c r="M138" i="4" s="1"/>
  <c r="R183" i="21"/>
  <c r="V194" i="21"/>
  <c r="F205" i="21"/>
  <c r="X183" i="23"/>
  <c r="M205" i="23"/>
  <c r="Y30" i="4"/>
  <c r="S139" i="4"/>
  <c r="W140" i="4"/>
  <c r="N51" i="20"/>
  <c r="N65" i="4" s="1"/>
  <c r="N138" i="4" s="1"/>
  <c r="S183" i="21"/>
  <c r="W194" i="21"/>
  <c r="Y183" i="23"/>
  <c r="N194" i="23"/>
  <c r="T139" i="4"/>
  <c r="X140" i="4"/>
  <c r="O51" i="20"/>
  <c r="T183" i="21"/>
  <c r="X194" i="21"/>
  <c r="U139" i="4"/>
  <c r="Y140" i="4"/>
  <c r="P51" i="20"/>
  <c r="P65" i="4" s="1"/>
  <c r="P138" i="4" s="1"/>
  <c r="E183" i="21"/>
  <c r="Q51" i="20"/>
  <c r="Q65" i="4" s="1"/>
  <c r="Q138" i="4" s="1"/>
  <c r="Q194" i="23"/>
  <c r="H183" i="23"/>
  <c r="N139" i="4"/>
  <c r="L33" i="4"/>
  <c r="W66" i="4"/>
  <c r="W139" i="4" s="1"/>
  <c r="V77" i="20"/>
  <c r="V168" i="4" s="1"/>
  <c r="B79" i="20"/>
  <c r="B170" i="4" s="1"/>
  <c r="W183" i="21"/>
  <c r="R194" i="23"/>
  <c r="X183" i="21"/>
  <c r="S194" i="23"/>
  <c r="S205" i="23"/>
  <c r="T51" i="20"/>
  <c r="Y183" i="21"/>
  <c r="C183" i="23"/>
  <c r="T194" i="23"/>
  <c r="U51" i="20"/>
  <c r="U65" i="4" s="1"/>
  <c r="U138" i="4" s="1"/>
  <c r="B194" i="21"/>
  <c r="N205" i="21"/>
  <c r="D183" i="23"/>
  <c r="U205" i="23"/>
  <c r="C194" i="21"/>
  <c r="E194" i="21"/>
  <c r="E183" i="23"/>
  <c r="V194" i="23"/>
  <c r="G79" i="20"/>
  <c r="G170" i="4" s="1"/>
  <c r="O77" i="20"/>
  <c r="O168" i="4" s="1"/>
  <c r="D194" i="21"/>
  <c r="F183" i="23"/>
  <c r="X51" i="20"/>
  <c r="X65" i="4" s="1"/>
  <c r="X138" i="4" s="1"/>
  <c r="Y51" i="20"/>
  <c r="Y65" i="4" s="1"/>
  <c r="Y138" i="4" s="1"/>
  <c r="B183" i="21"/>
  <c r="F194" i="21"/>
  <c r="Y194" i="23"/>
  <c r="C139" i="4"/>
  <c r="K141" i="4"/>
  <c r="C183" i="21"/>
  <c r="G194" i="21"/>
  <c r="I183" i="23"/>
  <c r="I39" i="4"/>
  <c r="D139" i="4"/>
  <c r="H140" i="4"/>
  <c r="L141" i="4"/>
  <c r="C77" i="20"/>
  <c r="C168" i="4" s="1"/>
  <c r="D183" i="21"/>
  <c r="H194" i="21"/>
  <c r="Q39" i="4"/>
  <c r="K30" i="4"/>
  <c r="I140" i="4"/>
  <c r="M141" i="4"/>
  <c r="D77" i="20"/>
  <c r="D168" i="4" s="1"/>
  <c r="L79" i="20"/>
  <c r="L170" i="4" s="1"/>
  <c r="K183" i="23"/>
  <c r="H141" i="4"/>
  <c r="F139" i="4"/>
  <c r="N141" i="4"/>
  <c r="W78" i="20"/>
  <c r="W169" i="4" s="1"/>
  <c r="J194" i="21"/>
  <c r="V205" i="21"/>
  <c r="L183" i="23"/>
  <c r="D140" i="4"/>
  <c r="F140" i="4"/>
  <c r="G66" i="4"/>
  <c r="G139" i="4" s="1"/>
  <c r="O68" i="4"/>
  <c r="O141" i="4" s="1"/>
  <c r="G183" i="21"/>
  <c r="K194" i="21"/>
  <c r="M194" i="21"/>
  <c r="M183" i="23"/>
  <c r="B194" i="23"/>
  <c r="O70" i="20"/>
  <c r="U183" i="23"/>
  <c r="V81" i="16"/>
  <c r="V110" i="4" s="1"/>
  <c r="V77" i="16"/>
  <c r="V76" i="16" s="1"/>
  <c r="X185" i="19"/>
  <c r="X184" i="19"/>
  <c r="X81" i="16"/>
  <c r="X110" i="4" s="1"/>
  <c r="X77" i="16"/>
  <c r="X76" i="16" s="1"/>
  <c r="X183" i="19"/>
  <c r="F81" i="16"/>
  <c r="F110" i="4" s="1"/>
  <c r="F77" i="16"/>
  <c r="H81" i="16"/>
  <c r="H110" i="4" s="1"/>
  <c r="H185" i="19"/>
  <c r="H187" i="19"/>
  <c r="H183" i="19"/>
  <c r="H77" i="16"/>
  <c r="H76" i="16" s="1"/>
  <c r="J229" i="19"/>
  <c r="J191" i="19"/>
  <c r="J81" i="16"/>
  <c r="J110" i="4" s="1"/>
  <c r="P185" i="19"/>
  <c r="P184" i="19"/>
  <c r="P183" i="19"/>
  <c r="P81" i="16"/>
  <c r="N80" i="16"/>
  <c r="N109" i="4" s="1"/>
  <c r="N77" i="16"/>
  <c r="N76" i="16" s="1"/>
  <c r="P171" i="19"/>
  <c r="R102" i="16"/>
  <c r="R165" i="4" s="1"/>
  <c r="R190" i="19"/>
  <c r="F197" i="19"/>
  <c r="G197" i="19"/>
  <c r="V102" i="16"/>
  <c r="V165" i="4" s="1"/>
  <c r="R81" i="16"/>
  <c r="R110" i="4" s="1"/>
  <c r="R184" i="19"/>
  <c r="Q77" i="16"/>
  <c r="Q76" i="16" s="1"/>
  <c r="S61" i="19"/>
  <c r="S81" i="16" s="1"/>
  <c r="S110" i="4" s="1"/>
  <c r="X102" i="16"/>
  <c r="X165" i="4" s="1"/>
  <c r="M101" i="16"/>
  <c r="M164" i="4" s="1"/>
  <c r="F79" i="16"/>
  <c r="F108" i="4" s="1"/>
  <c r="P5" i="19"/>
  <c r="H184" i="19"/>
  <c r="G79" i="16"/>
  <c r="G108" i="4" s="1"/>
  <c r="Y79" i="16"/>
  <c r="Y108" i="4" s="1"/>
  <c r="N197" i="19"/>
  <c r="H79" i="16"/>
  <c r="H108" i="4" s="1"/>
  <c r="O197" i="19"/>
  <c r="I79" i="16"/>
  <c r="I108" i="4" s="1"/>
  <c r="R187" i="19"/>
  <c r="X167" i="19"/>
  <c r="F76" i="16"/>
  <c r="H103" i="16"/>
  <c r="H166" i="4" s="1"/>
  <c r="X165" i="19"/>
  <c r="X160" i="19" s="1"/>
  <c r="H168" i="19"/>
  <c r="B184" i="19"/>
  <c r="V197" i="19"/>
  <c r="C61" i="19"/>
  <c r="C81" i="16" s="1"/>
  <c r="C110" i="4" s="1"/>
  <c r="H169" i="19"/>
  <c r="H160" i="19" s="1"/>
  <c r="W197" i="19"/>
  <c r="X79" i="16"/>
  <c r="X108" i="4" s="1"/>
  <c r="J184" i="19"/>
  <c r="N190" i="19"/>
  <c r="T163" i="18"/>
  <c r="T97" i="16"/>
  <c r="U171" i="18"/>
  <c r="U175" i="18"/>
  <c r="G96" i="16"/>
  <c r="O5" i="18"/>
  <c r="O97" i="16" s="1"/>
  <c r="H96" i="16"/>
  <c r="P5" i="18"/>
  <c r="L96" i="16"/>
  <c r="M197" i="18"/>
  <c r="M96" i="16"/>
  <c r="U235" i="18"/>
  <c r="E248" i="18"/>
  <c r="O96" i="16"/>
  <c r="U226" i="18"/>
  <c r="W5" i="18"/>
  <c r="U197" i="18"/>
  <c r="U246" i="18"/>
  <c r="Y5" i="18"/>
  <c r="Y97" i="16" s="1"/>
  <c r="Y96" i="16"/>
  <c r="M174" i="18"/>
  <c r="M97" i="16"/>
  <c r="M95" i="16" s="1"/>
  <c r="M217" i="18"/>
  <c r="M172" i="18"/>
  <c r="D96" i="16"/>
  <c r="N172" i="17"/>
  <c r="U161" i="18"/>
  <c r="E95" i="16"/>
  <c r="F175" i="17"/>
  <c r="T164" i="18"/>
  <c r="U97" i="16"/>
  <c r="N175" i="17"/>
  <c r="U165" i="18"/>
  <c r="H95" i="16"/>
  <c r="R5" i="17"/>
  <c r="R53" i="16" s="1"/>
  <c r="R62" i="4" s="1"/>
  <c r="F226" i="17"/>
  <c r="F217" i="17" s="1"/>
  <c r="X64" i="4"/>
  <c r="X137" i="4" s="1"/>
  <c r="I96" i="16"/>
  <c r="I95" i="16" s="1"/>
  <c r="T5" i="17"/>
  <c r="T53" i="16" s="1"/>
  <c r="F184" i="17"/>
  <c r="N226" i="17"/>
  <c r="U167" i="18"/>
  <c r="B103" i="16"/>
  <c r="B166" i="4" s="1"/>
  <c r="U5" i="17"/>
  <c r="H184" i="17"/>
  <c r="N178" i="17"/>
  <c r="V226" i="17"/>
  <c r="U169" i="18"/>
  <c r="F229" i="17"/>
  <c r="V184" i="17"/>
  <c r="X184" i="17"/>
  <c r="J52" i="16"/>
  <c r="J61" i="4" s="1"/>
  <c r="O95" i="16"/>
  <c r="N203" i="17"/>
  <c r="N237" i="17"/>
  <c r="N229" i="17" s="1"/>
  <c r="E246" i="18"/>
  <c r="V237" i="17"/>
  <c r="V229" i="17" s="1"/>
  <c r="E235" i="18"/>
  <c r="Q95" i="16"/>
  <c r="V178" i="17"/>
  <c r="B64" i="4"/>
  <c r="E71" i="16"/>
  <c r="S95" i="16"/>
  <c r="I71" i="16"/>
  <c r="T95" i="16"/>
  <c r="J217" i="17"/>
  <c r="F161" i="17"/>
  <c r="D5" i="18"/>
  <c r="G235" i="19"/>
  <c r="E53" i="16"/>
  <c r="M71" i="16"/>
  <c r="V161" i="17"/>
  <c r="F248" i="17"/>
  <c r="F240" i="17" s="1"/>
  <c r="E5" i="18"/>
  <c r="E97" i="16" s="1"/>
  <c r="F53" i="16"/>
  <c r="F62" i="4" s="1"/>
  <c r="N71" i="16"/>
  <c r="B90" i="16"/>
  <c r="F162" i="17"/>
  <c r="M223" i="18"/>
  <c r="O71" i="16"/>
  <c r="K90" i="16"/>
  <c r="W96" i="16"/>
  <c r="V163" i="17"/>
  <c r="V248" i="17"/>
  <c r="I5" i="18"/>
  <c r="I97" i="16" s="1"/>
  <c r="M246" i="18"/>
  <c r="R90" i="16"/>
  <c r="N164" i="17"/>
  <c r="Q71" i="16"/>
  <c r="N166" i="17"/>
  <c r="M93" i="16"/>
  <c r="F167" i="17"/>
  <c r="N167" i="17"/>
  <c r="B5" i="17"/>
  <c r="B53" i="16" s="1"/>
  <c r="B62" i="4" s="1"/>
  <c r="B135" i="4" s="1"/>
  <c r="D5" i="17"/>
  <c r="D53" i="16" s="1"/>
  <c r="F170" i="17"/>
  <c r="F178" i="17"/>
  <c r="C3" i="4"/>
  <c r="C128" i="4" s="1"/>
  <c r="C9" i="4"/>
  <c r="F3" i="4"/>
  <c r="F128" i="4" s="1"/>
  <c r="F9" i="4"/>
  <c r="V135" i="4"/>
  <c r="C137" i="4"/>
  <c r="F41" i="7"/>
  <c r="F38" i="7" s="1"/>
  <c r="F5" i="7" s="1"/>
  <c r="F53" i="7" s="1"/>
  <c r="H240" i="17"/>
  <c r="W135" i="4"/>
  <c r="D137" i="4"/>
  <c r="V52" i="16"/>
  <c r="V61" i="4" s="1"/>
  <c r="V134" i="4" s="1"/>
  <c r="T39" i="4"/>
  <c r="Y135" i="4"/>
  <c r="E137" i="4"/>
  <c r="F137" i="4"/>
  <c r="V90" i="16"/>
  <c r="C136" i="4"/>
  <c r="G137" i="4"/>
  <c r="F71" i="16"/>
  <c r="Q79" i="16"/>
  <c r="Q108" i="4" s="1"/>
  <c r="Y90" i="16"/>
  <c r="W39" i="4"/>
  <c r="D136" i="4"/>
  <c r="H137" i="4"/>
  <c r="P102" i="16"/>
  <c r="P165" i="4" s="1"/>
  <c r="G71" i="16"/>
  <c r="E136" i="4"/>
  <c r="I137" i="4"/>
  <c r="F101" i="16"/>
  <c r="F164" i="4" s="1"/>
  <c r="H71" i="16"/>
  <c r="M91" i="16"/>
  <c r="M89" i="16" s="1"/>
  <c r="B217" i="17"/>
  <c r="F136" i="4"/>
  <c r="N91" i="16"/>
  <c r="N89" i="16" s="1"/>
  <c r="C217" i="17"/>
  <c r="O134" i="4"/>
  <c r="N64" i="4"/>
  <c r="N137" i="4" s="1"/>
  <c r="V92" i="16"/>
  <c r="J42" i="4"/>
  <c r="N93" i="16"/>
  <c r="U95" i="16"/>
  <c r="J63" i="4"/>
  <c r="E39" i="4"/>
  <c r="U42" i="4"/>
  <c r="R64" i="4"/>
  <c r="R137" i="4" s="1"/>
  <c r="K217" i="17"/>
  <c r="O229" i="17"/>
  <c r="C30" i="4"/>
  <c r="O33" i="4"/>
  <c r="F39" i="4"/>
  <c r="R42" i="4"/>
  <c r="O136" i="4"/>
  <c r="S137" i="4"/>
  <c r="L217" i="17"/>
  <c r="X240" i="17"/>
  <c r="J33" i="4"/>
  <c r="K42" i="4"/>
  <c r="P33" i="4"/>
  <c r="G39" i="4"/>
  <c r="S42" i="4"/>
  <c r="P136" i="4"/>
  <c r="T137" i="4"/>
  <c r="B30" i="4"/>
  <c r="I42" i="4"/>
  <c r="D30" i="4"/>
  <c r="C39" i="4"/>
  <c r="E30" i="4"/>
  <c r="L42" i="4"/>
  <c r="Q33" i="4"/>
  <c r="H39" i="4"/>
  <c r="T42" i="4"/>
  <c r="F135" i="4"/>
  <c r="Q136" i="4"/>
  <c r="U137" i="4"/>
  <c r="Y52" i="16"/>
  <c r="N217" i="17"/>
  <c r="K33" i="4"/>
  <c r="D39" i="4"/>
  <c r="R33" i="4"/>
  <c r="G135" i="4"/>
  <c r="V137" i="4"/>
  <c r="O38" i="7"/>
  <c r="O5" i="7" s="1"/>
  <c r="O52" i="7" s="1"/>
  <c r="F103" i="16"/>
  <c r="F166" i="4" s="1"/>
  <c r="V79" i="16"/>
  <c r="V108" i="4" s="1"/>
  <c r="S33" i="4"/>
  <c r="S136" i="4"/>
  <c r="W137" i="4"/>
  <c r="P38" i="7"/>
  <c r="P5" i="7" s="1"/>
  <c r="P52" i="7" s="1"/>
  <c r="T33" i="4"/>
  <c r="X33" i="4"/>
  <c r="T136" i="4"/>
  <c r="U33" i="4"/>
  <c r="Y33" i="4"/>
  <c r="M135" i="4"/>
  <c r="U136" i="4"/>
  <c r="Y137" i="4"/>
  <c r="U103" i="16"/>
  <c r="U166" i="4" s="1"/>
  <c r="R217" i="17"/>
  <c r="N240" i="17"/>
  <c r="V33" i="4"/>
  <c r="N135" i="4"/>
  <c r="S217" i="17"/>
  <c r="W229" i="17"/>
  <c r="O135" i="4"/>
  <c r="T217" i="17"/>
  <c r="M52" i="16"/>
  <c r="M61" i="4" s="1"/>
  <c r="M134" i="4" s="1"/>
  <c r="I33" i="4"/>
  <c r="N52" i="16"/>
  <c r="J90" i="16"/>
  <c r="J89" i="16" s="1"/>
  <c r="V217" i="17"/>
  <c r="T253" i="15"/>
  <c r="T78" i="12"/>
  <c r="T107" i="4" s="1"/>
  <c r="U218" i="15"/>
  <c r="U253" i="15"/>
  <c r="U210" i="15"/>
  <c r="U217" i="15"/>
  <c r="U213" i="15"/>
  <c r="U78" i="12"/>
  <c r="U107" i="4" s="1"/>
  <c r="U211" i="15"/>
  <c r="U214" i="15"/>
  <c r="U209" i="15"/>
  <c r="U204" i="15" s="1"/>
  <c r="U216" i="15"/>
  <c r="Q105" i="4"/>
  <c r="E204" i="15"/>
  <c r="E181" i="15"/>
  <c r="L100" i="12"/>
  <c r="L161" i="4" s="1"/>
  <c r="B38" i="7"/>
  <c r="B5" i="7" s="1"/>
  <c r="B54" i="7" s="1"/>
  <c r="D34" i="15"/>
  <c r="U181" i="15"/>
  <c r="E34" i="15"/>
  <c r="V78" i="12"/>
  <c r="V107" i="4" s="1"/>
  <c r="G34" i="15"/>
  <c r="I34" i="15"/>
  <c r="K34" i="15"/>
  <c r="L34" i="15"/>
  <c r="M204" i="15"/>
  <c r="W101" i="12"/>
  <c r="W162" i="4" s="1"/>
  <c r="D115" i="15"/>
  <c r="E115" i="15"/>
  <c r="F115" i="15"/>
  <c r="S34" i="15"/>
  <c r="G115" i="15"/>
  <c r="T34" i="15"/>
  <c r="W100" i="12"/>
  <c r="W161" i="4" s="1"/>
  <c r="O75" i="12"/>
  <c r="O104" i="4" s="1"/>
  <c r="X100" i="12"/>
  <c r="X161" i="4" s="1"/>
  <c r="U34" i="15"/>
  <c r="U233" i="15" s="1"/>
  <c r="M115" i="15"/>
  <c r="Y100" i="12"/>
  <c r="Y161" i="4" s="1"/>
  <c r="W34" i="15"/>
  <c r="N115" i="15"/>
  <c r="U187" i="15"/>
  <c r="Y34" i="15"/>
  <c r="O115" i="15"/>
  <c r="O71" i="12"/>
  <c r="O70" i="12" s="1"/>
  <c r="P181" i="14"/>
  <c r="F261" i="14"/>
  <c r="F204" i="14"/>
  <c r="X181" i="14"/>
  <c r="F171" i="14"/>
  <c r="N204" i="14"/>
  <c r="N171" i="14"/>
  <c r="V204" i="14"/>
  <c r="V171" i="14"/>
  <c r="W171" i="13"/>
  <c r="J224" i="13"/>
  <c r="X56" i="4"/>
  <c r="X131" i="4" s="1"/>
  <c r="M65" i="12"/>
  <c r="M57" i="4" s="1"/>
  <c r="M132" i="4" s="1"/>
  <c r="I181" i="13"/>
  <c r="O199" i="13"/>
  <c r="I251" i="14"/>
  <c r="Q251" i="15"/>
  <c r="Y56" i="4"/>
  <c r="Y131" i="4" s="1"/>
  <c r="N65" i="12"/>
  <c r="N63" i="12" s="1"/>
  <c r="N55" i="4" s="1"/>
  <c r="N130" i="4" s="1"/>
  <c r="M181" i="13"/>
  <c r="L224" i="13"/>
  <c r="P224" i="13"/>
  <c r="T224" i="13"/>
  <c r="J251" i="14"/>
  <c r="V261" i="14"/>
  <c r="R251" i="15"/>
  <c r="M224" i="13"/>
  <c r="Q224" i="13"/>
  <c r="K251" i="14"/>
  <c r="S251" i="15"/>
  <c r="U181" i="13"/>
  <c r="L251" i="14"/>
  <c r="P261" i="14"/>
  <c r="T251" i="15"/>
  <c r="W56" i="4"/>
  <c r="W131" i="4" s="1"/>
  <c r="W181" i="13"/>
  <c r="O224" i="13"/>
  <c r="S224" i="13"/>
  <c r="M251" i="14"/>
  <c r="Q261" i="14"/>
  <c r="K57" i="4"/>
  <c r="K132" i="4" s="1"/>
  <c r="Y181" i="13"/>
  <c r="N251" i="14"/>
  <c r="R261" i="14"/>
  <c r="F65" i="12"/>
  <c r="F86" i="12" s="1"/>
  <c r="O85" i="12"/>
  <c r="G204" i="13"/>
  <c r="S261" i="14"/>
  <c r="P85" i="12"/>
  <c r="G187" i="13"/>
  <c r="R224" i="13"/>
  <c r="P251" i="14"/>
  <c r="P261" i="15"/>
  <c r="Q251" i="14"/>
  <c r="Y251" i="15"/>
  <c r="Q261" i="15"/>
  <c r="W85" i="12"/>
  <c r="R251" i="14"/>
  <c r="R261" i="15"/>
  <c r="X85" i="12"/>
  <c r="U224" i="13"/>
  <c r="S251" i="14"/>
  <c r="W261" i="14"/>
  <c r="B60" i="4"/>
  <c r="B133" i="4" s="1"/>
  <c r="G87" i="12"/>
  <c r="G171" i="13"/>
  <c r="V224" i="13"/>
  <c r="T261" i="15"/>
  <c r="H87" i="12"/>
  <c r="W224" i="13"/>
  <c r="M251" i="15"/>
  <c r="X224" i="13"/>
  <c r="B251" i="15"/>
  <c r="V261" i="15"/>
  <c r="O233" i="13"/>
  <c r="C251" i="15"/>
  <c r="W261" i="15"/>
  <c r="E60" i="4"/>
  <c r="E133" i="4" s="1"/>
  <c r="L58" i="4"/>
  <c r="G89" i="12"/>
  <c r="T243" i="13"/>
  <c r="X253" i="13"/>
  <c r="O187" i="13"/>
  <c r="D251" i="15"/>
  <c r="X261" i="15"/>
  <c r="B56" i="4"/>
  <c r="B131" i="4" s="1"/>
  <c r="B89" i="12"/>
  <c r="Y224" i="13"/>
  <c r="E56" i="4"/>
  <c r="E131" i="4" s="1"/>
  <c r="M58" i="4"/>
  <c r="H60" i="4"/>
  <c r="H133" i="4" s="1"/>
  <c r="H89" i="12"/>
  <c r="Q233" i="13"/>
  <c r="U243" i="13"/>
  <c r="Y253" i="13"/>
  <c r="Y251" i="14"/>
  <c r="E251" i="15"/>
  <c r="Y261" i="15"/>
  <c r="N58" i="4"/>
  <c r="I60" i="4"/>
  <c r="I133" i="4" s="1"/>
  <c r="R233" i="13"/>
  <c r="V243" i="13"/>
  <c r="S243" i="13"/>
  <c r="D56" i="4"/>
  <c r="D131" i="4" s="1"/>
  <c r="G60" i="4"/>
  <c r="G133" i="4" s="1"/>
  <c r="G56" i="4"/>
  <c r="G131" i="4" s="1"/>
  <c r="O58" i="4"/>
  <c r="J60" i="4"/>
  <c r="J133" i="4" s="1"/>
  <c r="V65" i="12"/>
  <c r="V63" i="12" s="1"/>
  <c r="V55" i="4" s="1"/>
  <c r="V130" i="4" s="1"/>
  <c r="O100" i="12"/>
  <c r="O161" i="4" s="1"/>
  <c r="S233" i="13"/>
  <c r="O204" i="13"/>
  <c r="T233" i="13"/>
  <c r="X243" i="13"/>
  <c r="O171" i="13"/>
  <c r="H251" i="15"/>
  <c r="B251" i="14"/>
  <c r="W204" i="13"/>
  <c r="G261" i="13"/>
  <c r="G253" i="13" s="1"/>
  <c r="C251" i="14"/>
  <c r="W187" i="13"/>
  <c r="F216" i="13"/>
  <c r="F224" i="13"/>
  <c r="D251" i="14"/>
  <c r="W63" i="12"/>
  <c r="W55" i="4" s="1"/>
  <c r="W57" i="4"/>
  <c r="V133" i="4"/>
  <c r="Y243" i="13"/>
  <c r="Y7" i="4"/>
  <c r="V30" i="4"/>
  <c r="L39" i="4"/>
  <c r="J56" i="4"/>
  <c r="J131" i="4" s="1"/>
  <c r="N57" i="4"/>
  <c r="N132" i="4" s="1"/>
  <c r="R58" i="4"/>
  <c r="V59" i="4"/>
  <c r="V38" i="7"/>
  <c r="V5" i="7" s="1"/>
  <c r="V55" i="7" s="1"/>
  <c r="W3" i="12"/>
  <c r="Q65" i="12"/>
  <c r="G97" i="12"/>
  <c r="G158" i="4" s="1"/>
  <c r="V233" i="13"/>
  <c r="B253" i="13"/>
  <c r="V3" i="4"/>
  <c r="V128" i="4" s="1"/>
  <c r="W30" i="4"/>
  <c r="M39" i="4"/>
  <c r="Q42" i="4"/>
  <c r="K56" i="4"/>
  <c r="K131" i="4" s="1"/>
  <c r="S58" i="4"/>
  <c r="W59" i="4"/>
  <c r="W38" i="7"/>
  <c r="Y3" i="12"/>
  <c r="J63" i="12"/>
  <c r="J55" i="4" s="1"/>
  <c r="J130" i="4" s="1"/>
  <c r="R65" i="12"/>
  <c r="R57" i="4" s="1"/>
  <c r="R132" i="4" s="1"/>
  <c r="C87" i="12"/>
  <c r="C253" i="13"/>
  <c r="L56" i="4"/>
  <c r="L131" i="4" s="1"/>
  <c r="T58" i="4"/>
  <c r="X59" i="4"/>
  <c r="X38" i="7"/>
  <c r="X5" i="7" s="1"/>
  <c r="X53" i="7" s="1"/>
  <c r="U31" i="12"/>
  <c r="K63" i="12"/>
  <c r="K55" i="4" s="1"/>
  <c r="K130" i="4" s="1"/>
  <c r="S65" i="12"/>
  <c r="O99" i="12"/>
  <c r="O160" i="4" s="1"/>
  <c r="D253" i="13"/>
  <c r="Y59" i="4"/>
  <c r="L63" i="12"/>
  <c r="L55" i="4" s="1"/>
  <c r="T65" i="12"/>
  <c r="W99" i="12"/>
  <c r="W160" i="4" s="1"/>
  <c r="Y233" i="13"/>
  <c r="B33" i="4"/>
  <c r="P39" i="4"/>
  <c r="W31" i="12"/>
  <c r="M63" i="12"/>
  <c r="M55" i="4" s="1"/>
  <c r="M130" i="4" s="1"/>
  <c r="U65" i="12"/>
  <c r="U57" i="4" s="1"/>
  <c r="U132" i="4" s="1"/>
  <c r="W87" i="12"/>
  <c r="B243" i="13"/>
  <c r="F253" i="13"/>
  <c r="X3" i="4"/>
  <c r="X128" i="4" s="1"/>
  <c r="U39" i="4"/>
  <c r="X87" i="12"/>
  <c r="R100" i="12"/>
  <c r="R161" i="4" s="1"/>
  <c r="C243" i="13"/>
  <c r="J39" i="4"/>
  <c r="I56" i="4"/>
  <c r="I131" i="4" s="1"/>
  <c r="S31" i="12"/>
  <c r="O39" i="4"/>
  <c r="U58" i="4"/>
  <c r="C33" i="4"/>
  <c r="C7" i="4"/>
  <c r="C132" i="4" s="1"/>
  <c r="D33" i="4"/>
  <c r="R39" i="4"/>
  <c r="V39" i="4"/>
  <c r="V42" i="4"/>
  <c r="P56" i="4"/>
  <c r="P131" i="4" s="1"/>
  <c r="X58" i="4"/>
  <c r="D60" i="4"/>
  <c r="D133" i="4" s="1"/>
  <c r="D243" i="13"/>
  <c r="H253" i="13"/>
  <c r="X60" i="4"/>
  <c r="X133" i="4" s="1"/>
  <c r="P42" i="4"/>
  <c r="X30" i="4"/>
  <c r="N39" i="4"/>
  <c r="M56" i="4"/>
  <c r="M131" i="4" s="1"/>
  <c r="E33" i="4"/>
  <c r="S39" i="4"/>
  <c r="W42" i="4"/>
  <c r="G82" i="12"/>
  <c r="X65" i="12"/>
  <c r="D100" i="12"/>
  <c r="D161" i="4" s="1"/>
  <c r="O101" i="12"/>
  <c r="O162" i="4" s="1"/>
  <c r="E243" i="13"/>
  <c r="I253" i="13"/>
  <c r="S38" i="7"/>
  <c r="W7" i="4"/>
  <c r="N42" i="4"/>
  <c r="L57" i="4"/>
  <c r="L132" i="4" s="1"/>
  <c r="T38" i="7"/>
  <c r="T5" i="7" s="1"/>
  <c r="T52" i="7" s="1"/>
  <c r="O65" i="12"/>
  <c r="O57" i="4" s="1"/>
  <c r="O132" i="4" s="1"/>
  <c r="F33" i="4"/>
  <c r="X42" i="4"/>
  <c r="Y65" i="12"/>
  <c r="E100" i="12"/>
  <c r="E161" i="4" s="1"/>
  <c r="W88" i="12"/>
  <c r="B233" i="13"/>
  <c r="J253" i="13"/>
  <c r="T30" i="4"/>
  <c r="U30" i="4"/>
  <c r="G33" i="4"/>
  <c r="Y42" i="4"/>
  <c r="C38" i="7"/>
  <c r="C5" i="7" s="1"/>
  <c r="C52" i="7" s="1"/>
  <c r="I82" i="12"/>
  <c r="R63" i="12"/>
  <c r="R55" i="4" s="1"/>
  <c r="R130" i="4" s="1"/>
  <c r="C233" i="13"/>
  <c r="K253" i="13"/>
  <c r="H33" i="4"/>
  <c r="Y38" i="7"/>
  <c r="F31" i="12"/>
  <c r="G100" i="12"/>
  <c r="G161" i="4" s="1"/>
  <c r="D233" i="13"/>
  <c r="H243" i="13"/>
  <c r="L253" i="13"/>
  <c r="T59" i="4"/>
  <c r="G42" i="4"/>
  <c r="E233" i="13"/>
  <c r="I243" i="13"/>
  <c r="W33" i="4"/>
  <c r="Q31" i="12"/>
  <c r="F30" i="4"/>
  <c r="H42" i="4"/>
  <c r="I100" i="12"/>
  <c r="I161" i="4" s="1"/>
  <c r="F233" i="13"/>
  <c r="J243" i="13"/>
  <c r="N253" i="13"/>
  <c r="H56" i="4"/>
  <c r="H131" i="4" s="1"/>
  <c r="X7" i="4"/>
  <c r="G38" i="7"/>
  <c r="B65" i="12"/>
  <c r="W89" i="12"/>
  <c r="G233" i="13"/>
  <c r="K243" i="13"/>
  <c r="W233" i="13"/>
  <c r="S30" i="4"/>
  <c r="O42" i="4"/>
  <c r="U3" i="12"/>
  <c r="F42" i="4"/>
  <c r="H38" i="7"/>
  <c r="H5" i="7" s="1"/>
  <c r="H53" i="7" s="1"/>
  <c r="L243" i="13"/>
  <c r="P253" i="13"/>
  <c r="P65" i="12"/>
  <c r="P63" i="12" s="1"/>
  <c r="P55" i="4" s="1"/>
  <c r="P130" i="4" s="1"/>
  <c r="I233" i="13"/>
  <c r="M243" i="13"/>
  <c r="Q253" i="13"/>
  <c r="W133" i="4"/>
  <c r="K39" i="4"/>
  <c r="G30" i="4"/>
  <c r="Y39" i="4"/>
  <c r="E42" i="4"/>
  <c r="H30" i="4"/>
  <c r="L30" i="4"/>
  <c r="B42" i="4"/>
  <c r="I30" i="4"/>
  <c r="M30" i="4"/>
  <c r="M33" i="4"/>
  <c r="C42" i="4"/>
  <c r="J30" i="4"/>
  <c r="N33" i="4"/>
  <c r="D42" i="4"/>
  <c r="F58" i="4"/>
  <c r="J59" i="4"/>
  <c r="R3" i="4"/>
  <c r="R128" i="4" s="1"/>
  <c r="G31" i="12"/>
  <c r="E65" i="12"/>
  <c r="M100" i="12"/>
  <c r="M161" i="4" s="1"/>
  <c r="J233" i="13"/>
  <c r="N243" i="13"/>
  <c r="R253" i="13"/>
  <c r="P58" i="4"/>
  <c r="S3" i="4"/>
  <c r="S128" i="4" s="1"/>
  <c r="Q82" i="12"/>
  <c r="N100" i="12"/>
  <c r="N161" i="4" s="1"/>
  <c r="K233" i="13"/>
  <c r="S253" i="13"/>
  <c r="M42" i="4"/>
  <c r="U59" i="4"/>
  <c r="I31" i="12"/>
  <c r="N31" i="12"/>
  <c r="G65" i="12"/>
  <c r="L233" i="13"/>
  <c r="P243" i="13"/>
  <c r="T253" i="13"/>
  <c r="Q58" i="4"/>
  <c r="U233" i="13"/>
  <c r="S82" i="12"/>
  <c r="W86" i="12"/>
  <c r="H65" i="12"/>
  <c r="H57" i="4" s="1"/>
  <c r="H132" i="4" s="1"/>
  <c r="T101" i="12"/>
  <c r="T162" i="4" s="1"/>
  <c r="M233" i="13"/>
  <c r="Q243" i="13"/>
  <c r="E3" i="12"/>
  <c r="K31" i="12"/>
  <c r="P31" i="12"/>
  <c r="I65" i="12"/>
  <c r="I63" i="12" s="1"/>
  <c r="I55" i="4" s="1"/>
  <c r="I130" i="4" s="1"/>
  <c r="U101" i="12"/>
  <c r="U162" i="4" s="1"/>
  <c r="N233" i="13"/>
  <c r="R243" i="13"/>
  <c r="V253" i="13"/>
  <c r="G243" i="13"/>
  <c r="H85" i="12"/>
  <c r="V82" i="12"/>
  <c r="V100" i="4"/>
  <c r="K147" i="11"/>
  <c r="K56" i="8"/>
  <c r="K101" i="4" s="1"/>
  <c r="Q132" i="11"/>
  <c r="Q56" i="8"/>
  <c r="Q101" i="4" s="1"/>
  <c r="S147" i="11"/>
  <c r="S56" i="8"/>
  <c r="S101" i="4" s="1"/>
  <c r="U147" i="11"/>
  <c r="U56" i="8"/>
  <c r="U101" i="4" s="1"/>
  <c r="V147" i="11"/>
  <c r="V123" i="11"/>
  <c r="V125" i="11"/>
  <c r="V122" i="11"/>
  <c r="V52" i="8"/>
  <c r="V56" i="8"/>
  <c r="V101" i="4" s="1"/>
  <c r="V128" i="11"/>
  <c r="V130" i="11"/>
  <c r="V132" i="11"/>
  <c r="V129" i="11"/>
  <c r="V126" i="11"/>
  <c r="F129" i="11"/>
  <c r="Q67" i="8"/>
  <c r="Q156" i="4" s="1"/>
  <c r="K54" i="8"/>
  <c r="K99" i="4" s="1"/>
  <c r="M54" i="11"/>
  <c r="F132" i="11"/>
  <c r="N54" i="11"/>
  <c r="F130" i="11"/>
  <c r="B5" i="11"/>
  <c r="H145" i="11"/>
  <c r="C5" i="11"/>
  <c r="D5" i="11"/>
  <c r="E147" i="11"/>
  <c r="V136" i="11"/>
  <c r="R55" i="8"/>
  <c r="R100" i="4" s="1"/>
  <c r="U156" i="11"/>
  <c r="F5" i="11"/>
  <c r="S55" i="8"/>
  <c r="G5" i="11"/>
  <c r="T55" i="8"/>
  <c r="T100" i="4" s="1"/>
  <c r="H5" i="11"/>
  <c r="Y54" i="11"/>
  <c r="I5" i="11"/>
  <c r="W55" i="8"/>
  <c r="W100" i="4" s="1"/>
  <c r="X55" i="8"/>
  <c r="X100" i="4" s="1"/>
  <c r="Y5" i="11"/>
  <c r="C67" i="8"/>
  <c r="C156" i="4" s="1"/>
  <c r="K52" i="8"/>
  <c r="K51" i="8" s="1"/>
  <c r="E56" i="8"/>
  <c r="E101" i="4" s="1"/>
  <c r="N5" i="11"/>
  <c r="F56" i="8"/>
  <c r="F101" i="4" s="1"/>
  <c r="O5" i="11"/>
  <c r="Q38" i="7"/>
  <c r="Q5" i="7" s="1"/>
  <c r="Q54" i="7" s="1"/>
  <c r="I56" i="8"/>
  <c r="I101" i="4" s="1"/>
  <c r="P5" i="11"/>
  <c r="L5" i="11"/>
  <c r="C56" i="8"/>
  <c r="C101" i="4" s="1"/>
  <c r="S52" i="8"/>
  <c r="S51" i="8" s="1"/>
  <c r="Q5" i="11"/>
  <c r="B111" i="11"/>
  <c r="F122" i="11"/>
  <c r="F125" i="11"/>
  <c r="V111" i="11"/>
  <c r="F123" i="11"/>
  <c r="F128" i="11"/>
  <c r="F126" i="11"/>
  <c r="N128" i="11"/>
  <c r="F117" i="10"/>
  <c r="N156" i="10"/>
  <c r="N145" i="10"/>
  <c r="N117" i="10"/>
  <c r="B111" i="10"/>
  <c r="V117" i="10"/>
  <c r="J111" i="10"/>
  <c r="X156" i="10"/>
  <c r="V156" i="10"/>
  <c r="V156" i="11"/>
  <c r="B156" i="11"/>
  <c r="Y156" i="10"/>
  <c r="N100" i="9"/>
  <c r="X156" i="11"/>
  <c r="H53" i="4"/>
  <c r="G47" i="8"/>
  <c r="G52" i="4" s="1"/>
  <c r="G129" i="4" s="1"/>
  <c r="S53" i="4"/>
  <c r="H47" i="8"/>
  <c r="H52" i="4" s="1"/>
  <c r="H129" i="4" s="1"/>
  <c r="T53" i="4"/>
  <c r="B156" i="10"/>
  <c r="U53" i="4"/>
  <c r="F156" i="9"/>
  <c r="F147" i="9" s="1"/>
  <c r="C156" i="10"/>
  <c r="V53" i="4"/>
  <c r="W53" i="4"/>
  <c r="N145" i="9"/>
  <c r="V156" i="9"/>
  <c r="V147" i="9" s="1"/>
  <c r="E156" i="10"/>
  <c r="F66" i="8"/>
  <c r="F155" i="4" s="1"/>
  <c r="V100" i="9"/>
  <c r="V145" i="9"/>
  <c r="V136" i="9" s="1"/>
  <c r="G156" i="10"/>
  <c r="E156" i="11"/>
  <c r="V67" i="8"/>
  <c r="V156" i="4" s="1"/>
  <c r="B111" i="9"/>
  <c r="H156" i="10"/>
  <c r="F156" i="11"/>
  <c r="I156" i="10"/>
  <c r="H156" i="11"/>
  <c r="E54" i="4"/>
  <c r="V61" i="8"/>
  <c r="K156" i="10"/>
  <c r="I156" i="11"/>
  <c r="F54" i="4"/>
  <c r="R111" i="9"/>
  <c r="J156" i="11"/>
  <c r="M156" i="10"/>
  <c r="E128" i="9"/>
  <c r="C54" i="4"/>
  <c r="O156" i="10"/>
  <c r="P156" i="10"/>
  <c r="Q156" i="10"/>
  <c r="F100" i="9"/>
  <c r="U128" i="9"/>
  <c r="R156" i="10"/>
  <c r="P156" i="11"/>
  <c r="W47" i="8"/>
  <c r="W52" i="4" s="1"/>
  <c r="W129" i="4" s="1"/>
  <c r="R147" i="9"/>
  <c r="N147" i="9"/>
  <c r="S156" i="10"/>
  <c r="Q156" i="11"/>
  <c r="N136" i="9"/>
  <c r="R156" i="11"/>
  <c r="U156" i="10"/>
  <c r="U129" i="4"/>
  <c r="R4" i="4"/>
  <c r="U58" i="8"/>
  <c r="E17" i="8"/>
  <c r="N47" i="8"/>
  <c r="F59" i="8"/>
  <c r="Y147" i="9"/>
  <c r="Q136" i="9"/>
  <c r="V58" i="8"/>
  <c r="O47" i="8"/>
  <c r="O52" i="4" s="1"/>
  <c r="M4" i="4"/>
  <c r="W147" i="9"/>
  <c r="S4" i="4"/>
  <c r="G17" i="8"/>
  <c r="L17" i="8"/>
  <c r="P47" i="8"/>
  <c r="P52" i="4" s="1"/>
  <c r="P129" i="4" s="1"/>
  <c r="W136" i="9"/>
  <c r="N3" i="4"/>
  <c r="N128" i="4" s="1"/>
  <c r="O3" i="4"/>
  <c r="O128" i="4" s="1"/>
  <c r="C53" i="4"/>
  <c r="Q47" i="8"/>
  <c r="X136" i="9"/>
  <c r="N4" i="4"/>
  <c r="M3" i="4"/>
  <c r="M128" i="4" s="1"/>
  <c r="P3" i="4"/>
  <c r="P128" i="4" s="1"/>
  <c r="Q3" i="4"/>
  <c r="Q128" i="4" s="1"/>
  <c r="I17" i="8"/>
  <c r="R47" i="8"/>
  <c r="R52" i="4" s="1"/>
  <c r="R129" i="4" s="1"/>
  <c r="F61" i="8"/>
  <c r="Y136" i="9"/>
  <c r="I39" i="7"/>
  <c r="I38" i="7" s="1"/>
  <c r="I5" i="7" s="1"/>
  <c r="I52" i="7" s="1"/>
  <c r="S47" i="8"/>
  <c r="N61" i="8"/>
  <c r="B147" i="9"/>
  <c r="J47" i="8"/>
  <c r="J52" i="4" s="1"/>
  <c r="T47" i="8"/>
  <c r="T52" i="4" s="1"/>
  <c r="C147" i="9"/>
  <c r="S136" i="9"/>
  <c r="I128" i="4"/>
  <c r="N66" i="8"/>
  <c r="N155" i="4" s="1"/>
  <c r="I47" i="8"/>
  <c r="S67" i="8"/>
  <c r="S156" i="4" s="1"/>
  <c r="V47" i="8"/>
  <c r="E147" i="9"/>
  <c r="P136" i="9"/>
  <c r="J128" i="4"/>
  <c r="I53" i="4"/>
  <c r="M54" i="4"/>
  <c r="B136" i="9"/>
  <c r="C17" i="8"/>
  <c r="X47" i="8"/>
  <c r="X52" i="4" s="1"/>
  <c r="X129" i="4" s="1"/>
  <c r="C136" i="9"/>
  <c r="G147" i="9"/>
  <c r="Y47" i="8"/>
  <c r="D136" i="9"/>
  <c r="H147" i="9"/>
  <c r="L53" i="4"/>
  <c r="I147" i="9"/>
  <c r="J147" i="9"/>
  <c r="R136" i="9"/>
  <c r="N53" i="4"/>
  <c r="S17" i="8"/>
  <c r="G136" i="9"/>
  <c r="K147" i="9"/>
  <c r="F136" i="9"/>
  <c r="E4" i="4"/>
  <c r="E129" i="4" s="1"/>
  <c r="O53" i="4"/>
  <c r="S54" i="4"/>
  <c r="I67" i="8"/>
  <c r="I156" i="4" s="1"/>
  <c r="H136" i="9"/>
  <c r="L47" i="8"/>
  <c r="L52" i="4" s="1"/>
  <c r="L129" i="4" s="1"/>
  <c r="U67" i="8"/>
  <c r="U156" i="4" s="1"/>
  <c r="X147" i="9"/>
  <c r="J53" i="4"/>
  <c r="F4" i="4"/>
  <c r="F129" i="4" s="1"/>
  <c r="P53" i="4"/>
  <c r="U17" i="8"/>
  <c r="B47" i="8"/>
  <c r="B52" i="4" s="1"/>
  <c r="B129" i="4" s="1"/>
  <c r="I136" i="9"/>
  <c r="M147" i="9"/>
  <c r="K47" i="8"/>
  <c r="M47" i="8"/>
  <c r="M52" i="4" s="1"/>
  <c r="T136" i="9"/>
  <c r="M53" i="4"/>
  <c r="Q53" i="4"/>
  <c r="U54" i="4"/>
  <c r="C47" i="8"/>
  <c r="K67" i="8"/>
  <c r="K156" i="4" s="1"/>
  <c r="J136" i="9"/>
  <c r="K53" i="4"/>
  <c r="Q54" i="4"/>
  <c r="R53" i="4"/>
  <c r="W17" i="8"/>
  <c r="D47" i="8"/>
  <c r="D52" i="4" s="1"/>
  <c r="V51" i="8"/>
  <c r="K136" i="9"/>
  <c r="O147" i="9"/>
  <c r="M38" i="7"/>
  <c r="M5" i="7" s="1"/>
  <c r="L38" i="7"/>
  <c r="L5" i="7" s="1"/>
  <c r="L53" i="7" s="1"/>
  <c r="N38" i="7"/>
  <c r="U38" i="7"/>
  <c r="U5" i="7" s="1"/>
  <c r="U55" i="7" s="1"/>
  <c r="J38" i="7"/>
  <c r="J5" i="7" s="1"/>
  <c r="K38" i="7"/>
  <c r="K5" i="7" s="1"/>
  <c r="R38" i="7"/>
  <c r="R5" i="7" s="1"/>
  <c r="R54" i="7" s="1"/>
  <c r="E38" i="7"/>
  <c r="E5" i="7" s="1"/>
  <c r="E55" i="7" s="1"/>
  <c r="G5" i="6"/>
  <c r="K47" i="6"/>
  <c r="P5" i="6"/>
  <c r="S48" i="6"/>
  <c r="Q42" i="6"/>
  <c r="E5" i="6"/>
  <c r="P48" i="6"/>
  <c r="F46" i="6"/>
  <c r="F5" i="6"/>
  <c r="S5" i="6"/>
  <c r="S46" i="6"/>
  <c r="T46" i="6"/>
  <c r="H27" i="5"/>
  <c r="U48" i="6"/>
  <c r="I27" i="5"/>
  <c r="V48" i="6"/>
  <c r="H5" i="6"/>
  <c r="H42" i="6" s="1"/>
  <c r="W48" i="6"/>
  <c r="S47" i="6"/>
  <c r="X48" i="6"/>
  <c r="T47" i="6"/>
  <c r="K46" i="6"/>
  <c r="I44" i="6"/>
  <c r="P47" i="6"/>
  <c r="Y47" i="6"/>
  <c r="I43" i="6"/>
  <c r="W5" i="7"/>
  <c r="W52" i="7" s="1"/>
  <c r="X47" i="6"/>
  <c r="G48" i="6"/>
  <c r="J5" i="6"/>
  <c r="J42" i="6" s="1"/>
  <c r="D47" i="6"/>
  <c r="O5" i="6"/>
  <c r="W46" i="6"/>
  <c r="W41" i="6" s="1"/>
  <c r="E47" i="6"/>
  <c r="X5" i="6"/>
  <c r="X46" i="6"/>
  <c r="W43" i="6"/>
  <c r="D45" i="6"/>
  <c r="C88" i="4"/>
  <c r="Q5" i="6"/>
  <c r="Q46" i="6" s="1"/>
  <c r="U42" i="6"/>
  <c r="E45" i="6"/>
  <c r="E16" i="5"/>
  <c r="D88" i="4"/>
  <c r="V42" i="6"/>
  <c r="G46" i="6"/>
  <c r="E88" i="4"/>
  <c r="W42" i="6"/>
  <c r="G45" i="6"/>
  <c r="S42" i="6"/>
  <c r="B88" i="4"/>
  <c r="F88" i="4"/>
  <c r="X42" i="6"/>
  <c r="D44" i="6"/>
  <c r="T42" i="6"/>
  <c r="T41" i="6" s="1"/>
  <c r="T48" i="6"/>
  <c r="H88" i="4"/>
  <c r="X43" i="6"/>
  <c r="I88" i="4"/>
  <c r="W5" i="6"/>
  <c r="J88" i="4"/>
  <c r="D43" i="6"/>
  <c r="K88" i="4"/>
  <c r="Y5" i="6"/>
  <c r="Y44" i="6" s="1"/>
  <c r="E43" i="6"/>
  <c r="L88" i="4"/>
  <c r="F43" i="6"/>
  <c r="B27" i="5"/>
  <c r="M88" i="4"/>
  <c r="G43" i="6"/>
  <c r="K44" i="6"/>
  <c r="D42" i="6"/>
  <c r="L44" i="6"/>
  <c r="P45" i="6"/>
  <c r="D27" i="5"/>
  <c r="E42" i="6"/>
  <c r="U46" i="6"/>
  <c r="Q47" i="6"/>
  <c r="E48" i="6"/>
  <c r="V46" i="6"/>
  <c r="E27" i="5"/>
  <c r="P88" i="4"/>
  <c r="G88" i="4"/>
  <c r="C5" i="6"/>
  <c r="C44" i="6" s="1"/>
  <c r="G42" i="6"/>
  <c r="K43" i="6"/>
  <c r="S45" i="6"/>
  <c r="R88" i="4"/>
  <c r="D5" i="6"/>
  <c r="D46" i="6" s="1"/>
  <c r="T45" i="6"/>
  <c r="U45" i="6"/>
  <c r="U47" i="6"/>
  <c r="V45" i="6"/>
  <c r="V47" i="6"/>
  <c r="K42" i="6"/>
  <c r="O43" i="6"/>
  <c r="S44" i="6"/>
  <c r="W45" i="6"/>
  <c r="W47" i="6"/>
  <c r="T44" i="6"/>
  <c r="X45" i="6"/>
  <c r="W88" i="4"/>
  <c r="I5" i="6"/>
  <c r="I47" i="6" s="1"/>
  <c r="U44" i="6"/>
  <c r="M27" i="5"/>
  <c r="X88" i="4"/>
  <c r="O88" i="4"/>
  <c r="N42" i="6"/>
  <c r="V44" i="6"/>
  <c r="Y88" i="4"/>
  <c r="F10" i="5"/>
  <c r="K5" i="6"/>
  <c r="S43" i="6"/>
  <c r="W44" i="6"/>
  <c r="L5" i="6"/>
  <c r="L46" i="6" s="1"/>
  <c r="P42" i="6"/>
  <c r="T43" i="6"/>
  <c r="X44" i="6"/>
  <c r="M5" i="6"/>
  <c r="M45" i="6" s="1"/>
  <c r="U43" i="6"/>
  <c r="N5" i="6"/>
  <c r="V43" i="6"/>
  <c r="I94" i="4"/>
  <c r="Q94" i="4"/>
  <c r="B5" i="5"/>
  <c r="B45" i="5" s="1"/>
  <c r="A1" i="51"/>
  <c r="A1" i="46"/>
  <c r="A1" i="50"/>
  <c r="A1" i="47"/>
  <c r="A1" i="49"/>
  <c r="A1" i="48"/>
  <c r="A1" i="43"/>
  <c r="A1" i="42"/>
  <c r="A1" i="45"/>
  <c r="A1" i="41"/>
  <c r="A1" i="40"/>
  <c r="A1" i="38"/>
  <c r="A1" i="36"/>
  <c r="A1" i="39"/>
  <c r="A1" i="35"/>
  <c r="A1" i="37"/>
  <c r="A1" i="33"/>
  <c r="A1" i="32"/>
  <c r="A1" i="34"/>
  <c r="A1" i="44"/>
  <c r="A1" i="28"/>
  <c r="A1" i="31"/>
  <c r="A1" i="30"/>
  <c r="A1" i="29"/>
  <c r="A1" i="26"/>
  <c r="A1" i="27"/>
  <c r="A1" i="25"/>
  <c r="A1" i="24"/>
  <c r="A1" i="23"/>
  <c r="A1" i="22"/>
  <c r="A1" i="21"/>
  <c r="A1" i="20"/>
  <c r="A1" i="19"/>
  <c r="A1" i="18"/>
  <c r="A1" i="16"/>
  <c r="A1" i="15"/>
  <c r="A1" i="14"/>
  <c r="A1" i="17"/>
  <c r="A1" i="13"/>
  <c r="A1" i="11"/>
  <c r="A1" i="10"/>
  <c r="A1" i="9"/>
  <c r="A1" i="12"/>
  <c r="A1" i="8"/>
  <c r="A1" i="7"/>
  <c r="A1" i="5"/>
  <c r="A1" i="6"/>
  <c r="A1" i="4"/>
  <c r="I5" i="5"/>
  <c r="I44" i="5" s="1"/>
  <c r="R135" i="4"/>
  <c r="U194" i="21"/>
  <c r="D79" i="33"/>
  <c r="D60" i="33"/>
  <c r="D79" i="34"/>
  <c r="J134" i="4"/>
  <c r="J135" i="4"/>
  <c r="O150" i="4"/>
  <c r="W150" i="4"/>
  <c r="G151" i="4"/>
  <c r="O151" i="4"/>
  <c r="W151" i="4"/>
  <c r="R78" i="33"/>
  <c r="R57" i="33"/>
  <c r="J80" i="33"/>
  <c r="J63" i="33"/>
  <c r="B78" i="33"/>
  <c r="B57" i="33"/>
  <c r="T79" i="33"/>
  <c r="T60" i="33"/>
  <c r="T79" i="34"/>
  <c r="F27" i="5"/>
  <c r="Q150" i="4"/>
  <c r="I151" i="4"/>
  <c r="Q151" i="4"/>
  <c r="Y151" i="4"/>
  <c r="B39" i="4"/>
  <c r="B80" i="33"/>
  <c r="B63" i="33"/>
  <c r="B136" i="4"/>
  <c r="J136" i="4"/>
  <c r="R136" i="4"/>
  <c r="B137" i="4"/>
  <c r="J137" i="4"/>
  <c r="B138" i="4"/>
  <c r="J138" i="4"/>
  <c r="R138" i="4"/>
  <c r="B139" i="4"/>
  <c r="J139" i="4"/>
  <c r="R139" i="4"/>
  <c r="B140" i="4"/>
  <c r="J140" i="4"/>
  <c r="R140" i="4"/>
  <c r="B141" i="4"/>
  <c r="J141" i="4"/>
  <c r="R141" i="4"/>
  <c r="J142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B128" i="4"/>
  <c r="J78" i="33"/>
  <c r="J57" i="33"/>
  <c r="L79" i="33"/>
  <c r="L60" i="33"/>
  <c r="R80" i="33"/>
  <c r="R63" i="33"/>
  <c r="J132" i="4"/>
  <c r="R133" i="4"/>
  <c r="H5" i="5"/>
  <c r="H46" i="5" s="1"/>
  <c r="X151" i="4"/>
  <c r="G5" i="7"/>
  <c r="G55" i="7" s="1"/>
  <c r="Y5" i="7"/>
  <c r="Y52" i="7" s="1"/>
  <c r="S5" i="7"/>
  <c r="S55" i="7" s="1"/>
  <c r="J150" i="4"/>
  <c r="R150" i="4"/>
  <c r="B151" i="4"/>
  <c r="J151" i="4"/>
  <c r="R151" i="4"/>
  <c r="I42" i="5"/>
  <c r="I43" i="5"/>
  <c r="H62" i="8"/>
  <c r="H58" i="8"/>
  <c r="P62" i="8"/>
  <c r="P58" i="8"/>
  <c r="X62" i="8"/>
  <c r="X58" i="8"/>
  <c r="F117" i="11"/>
  <c r="B42" i="5"/>
  <c r="B43" i="5"/>
  <c r="B44" i="5"/>
  <c r="G147" i="11"/>
  <c r="G132" i="11"/>
  <c r="G130" i="11"/>
  <c r="G129" i="11"/>
  <c r="G126" i="11"/>
  <c r="G125" i="11"/>
  <c r="G123" i="11"/>
  <c r="G122" i="11"/>
  <c r="G56" i="8"/>
  <c r="D5" i="5"/>
  <c r="D48" i="5" s="1"/>
  <c r="E5" i="5"/>
  <c r="E47" i="5" s="1"/>
  <c r="M48" i="5"/>
  <c r="M5" i="5"/>
  <c r="B42" i="6"/>
  <c r="R42" i="6"/>
  <c r="B43" i="6"/>
  <c r="R43" i="6"/>
  <c r="B44" i="6"/>
  <c r="R44" i="6"/>
  <c r="B45" i="6"/>
  <c r="R45" i="6"/>
  <c r="B46" i="6"/>
  <c r="R46" i="6"/>
  <c r="B47" i="6"/>
  <c r="R47" i="6"/>
  <c r="B48" i="6"/>
  <c r="R48" i="6"/>
  <c r="N5" i="7"/>
  <c r="N52" i="7" s="1"/>
  <c r="D38" i="7"/>
  <c r="T3" i="12"/>
  <c r="E145" i="10"/>
  <c r="E111" i="10"/>
  <c r="M145" i="10"/>
  <c r="M111" i="10"/>
  <c r="U145" i="10"/>
  <c r="U111" i="10"/>
  <c r="D156" i="10"/>
  <c r="D128" i="10"/>
  <c r="L156" i="10"/>
  <c r="L128" i="10"/>
  <c r="T156" i="10"/>
  <c r="T128" i="10"/>
  <c r="D54" i="11"/>
  <c r="D156" i="11"/>
  <c r="L54" i="11"/>
  <c r="L156" i="11"/>
  <c r="T156" i="11"/>
  <c r="T54" i="11"/>
  <c r="T128" i="11" s="1"/>
  <c r="M76" i="12"/>
  <c r="M71" i="12"/>
  <c r="M70" i="12" s="1"/>
  <c r="M233" i="15"/>
  <c r="B62" i="8"/>
  <c r="B58" i="8"/>
  <c r="J62" i="8"/>
  <c r="J58" i="8"/>
  <c r="R62" i="8"/>
  <c r="R58" i="8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E136" i="11"/>
  <c r="E55" i="8"/>
  <c r="E52" i="8"/>
  <c r="E51" i="8" s="1"/>
  <c r="M136" i="11"/>
  <c r="M55" i="8"/>
  <c r="M52" i="8"/>
  <c r="M51" i="8" s="1"/>
  <c r="U136" i="11"/>
  <c r="U55" i="8"/>
  <c r="U52" i="8"/>
  <c r="U51" i="8" s="1"/>
  <c r="E145" i="11"/>
  <c r="E111" i="11"/>
  <c r="M145" i="11"/>
  <c r="M111" i="11"/>
  <c r="U145" i="11"/>
  <c r="U111" i="11"/>
  <c r="W147" i="11"/>
  <c r="W132" i="11"/>
  <c r="W130" i="11"/>
  <c r="W129" i="11"/>
  <c r="W126" i="11"/>
  <c r="W125" i="11"/>
  <c r="W123" i="11"/>
  <c r="W122" i="11"/>
  <c r="W56" i="8"/>
  <c r="W52" i="8"/>
  <c r="W51" i="8" s="1"/>
  <c r="F97" i="12"/>
  <c r="F158" i="4" s="1"/>
  <c r="F85" i="12"/>
  <c r="N97" i="12"/>
  <c r="N158" i="4" s="1"/>
  <c r="N85" i="12"/>
  <c r="V97" i="12"/>
  <c r="V158" i="4" s="1"/>
  <c r="V85" i="12"/>
  <c r="N86" i="12"/>
  <c r="V86" i="12"/>
  <c r="F99" i="12"/>
  <c r="F160" i="4" s="1"/>
  <c r="F87" i="12"/>
  <c r="V99" i="12"/>
  <c r="V160" i="4" s="1"/>
  <c r="V87" i="12"/>
  <c r="F100" i="12"/>
  <c r="F161" i="4" s="1"/>
  <c r="F88" i="12"/>
  <c r="V100" i="12"/>
  <c r="V161" i="4" s="1"/>
  <c r="V88" i="12"/>
  <c r="F101" i="12"/>
  <c r="F162" i="4" s="1"/>
  <c r="F89" i="12"/>
  <c r="N101" i="12"/>
  <c r="N162" i="4" s="1"/>
  <c r="N89" i="12"/>
  <c r="V101" i="12"/>
  <c r="V162" i="4" s="1"/>
  <c r="V89" i="12"/>
  <c r="C62" i="8"/>
  <c r="C58" i="8"/>
  <c r="K62" i="8"/>
  <c r="K58" i="8"/>
  <c r="S62" i="8"/>
  <c r="S58" i="8"/>
  <c r="V66" i="8"/>
  <c r="D62" i="8"/>
  <c r="D58" i="8"/>
  <c r="L62" i="8"/>
  <c r="L58" i="8"/>
  <c r="T62" i="8"/>
  <c r="T58" i="8"/>
  <c r="G128" i="11"/>
  <c r="O128" i="11"/>
  <c r="W128" i="11"/>
  <c r="N87" i="12"/>
  <c r="G67" i="8"/>
  <c r="G156" i="4" s="1"/>
  <c r="W67" i="8"/>
  <c r="W156" i="4" s="1"/>
  <c r="O147" i="11"/>
  <c r="O132" i="11"/>
  <c r="O130" i="11"/>
  <c r="O129" i="11"/>
  <c r="O126" i="11"/>
  <c r="O125" i="11"/>
  <c r="O123" i="11"/>
  <c r="O122" i="11"/>
  <c r="O56" i="8"/>
  <c r="O67" i="8" s="1"/>
  <c r="O156" i="4" s="1"/>
  <c r="O52" i="8"/>
  <c r="O51" i="8" s="1"/>
  <c r="O243" i="13"/>
  <c r="W243" i="13"/>
  <c r="D3" i="12"/>
  <c r="D82" i="12"/>
  <c r="L3" i="12"/>
  <c r="L82" i="12"/>
  <c r="X92" i="12"/>
  <c r="E59" i="8"/>
  <c r="M59" i="8"/>
  <c r="U59" i="8"/>
  <c r="E60" i="8"/>
  <c r="M60" i="8"/>
  <c r="U60" i="8"/>
  <c r="E61" i="8"/>
  <c r="M61" i="8"/>
  <c r="U61" i="8"/>
  <c r="U156" i="9"/>
  <c r="U147" i="9" s="1"/>
  <c r="C156" i="11"/>
  <c r="K156" i="11"/>
  <c r="S156" i="11"/>
  <c r="E122" i="11"/>
  <c r="M122" i="11"/>
  <c r="U122" i="11"/>
  <c r="E123" i="11"/>
  <c r="M123" i="11"/>
  <c r="U123" i="11"/>
  <c r="E125" i="11"/>
  <c r="U125" i="11"/>
  <c r="E126" i="11"/>
  <c r="U126" i="11"/>
  <c r="E128" i="11"/>
  <c r="U128" i="11"/>
  <c r="E129" i="11"/>
  <c r="U129" i="11"/>
  <c r="E130" i="11"/>
  <c r="U130" i="11"/>
  <c r="M132" i="11"/>
  <c r="U132" i="11"/>
  <c r="Q145" i="11"/>
  <c r="Y147" i="11"/>
  <c r="H3" i="12"/>
  <c r="J82" i="12"/>
  <c r="R85" i="12"/>
  <c r="D86" i="12"/>
  <c r="B87" i="12"/>
  <c r="L87" i="12"/>
  <c r="L88" i="12"/>
  <c r="X88" i="12"/>
  <c r="B97" i="12"/>
  <c r="B158" i="4" s="1"/>
  <c r="R99" i="12"/>
  <c r="R160" i="4" s="1"/>
  <c r="P100" i="12"/>
  <c r="P161" i="4" s="1"/>
  <c r="C261" i="15"/>
  <c r="C216" i="15"/>
  <c r="C115" i="15"/>
  <c r="K261" i="15"/>
  <c r="K216" i="15"/>
  <c r="K115" i="15"/>
  <c r="S261" i="15"/>
  <c r="S115" i="15"/>
  <c r="S216" i="15" s="1"/>
  <c r="E199" i="15"/>
  <c r="R52" i="16"/>
  <c r="R91" i="16"/>
  <c r="G58" i="8"/>
  <c r="O58" i="8"/>
  <c r="W58" i="8"/>
  <c r="G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H54" i="11"/>
  <c r="H128" i="11" s="1"/>
  <c r="P54" i="11"/>
  <c r="X54" i="11"/>
  <c r="X128" i="11" s="1"/>
  <c r="G111" i="11"/>
  <c r="O111" i="11"/>
  <c r="W111" i="11"/>
  <c r="I145" i="11"/>
  <c r="T145" i="11"/>
  <c r="Q147" i="11"/>
  <c r="Y156" i="11"/>
  <c r="B82" i="12"/>
  <c r="J85" i="12"/>
  <c r="T85" i="12"/>
  <c r="G86" i="12"/>
  <c r="D87" i="12"/>
  <c r="B88" i="12"/>
  <c r="D89" i="12"/>
  <c r="F251" i="13"/>
  <c r="F243" i="13" s="1"/>
  <c r="F199" i="13"/>
  <c r="O181" i="13"/>
  <c r="W253" i="15"/>
  <c r="W218" i="15"/>
  <c r="W217" i="15"/>
  <c r="W214" i="15"/>
  <c r="W213" i="15"/>
  <c r="W211" i="15"/>
  <c r="W210" i="15"/>
  <c r="W209" i="15"/>
  <c r="U199" i="15"/>
  <c r="H59" i="8"/>
  <c r="P59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P111" i="11"/>
  <c r="X111" i="11"/>
  <c r="C82" i="12"/>
  <c r="N82" i="12"/>
  <c r="X82" i="12"/>
  <c r="K85" i="12"/>
  <c r="P87" i="12"/>
  <c r="D88" i="12"/>
  <c r="H241" i="13"/>
  <c r="H233" i="13" s="1"/>
  <c r="H181" i="13"/>
  <c r="P241" i="13"/>
  <c r="P233" i="13" s="1"/>
  <c r="P181" i="13"/>
  <c r="X241" i="13"/>
  <c r="X233" i="13" s="1"/>
  <c r="X181" i="13"/>
  <c r="E261" i="13"/>
  <c r="E253" i="13" s="1"/>
  <c r="E216" i="13"/>
  <c r="M261" i="13"/>
  <c r="M253" i="13" s="1"/>
  <c r="M216" i="13"/>
  <c r="U261" i="13"/>
  <c r="U253" i="13" s="1"/>
  <c r="U216" i="13"/>
  <c r="F199" i="14"/>
  <c r="I101" i="16"/>
  <c r="I164" i="4" s="1"/>
  <c r="I91" i="16"/>
  <c r="I89" i="16" s="1"/>
  <c r="I52" i="16"/>
  <c r="D90" i="16"/>
  <c r="D71" i="16"/>
  <c r="L90" i="16"/>
  <c r="L71" i="16"/>
  <c r="T90" i="16"/>
  <c r="T71" i="16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V240" i="17"/>
  <c r="I58" i="8"/>
  <c r="Q58" i="8"/>
  <c r="Y58" i="8"/>
  <c r="Q59" i="8"/>
  <c r="Y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54" i="11"/>
  <c r="B128" i="11" s="1"/>
  <c r="J54" i="11"/>
  <c r="R54" i="11"/>
  <c r="R128" i="11" s="1"/>
  <c r="G156" i="11"/>
  <c r="O156" i="11"/>
  <c r="W156" i="11"/>
  <c r="Y111" i="11"/>
  <c r="I122" i="11"/>
  <c r="Q122" i="11"/>
  <c r="I123" i="11"/>
  <c r="Q123" i="11"/>
  <c r="I125" i="11"/>
  <c r="Q125" i="11"/>
  <c r="I126" i="11"/>
  <c r="Q126" i="11"/>
  <c r="I128" i="11"/>
  <c r="Q128" i="11"/>
  <c r="I129" i="11"/>
  <c r="Q129" i="11"/>
  <c r="Y129" i="11"/>
  <c r="I130" i="11"/>
  <c r="Q130" i="11"/>
  <c r="Y130" i="11"/>
  <c r="I132" i="11"/>
  <c r="L145" i="11"/>
  <c r="L85" i="12"/>
  <c r="J86" i="12"/>
  <c r="T89" i="12"/>
  <c r="N199" i="14"/>
  <c r="E76" i="12"/>
  <c r="E71" i="12"/>
  <c r="E70" i="12" s="1"/>
  <c r="F241" i="15"/>
  <c r="F181" i="15"/>
  <c r="F34" i="15"/>
  <c r="N241" i="15"/>
  <c r="N181" i="15"/>
  <c r="N34" i="15"/>
  <c r="V241" i="15"/>
  <c r="V181" i="15"/>
  <c r="V34" i="15"/>
  <c r="U261" i="15"/>
  <c r="B59" i="8"/>
  <c r="J59" i="8"/>
  <c r="R59" i="8"/>
  <c r="B60" i="8"/>
  <c r="J60" i="8"/>
  <c r="R60" i="8"/>
  <c r="B61" i="8"/>
  <c r="J61" i="8"/>
  <c r="R61" i="8"/>
  <c r="B128" i="9"/>
  <c r="J128" i="9"/>
  <c r="R128" i="9"/>
  <c r="B128" i="10"/>
  <c r="J128" i="10"/>
  <c r="R128" i="10"/>
  <c r="J128" i="11"/>
  <c r="F82" i="12"/>
  <c r="P82" i="12"/>
  <c r="C85" i="12"/>
  <c r="S87" i="12"/>
  <c r="T88" i="12"/>
  <c r="W92" i="12"/>
  <c r="J99" i="12"/>
  <c r="J160" i="4" s="1"/>
  <c r="H100" i="12"/>
  <c r="H161" i="4" s="1"/>
  <c r="F251" i="15"/>
  <c r="C59" i="8"/>
  <c r="K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11" i="11"/>
  <c r="K111" i="11"/>
  <c r="S111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8" i="11"/>
  <c r="K128" i="11"/>
  <c r="S128" i="11"/>
  <c r="C129" i="11"/>
  <c r="K129" i="11"/>
  <c r="S129" i="11"/>
  <c r="C130" i="11"/>
  <c r="K130" i="11"/>
  <c r="S130" i="11"/>
  <c r="C132" i="11"/>
  <c r="K132" i="11"/>
  <c r="S132" i="11"/>
  <c r="D145" i="11"/>
  <c r="C98" i="12"/>
  <c r="C159" i="4" s="1"/>
  <c r="C100" i="12"/>
  <c r="C161" i="4" s="1"/>
  <c r="C88" i="12"/>
  <c r="K100" i="12"/>
  <c r="K161" i="4" s="1"/>
  <c r="K88" i="12"/>
  <c r="S100" i="12"/>
  <c r="S161" i="4" s="1"/>
  <c r="S88" i="12"/>
  <c r="C101" i="12"/>
  <c r="C162" i="4" s="1"/>
  <c r="C89" i="12"/>
  <c r="K101" i="12"/>
  <c r="K162" i="4" s="1"/>
  <c r="K89" i="12"/>
  <c r="S89" i="12"/>
  <c r="R82" i="12"/>
  <c r="D85" i="12"/>
  <c r="T87" i="12"/>
  <c r="J89" i="12"/>
  <c r="J100" i="12"/>
  <c r="J161" i="4" s="1"/>
  <c r="G241" i="14"/>
  <c r="G181" i="14"/>
  <c r="O241" i="14"/>
  <c r="O181" i="14"/>
  <c r="W241" i="14"/>
  <c r="W181" i="14"/>
  <c r="D261" i="14"/>
  <c r="D216" i="14"/>
  <c r="L261" i="14"/>
  <c r="L216" i="14"/>
  <c r="T261" i="14"/>
  <c r="T216" i="14"/>
  <c r="U76" i="12"/>
  <c r="U71" i="12"/>
  <c r="U70" i="12" s="1"/>
  <c r="G251" i="15"/>
  <c r="O251" i="15"/>
  <c r="W251" i="15"/>
  <c r="E233" i="15"/>
  <c r="D59" i="8"/>
  <c r="L59" i="8"/>
  <c r="D60" i="8"/>
  <c r="L60" i="8"/>
  <c r="T60" i="8"/>
  <c r="D61" i="8"/>
  <c r="L61" i="8"/>
  <c r="T61" i="8"/>
  <c r="D111" i="9"/>
  <c r="L111" i="9"/>
  <c r="T111" i="9"/>
  <c r="D111" i="10"/>
  <c r="L111" i="10"/>
  <c r="T111" i="10"/>
  <c r="C86" i="12"/>
  <c r="K87" i="12"/>
  <c r="L89" i="12"/>
  <c r="G251" i="14"/>
  <c r="O251" i="14"/>
  <c r="W251" i="14"/>
  <c r="U261" i="14"/>
  <c r="K102" i="16"/>
  <c r="K165" i="4" s="1"/>
  <c r="K92" i="16"/>
  <c r="S102" i="16"/>
  <c r="S165" i="4" s="1"/>
  <c r="S92" i="16"/>
  <c r="C93" i="16"/>
  <c r="C103" i="16"/>
  <c r="C166" i="4" s="1"/>
  <c r="K93" i="16"/>
  <c r="K103" i="16"/>
  <c r="K166" i="4" s="1"/>
  <c r="S93" i="16"/>
  <c r="S103" i="16"/>
  <c r="S166" i="4" s="1"/>
  <c r="F181" i="13"/>
  <c r="N181" i="13"/>
  <c r="V181" i="13"/>
  <c r="N199" i="13"/>
  <c r="V199" i="13"/>
  <c r="E181" i="14"/>
  <c r="M181" i="14"/>
  <c r="U181" i="14"/>
  <c r="E199" i="14"/>
  <c r="M199" i="14"/>
  <c r="U199" i="14"/>
  <c r="E216" i="14"/>
  <c r="M216" i="14"/>
  <c r="U216" i="14"/>
  <c r="D181" i="15"/>
  <c r="L181" i="15"/>
  <c r="T181" i="15"/>
  <c r="D199" i="15"/>
  <c r="L199" i="15"/>
  <c r="T199" i="15"/>
  <c r="T209" i="15"/>
  <c r="T210" i="15"/>
  <c r="T211" i="15"/>
  <c r="T213" i="15"/>
  <c r="T214" i="15"/>
  <c r="D216" i="15"/>
  <c r="L216" i="15"/>
  <c r="T216" i="15"/>
  <c r="T217" i="15"/>
  <c r="T218" i="15"/>
  <c r="V100" i="16"/>
  <c r="V163" i="4" s="1"/>
  <c r="G101" i="16"/>
  <c r="G164" i="4" s="1"/>
  <c r="G91" i="16"/>
  <c r="G89" i="16" s="1"/>
  <c r="B102" i="16"/>
  <c r="B165" i="4" s="1"/>
  <c r="L175" i="17"/>
  <c r="L174" i="17"/>
  <c r="L173" i="17"/>
  <c r="L172" i="17"/>
  <c r="L170" i="17"/>
  <c r="L169" i="17"/>
  <c r="L168" i="17"/>
  <c r="L167" i="17"/>
  <c r="L166" i="17"/>
  <c r="L165" i="17"/>
  <c r="L164" i="17"/>
  <c r="L163" i="17"/>
  <c r="L162" i="17"/>
  <c r="L161" i="17"/>
  <c r="D229" i="17"/>
  <c r="L229" i="17"/>
  <c r="T229" i="17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P97" i="16"/>
  <c r="P95" i="16" s="1"/>
  <c r="E235" i="19"/>
  <c r="E184" i="19"/>
  <c r="E61" i="19"/>
  <c r="E190" i="19" s="1"/>
  <c r="M235" i="19"/>
  <c r="M61" i="19"/>
  <c r="U235" i="19"/>
  <c r="U184" i="19"/>
  <c r="U61" i="19"/>
  <c r="D237" i="19"/>
  <c r="L237" i="19"/>
  <c r="T237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99" i="13"/>
  <c r="P199" i="13"/>
  <c r="X199" i="13"/>
  <c r="H216" i="13"/>
  <c r="P216" i="13"/>
  <c r="X216" i="13"/>
  <c r="G199" i="14"/>
  <c r="O199" i="14"/>
  <c r="W199" i="14"/>
  <c r="G216" i="14"/>
  <c r="O216" i="14"/>
  <c r="W216" i="14"/>
  <c r="H115" i="15"/>
  <c r="P115" i="15"/>
  <c r="X115" i="15"/>
  <c r="F199" i="15"/>
  <c r="N199" i="15"/>
  <c r="V199" i="15"/>
  <c r="V209" i="15"/>
  <c r="V210" i="15"/>
  <c r="V211" i="15"/>
  <c r="V213" i="15"/>
  <c r="V214" i="15"/>
  <c r="F216" i="15"/>
  <c r="N216" i="15"/>
  <c r="V216" i="15"/>
  <c r="V217" i="15"/>
  <c r="V218" i="15"/>
  <c r="F52" i="16"/>
  <c r="D92" i="16"/>
  <c r="L92" i="16"/>
  <c r="T92" i="16"/>
  <c r="D103" i="16"/>
  <c r="D166" i="4" s="1"/>
  <c r="D93" i="16"/>
  <c r="L103" i="16"/>
  <c r="L166" i="4" s="1"/>
  <c r="L93" i="16"/>
  <c r="T103" i="16"/>
  <c r="T166" i="4" s="1"/>
  <c r="T93" i="16"/>
  <c r="J92" i="16"/>
  <c r="R93" i="16"/>
  <c r="G240" i="17"/>
  <c r="O240" i="17"/>
  <c r="N162" i="17"/>
  <c r="F165" i="17"/>
  <c r="V167" i="17"/>
  <c r="N170" i="17"/>
  <c r="F173" i="17"/>
  <c r="V175" i="17"/>
  <c r="I199" i="13"/>
  <c r="Q199" i="13"/>
  <c r="Y199" i="13"/>
  <c r="I216" i="13"/>
  <c r="Q216" i="13"/>
  <c r="Y216" i="13"/>
  <c r="H199" i="14"/>
  <c r="P199" i="14"/>
  <c r="X199" i="14"/>
  <c r="H216" i="14"/>
  <c r="P216" i="14"/>
  <c r="X216" i="14"/>
  <c r="I115" i="15"/>
  <c r="Q115" i="15"/>
  <c r="Y115" i="15"/>
  <c r="Y216" i="15" s="1"/>
  <c r="G181" i="15"/>
  <c r="O181" i="15"/>
  <c r="W181" i="15"/>
  <c r="G199" i="15"/>
  <c r="O199" i="15"/>
  <c r="W199" i="15"/>
  <c r="G216" i="15"/>
  <c r="O216" i="15"/>
  <c r="W216" i="15"/>
  <c r="G52" i="16"/>
  <c r="T101" i="16"/>
  <c r="T164" i="4" s="1"/>
  <c r="T91" i="16"/>
  <c r="J102" i="16"/>
  <c r="J165" i="4" s="1"/>
  <c r="E103" i="16"/>
  <c r="E166" i="4" s="1"/>
  <c r="B175" i="17"/>
  <c r="B174" i="17"/>
  <c r="B173" i="17"/>
  <c r="B172" i="17"/>
  <c r="B170" i="17"/>
  <c r="B169" i="17"/>
  <c r="B168" i="17"/>
  <c r="B167" i="17"/>
  <c r="B166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V162" i="17"/>
  <c r="N165" i="17"/>
  <c r="F168" i="17"/>
  <c r="V170" i="17"/>
  <c r="N173" i="17"/>
  <c r="E169" i="18"/>
  <c r="E174" i="18"/>
  <c r="E164" i="18"/>
  <c r="E171" i="18"/>
  <c r="E168" i="18"/>
  <c r="E165" i="18"/>
  <c r="E161" i="18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34" i="15"/>
  <c r="P34" i="15"/>
  <c r="X34" i="15"/>
  <c r="B115" i="15"/>
  <c r="J115" i="15"/>
  <c r="R115" i="15"/>
  <c r="H181" i="15"/>
  <c r="P181" i="15"/>
  <c r="X181" i="15"/>
  <c r="H199" i="15"/>
  <c r="P199" i="15"/>
  <c r="X199" i="15"/>
  <c r="H216" i="15"/>
  <c r="P216" i="15"/>
  <c r="X216" i="15"/>
  <c r="L53" i="16"/>
  <c r="F102" i="16"/>
  <c r="F165" i="4" s="1"/>
  <c r="N102" i="16"/>
  <c r="N165" i="4" s="1"/>
  <c r="X71" i="16"/>
  <c r="C90" i="16"/>
  <c r="M92" i="16"/>
  <c r="J103" i="16"/>
  <c r="J166" i="4" s="1"/>
  <c r="D175" i="17"/>
  <c r="D174" i="17"/>
  <c r="D173" i="17"/>
  <c r="T175" i="17"/>
  <c r="T174" i="17"/>
  <c r="T173" i="17"/>
  <c r="T172" i="17"/>
  <c r="T170" i="17"/>
  <c r="T169" i="17"/>
  <c r="T168" i="17"/>
  <c r="T167" i="17"/>
  <c r="T166" i="17"/>
  <c r="T165" i="17"/>
  <c r="T164" i="17"/>
  <c r="T163" i="17"/>
  <c r="T162" i="17"/>
  <c r="T161" i="17"/>
  <c r="H229" i="17"/>
  <c r="P229" i="17"/>
  <c r="X229" i="17"/>
  <c r="I240" i="17"/>
  <c r="Q240" i="17"/>
  <c r="Y240" i="17"/>
  <c r="F163" i="17"/>
  <c r="V165" i="17"/>
  <c r="N168" i="17"/>
  <c r="F171" i="17"/>
  <c r="V173" i="17"/>
  <c r="G217" i="18"/>
  <c r="G175" i="18"/>
  <c r="G174" i="18"/>
  <c r="G173" i="18"/>
  <c r="G172" i="18"/>
  <c r="G170" i="18"/>
  <c r="G169" i="18"/>
  <c r="G168" i="18"/>
  <c r="G167" i="18"/>
  <c r="G165" i="18"/>
  <c r="G164" i="18"/>
  <c r="G163" i="18"/>
  <c r="G162" i="18"/>
  <c r="G161" i="18"/>
  <c r="G97" i="16"/>
  <c r="G95" i="16" s="1"/>
  <c r="W217" i="18"/>
  <c r="W175" i="18"/>
  <c r="W174" i="18"/>
  <c r="W173" i="18"/>
  <c r="W172" i="18"/>
  <c r="W170" i="18"/>
  <c r="W169" i="18"/>
  <c r="W168" i="18"/>
  <c r="W167" i="18"/>
  <c r="W165" i="18"/>
  <c r="W164" i="18"/>
  <c r="W163" i="18"/>
  <c r="W162" i="18"/>
  <c r="W161" i="18"/>
  <c r="W97" i="16"/>
  <c r="W95" i="16" s="1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181" i="15"/>
  <c r="Q181" i="15"/>
  <c r="Y181" i="15"/>
  <c r="I199" i="15"/>
  <c r="Q199" i="15"/>
  <c r="Y199" i="15"/>
  <c r="I216" i="15"/>
  <c r="D91" i="16"/>
  <c r="V101" i="16"/>
  <c r="V164" i="4" s="1"/>
  <c r="G102" i="16"/>
  <c r="G165" i="4" s="1"/>
  <c r="G92" i="16"/>
  <c r="O92" i="16"/>
  <c r="W92" i="16"/>
  <c r="G103" i="16"/>
  <c r="G166" i="4" s="1"/>
  <c r="G93" i="16"/>
  <c r="O103" i="16"/>
  <c r="O166" i="4" s="1"/>
  <c r="O93" i="16"/>
  <c r="W103" i="16"/>
  <c r="W166" i="4" s="1"/>
  <c r="W93" i="16"/>
  <c r="F91" i="16"/>
  <c r="V91" i="16"/>
  <c r="N92" i="16"/>
  <c r="F93" i="16"/>
  <c r="V93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I229" i="17"/>
  <c r="Q229" i="17"/>
  <c r="Y229" i="17"/>
  <c r="B240" i="17"/>
  <c r="J240" i="17"/>
  <c r="R240" i="17"/>
  <c r="N163" i="17"/>
  <c r="F166" i="17"/>
  <c r="V168" i="17"/>
  <c r="N171" i="17"/>
  <c r="F174" i="17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J34" i="15"/>
  <c r="R34" i="15"/>
  <c r="B181" i="15"/>
  <c r="J181" i="15"/>
  <c r="R181" i="15"/>
  <c r="B199" i="15"/>
  <c r="J199" i="15"/>
  <c r="R199" i="15"/>
  <c r="B216" i="15"/>
  <c r="J216" i="15"/>
  <c r="R216" i="15"/>
  <c r="B52" i="16"/>
  <c r="W91" i="16"/>
  <c r="W89" i="16" s="1"/>
  <c r="S90" i="16"/>
  <c r="R92" i="16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H53" i="16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P53" i="16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X53" i="16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C240" i="17"/>
  <c r="F169" i="17"/>
  <c r="N174" i="17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E199" i="13"/>
  <c r="M199" i="13"/>
  <c r="U199" i="13"/>
  <c r="D199" i="14"/>
  <c r="L199" i="14"/>
  <c r="T199" i="14"/>
  <c r="C181" i="15"/>
  <c r="K181" i="15"/>
  <c r="S181" i="15"/>
  <c r="C199" i="15"/>
  <c r="K199" i="15"/>
  <c r="S199" i="15"/>
  <c r="O91" i="16"/>
  <c r="O89" i="16" s="1"/>
  <c r="Y101" i="16"/>
  <c r="Y164" i="4" s="1"/>
  <c r="Y91" i="16"/>
  <c r="Y89" i="16" s="1"/>
  <c r="I102" i="16"/>
  <c r="I165" i="4" s="1"/>
  <c r="I92" i="16"/>
  <c r="Q102" i="16"/>
  <c r="Q165" i="4" s="1"/>
  <c r="Q92" i="16"/>
  <c r="Y102" i="16"/>
  <c r="Y165" i="4" s="1"/>
  <c r="Y92" i="16"/>
  <c r="I103" i="16"/>
  <c r="I166" i="4" s="1"/>
  <c r="I93" i="16"/>
  <c r="Q103" i="16"/>
  <c r="Q166" i="4" s="1"/>
  <c r="Q93" i="16"/>
  <c r="Y103" i="16"/>
  <c r="Y166" i="4" s="1"/>
  <c r="Y93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I226" i="17"/>
  <c r="I217" i="17" s="1"/>
  <c r="I171" i="17"/>
  <c r="Q226" i="17"/>
  <c r="Q217" i="17" s="1"/>
  <c r="Q171" i="17"/>
  <c r="Y226" i="17"/>
  <c r="Y217" i="17" s="1"/>
  <c r="Y171" i="17"/>
  <c r="C235" i="17"/>
  <c r="C229" i="17" s="1"/>
  <c r="C184" i="17"/>
  <c r="K235" i="17"/>
  <c r="K229" i="17" s="1"/>
  <c r="K184" i="17"/>
  <c r="S235" i="17"/>
  <c r="S229" i="17" s="1"/>
  <c r="S184" i="17"/>
  <c r="B237" i="17"/>
  <c r="B229" i="17" s="1"/>
  <c r="B190" i="17"/>
  <c r="J237" i="17"/>
  <c r="J229" i="17" s="1"/>
  <c r="J190" i="17"/>
  <c r="R237" i="17"/>
  <c r="R229" i="17" s="1"/>
  <c r="R190" i="17"/>
  <c r="D246" i="17"/>
  <c r="D240" i="17" s="1"/>
  <c r="D203" i="17"/>
  <c r="L246" i="17"/>
  <c r="L240" i="17" s="1"/>
  <c r="L203" i="17"/>
  <c r="T246" i="17"/>
  <c r="T240" i="17" s="1"/>
  <c r="T203" i="17"/>
  <c r="C248" i="17"/>
  <c r="C209" i="17"/>
  <c r="K248" i="17"/>
  <c r="K240" i="17" s="1"/>
  <c r="K209" i="17"/>
  <c r="S248" i="17"/>
  <c r="S240" i="17" s="1"/>
  <c r="S209" i="17"/>
  <c r="N161" i="17"/>
  <c r="F164" i="17"/>
  <c r="V166" i="17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U165" i="17"/>
  <c r="E166" i="17"/>
  <c r="M166" i="17"/>
  <c r="E167" i="17"/>
  <c r="M167" i="17"/>
  <c r="E168" i="17"/>
  <c r="M168" i="17"/>
  <c r="U168" i="17"/>
  <c r="E169" i="17"/>
  <c r="M169" i="17"/>
  <c r="U169" i="17"/>
  <c r="E170" i="17"/>
  <c r="M170" i="17"/>
  <c r="U170" i="17"/>
  <c r="E171" i="17"/>
  <c r="M171" i="17"/>
  <c r="U171" i="17"/>
  <c r="E172" i="17"/>
  <c r="M172" i="17"/>
  <c r="U172" i="17"/>
  <c r="E173" i="17"/>
  <c r="M173" i="17"/>
  <c r="U173" i="17"/>
  <c r="E174" i="17"/>
  <c r="M174" i="17"/>
  <c r="U174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26" i="17"/>
  <c r="E217" i="17" s="1"/>
  <c r="M226" i="17"/>
  <c r="M217" i="17" s="1"/>
  <c r="U226" i="17"/>
  <c r="U217" i="17" s="1"/>
  <c r="M235" i="17"/>
  <c r="U235" i="17"/>
  <c r="E237" i="17"/>
  <c r="E229" i="17" s="1"/>
  <c r="M237" i="17"/>
  <c r="U237" i="17"/>
  <c r="E248" i="17"/>
  <c r="E240" i="17" s="1"/>
  <c r="M248" i="17"/>
  <c r="M240" i="17" s="1"/>
  <c r="U248" i="17"/>
  <c r="U240" i="17" s="1"/>
  <c r="D217" i="18"/>
  <c r="D175" i="18"/>
  <c r="D174" i="18"/>
  <c r="D173" i="18"/>
  <c r="D172" i="18"/>
  <c r="D170" i="18"/>
  <c r="O217" i="18"/>
  <c r="O175" i="18"/>
  <c r="O174" i="18"/>
  <c r="O173" i="18"/>
  <c r="O172" i="18"/>
  <c r="O170" i="18"/>
  <c r="O169" i="18"/>
  <c r="O168" i="18"/>
  <c r="O167" i="18"/>
  <c r="O165" i="18"/>
  <c r="O164" i="18"/>
  <c r="O163" i="18"/>
  <c r="O162" i="18"/>
  <c r="O161" i="18"/>
  <c r="Y217" i="18"/>
  <c r="Y175" i="18"/>
  <c r="Y174" i="18"/>
  <c r="Y173" i="18"/>
  <c r="Y162" i="18"/>
  <c r="Y161" i="18"/>
  <c r="H223" i="18"/>
  <c r="H166" i="18"/>
  <c r="P223" i="18"/>
  <c r="P166" i="18"/>
  <c r="X223" i="18"/>
  <c r="H226" i="18"/>
  <c r="H171" i="18"/>
  <c r="P226" i="18"/>
  <c r="P171" i="18"/>
  <c r="X226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M164" i="18"/>
  <c r="M169" i="18"/>
  <c r="U174" i="18"/>
  <c r="L217" i="19"/>
  <c r="L176" i="19"/>
  <c r="L173" i="19"/>
  <c r="L172" i="19"/>
  <c r="L169" i="19"/>
  <c r="L168" i="19"/>
  <c r="L167" i="19"/>
  <c r="L165" i="19"/>
  <c r="C226" i="19"/>
  <c r="C171" i="19"/>
  <c r="C5" i="19"/>
  <c r="K226" i="19"/>
  <c r="K5" i="19"/>
  <c r="S226" i="19"/>
  <c r="S5" i="19"/>
  <c r="S171" i="19" s="1"/>
  <c r="N229" i="19"/>
  <c r="N185" i="19"/>
  <c r="N183" i="19"/>
  <c r="N192" i="19"/>
  <c r="N187" i="19"/>
  <c r="N191" i="19"/>
  <c r="N188" i="19"/>
  <c r="C5" i="17"/>
  <c r="C171" i="17" s="1"/>
  <c r="K5" i="17"/>
  <c r="S5" i="17"/>
  <c r="G171" i="17"/>
  <c r="O171" i="17"/>
  <c r="W171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G226" i="17"/>
  <c r="G217" i="17" s="1"/>
  <c r="O226" i="17"/>
  <c r="O217" i="17" s="1"/>
  <c r="W226" i="17"/>
  <c r="W217" i="17" s="1"/>
  <c r="W246" i="17"/>
  <c r="W240" i="17" s="1"/>
  <c r="Q217" i="18"/>
  <c r="Q175" i="18"/>
  <c r="Q174" i="18"/>
  <c r="Q173" i="18"/>
  <c r="Q172" i="18"/>
  <c r="Q170" i="18"/>
  <c r="Q169" i="18"/>
  <c r="Q168" i="18"/>
  <c r="Q167" i="18"/>
  <c r="Q165" i="18"/>
  <c r="Q164" i="18"/>
  <c r="Q163" i="18"/>
  <c r="Q162" i="18"/>
  <c r="Q161" i="18"/>
  <c r="B223" i="18"/>
  <c r="B166" i="18"/>
  <c r="J223" i="18"/>
  <c r="J5" i="18"/>
  <c r="J166" i="18" s="1"/>
  <c r="R223" i="18"/>
  <c r="R5" i="18"/>
  <c r="R171" i="18" s="1"/>
  <c r="B226" i="18"/>
  <c r="J226" i="18"/>
  <c r="R226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D248" i="18"/>
  <c r="D209" i="18"/>
  <c r="L248" i="18"/>
  <c r="L209" i="18"/>
  <c r="T248" i="18"/>
  <c r="M163" i="18"/>
  <c r="U164" i="18"/>
  <c r="M167" i="18"/>
  <c r="U172" i="18"/>
  <c r="M175" i="18"/>
  <c r="E203" i="18"/>
  <c r="U217" i="18"/>
  <c r="E217" i="19"/>
  <c r="E176" i="19"/>
  <c r="E173" i="19"/>
  <c r="E172" i="19"/>
  <c r="E169" i="19"/>
  <c r="E168" i="19"/>
  <c r="E167" i="19"/>
  <c r="E165" i="19"/>
  <c r="M217" i="19"/>
  <c r="M176" i="19"/>
  <c r="M173" i="19"/>
  <c r="M172" i="19"/>
  <c r="M169" i="19"/>
  <c r="M168" i="19"/>
  <c r="M167" i="19"/>
  <c r="M165" i="19"/>
  <c r="U217" i="19"/>
  <c r="U176" i="19"/>
  <c r="U173" i="19"/>
  <c r="U172" i="19"/>
  <c r="U169" i="19"/>
  <c r="U168" i="19"/>
  <c r="U167" i="19"/>
  <c r="U165" i="19"/>
  <c r="G246" i="19"/>
  <c r="H171" i="17"/>
  <c r="P171" i="17"/>
  <c r="X171" i="17"/>
  <c r="H190" i="17"/>
  <c r="P190" i="17"/>
  <c r="X190" i="17"/>
  <c r="H203" i="17"/>
  <c r="P203" i="17"/>
  <c r="X203" i="17"/>
  <c r="H209" i="17"/>
  <c r="P209" i="17"/>
  <c r="X209" i="17"/>
  <c r="H226" i="17"/>
  <c r="H217" i="17" s="1"/>
  <c r="P226" i="17"/>
  <c r="P217" i="17" s="1"/>
  <c r="X226" i="17"/>
  <c r="X217" i="17" s="1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C223" i="18"/>
  <c r="K223" i="18"/>
  <c r="S223" i="18"/>
  <c r="S166" i="18"/>
  <c r="C226" i="18"/>
  <c r="K226" i="18"/>
  <c r="S226" i="18"/>
  <c r="S171" i="18"/>
  <c r="D237" i="18"/>
  <c r="L237" i="18"/>
  <c r="T237" i="18"/>
  <c r="F246" i="18"/>
  <c r="N246" i="18"/>
  <c r="V246" i="18"/>
  <c r="D161" i="18"/>
  <c r="D165" i="18"/>
  <c r="M170" i="18"/>
  <c r="T217" i="19"/>
  <c r="T176" i="19"/>
  <c r="T173" i="19"/>
  <c r="T172" i="19"/>
  <c r="T169" i="19"/>
  <c r="T168" i="19"/>
  <c r="T167" i="19"/>
  <c r="T165" i="19"/>
  <c r="V229" i="19"/>
  <c r="V185" i="19"/>
  <c r="V183" i="19"/>
  <c r="V188" i="19"/>
  <c r="V192" i="19"/>
  <c r="V187" i="19"/>
  <c r="V191" i="19"/>
  <c r="G191" i="19"/>
  <c r="G229" i="19"/>
  <c r="G188" i="19"/>
  <c r="G187" i="19"/>
  <c r="G185" i="19"/>
  <c r="G183" i="19"/>
  <c r="O235" i="19"/>
  <c r="W235" i="19"/>
  <c r="V190" i="19"/>
  <c r="G192" i="19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I217" i="18"/>
  <c r="I175" i="18"/>
  <c r="I174" i="18"/>
  <c r="I173" i="18"/>
  <c r="I172" i="18"/>
  <c r="I170" i="18"/>
  <c r="I169" i="18"/>
  <c r="I168" i="18"/>
  <c r="I167" i="18"/>
  <c r="I165" i="18"/>
  <c r="I164" i="18"/>
  <c r="I163" i="18"/>
  <c r="I162" i="18"/>
  <c r="I161" i="18"/>
  <c r="T217" i="18"/>
  <c r="T175" i="18"/>
  <c r="T174" i="18"/>
  <c r="T173" i="18"/>
  <c r="T172" i="18"/>
  <c r="T170" i="18"/>
  <c r="T169" i="18"/>
  <c r="T168" i="18"/>
  <c r="T167" i="18"/>
  <c r="D226" i="18"/>
  <c r="D171" i="18"/>
  <c r="L226" i="18"/>
  <c r="T226" i="18"/>
  <c r="T171" i="18"/>
  <c r="F235" i="18"/>
  <c r="F184" i="18"/>
  <c r="N235" i="18"/>
  <c r="N184" i="18"/>
  <c r="V235" i="18"/>
  <c r="V184" i="18"/>
  <c r="G246" i="18"/>
  <c r="O246" i="18"/>
  <c r="W246" i="18"/>
  <c r="F248" i="18"/>
  <c r="N248" i="18"/>
  <c r="V248" i="18"/>
  <c r="M162" i="18"/>
  <c r="U163" i="18"/>
  <c r="M166" i="18"/>
  <c r="U170" i="18"/>
  <c r="M173" i="18"/>
  <c r="G217" i="19"/>
  <c r="G176" i="19"/>
  <c r="G173" i="19"/>
  <c r="G172" i="19"/>
  <c r="G169" i="19"/>
  <c r="G168" i="19"/>
  <c r="G167" i="19"/>
  <c r="G165" i="19"/>
  <c r="O226" i="19"/>
  <c r="W226" i="19"/>
  <c r="G190" i="19"/>
  <c r="O237" i="19"/>
  <c r="W237" i="19"/>
  <c r="J171" i="17"/>
  <c r="R171" i="17"/>
  <c r="B184" i="17"/>
  <c r="J184" i="17"/>
  <c r="R184" i="17"/>
  <c r="B203" i="17"/>
  <c r="J203" i="17"/>
  <c r="R203" i="17"/>
  <c r="B209" i="17"/>
  <c r="J209" i="17"/>
  <c r="R209" i="17"/>
  <c r="K5" i="18"/>
  <c r="K166" i="18" s="1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T162" i="18"/>
  <c r="T166" i="18"/>
  <c r="M168" i="18"/>
  <c r="U173" i="18"/>
  <c r="D217" i="19"/>
  <c r="D176" i="19"/>
  <c r="D173" i="19"/>
  <c r="D172" i="19"/>
  <c r="D169" i="19"/>
  <c r="D168" i="19"/>
  <c r="D167" i="19"/>
  <c r="D165" i="19"/>
  <c r="F229" i="19"/>
  <c r="F187" i="19"/>
  <c r="F185" i="19"/>
  <c r="F183" i="19"/>
  <c r="F191" i="19"/>
  <c r="F188" i="19"/>
  <c r="F192" i="19"/>
  <c r="I229" i="19"/>
  <c r="I188" i="19"/>
  <c r="I192" i="19"/>
  <c r="I187" i="19"/>
  <c r="I185" i="19"/>
  <c r="I183" i="19"/>
  <c r="I191" i="19"/>
  <c r="Q229" i="19"/>
  <c r="Q191" i="19"/>
  <c r="Q188" i="19"/>
  <c r="Q185" i="19"/>
  <c r="Q183" i="19"/>
  <c r="Q192" i="19"/>
  <c r="Q187" i="19"/>
  <c r="Y229" i="19"/>
  <c r="Y192" i="19"/>
  <c r="Y187" i="19"/>
  <c r="Y191" i="19"/>
  <c r="Y185" i="19"/>
  <c r="Y183" i="19"/>
  <c r="Y188" i="19"/>
  <c r="H92" i="16"/>
  <c r="P92" i="16"/>
  <c r="X92" i="16"/>
  <c r="H93" i="16"/>
  <c r="P93" i="16"/>
  <c r="X93" i="16"/>
  <c r="S171" i="17"/>
  <c r="C190" i="17"/>
  <c r="K190" i="17"/>
  <c r="S190" i="17"/>
  <c r="C203" i="17"/>
  <c r="K203" i="17"/>
  <c r="S203" i="17"/>
  <c r="B5" i="18"/>
  <c r="B171" i="18" s="1"/>
  <c r="L5" i="18"/>
  <c r="F5" i="18"/>
  <c r="F223" i="18"/>
  <c r="N5" i="18"/>
  <c r="N171" i="18" s="1"/>
  <c r="N223" i="18"/>
  <c r="V5" i="18"/>
  <c r="V166" i="18" s="1"/>
  <c r="V223" i="18"/>
  <c r="F226" i="18"/>
  <c r="N226" i="18"/>
  <c r="V226" i="18"/>
  <c r="V171" i="18"/>
  <c r="H235" i="18"/>
  <c r="H184" i="18"/>
  <c r="P235" i="18"/>
  <c r="P184" i="18"/>
  <c r="X235" i="18"/>
  <c r="X184" i="18"/>
  <c r="G237" i="18"/>
  <c r="O237" i="18"/>
  <c r="W237" i="18"/>
  <c r="I246" i="18"/>
  <c r="Q246" i="18"/>
  <c r="Y246" i="18"/>
  <c r="H248" i="18"/>
  <c r="P248" i="18"/>
  <c r="X248" i="18"/>
  <c r="M161" i="18"/>
  <c r="U162" i="18"/>
  <c r="M165" i="18"/>
  <c r="U166" i="18"/>
  <c r="U168" i="18"/>
  <c r="M171" i="18"/>
  <c r="I217" i="19"/>
  <c r="I176" i="19"/>
  <c r="I173" i="19"/>
  <c r="I172" i="19"/>
  <c r="I169" i="19"/>
  <c r="I168" i="19"/>
  <c r="I167" i="19"/>
  <c r="I165" i="19"/>
  <c r="Q217" i="19"/>
  <c r="Q176" i="19"/>
  <c r="Q173" i="19"/>
  <c r="Q172" i="19"/>
  <c r="Q169" i="19"/>
  <c r="Q168" i="19"/>
  <c r="Q167" i="19"/>
  <c r="Q165" i="19"/>
  <c r="Y217" i="19"/>
  <c r="Y176" i="19"/>
  <c r="Y173" i="19"/>
  <c r="Y172" i="19"/>
  <c r="Y169" i="19"/>
  <c r="Y168" i="19"/>
  <c r="Y167" i="19"/>
  <c r="Y165" i="19"/>
  <c r="Q190" i="19"/>
  <c r="Y190" i="19"/>
  <c r="M183" i="21"/>
  <c r="D171" i="17"/>
  <c r="L171" i="17"/>
  <c r="T171" i="17"/>
  <c r="D184" i="17"/>
  <c r="L184" i="17"/>
  <c r="T184" i="17"/>
  <c r="D190" i="17"/>
  <c r="L190" i="17"/>
  <c r="T190" i="17"/>
  <c r="D209" i="17"/>
  <c r="L209" i="17"/>
  <c r="T209" i="17"/>
  <c r="C5" i="18"/>
  <c r="C166" i="18" s="1"/>
  <c r="X5" i="18"/>
  <c r="X166" i="18" s="1"/>
  <c r="G223" i="18"/>
  <c r="G166" i="18"/>
  <c r="O223" i="18"/>
  <c r="O166" i="18"/>
  <c r="W223" i="18"/>
  <c r="W166" i="18"/>
  <c r="G226" i="18"/>
  <c r="G171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T161" i="18"/>
  <c r="T165" i="18"/>
  <c r="C229" i="19"/>
  <c r="C192" i="19"/>
  <c r="C191" i="19"/>
  <c r="C187" i="19"/>
  <c r="C185" i="19"/>
  <c r="C183" i="19"/>
  <c r="C188" i="19"/>
  <c r="K229" i="19"/>
  <c r="K188" i="19"/>
  <c r="K192" i="19"/>
  <c r="K187" i="19"/>
  <c r="K185" i="19"/>
  <c r="K183" i="19"/>
  <c r="K191" i="19"/>
  <c r="S229" i="19"/>
  <c r="S188" i="19"/>
  <c r="S185" i="19"/>
  <c r="S183" i="19"/>
  <c r="S192" i="19"/>
  <c r="S187" i="19"/>
  <c r="S191" i="19"/>
  <c r="D190" i="18"/>
  <c r="L190" i="18"/>
  <c r="T190" i="18"/>
  <c r="D203" i="18"/>
  <c r="L203" i="18"/>
  <c r="T203" i="18"/>
  <c r="T209" i="18"/>
  <c r="B226" i="19"/>
  <c r="J226" i="19"/>
  <c r="R226" i="19"/>
  <c r="D235" i="19"/>
  <c r="L235" i="19"/>
  <c r="T235" i="19"/>
  <c r="C237" i="19"/>
  <c r="K237" i="19"/>
  <c r="S237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G171" i="19"/>
  <c r="G184" i="19"/>
  <c r="O184" i="19"/>
  <c r="K190" i="19"/>
  <c r="G203" i="19"/>
  <c r="O246" i="19"/>
  <c r="F190" i="18"/>
  <c r="N190" i="18"/>
  <c r="V190" i="18"/>
  <c r="F203" i="18"/>
  <c r="N203" i="18"/>
  <c r="V203" i="18"/>
  <c r="F209" i="18"/>
  <c r="N209" i="18"/>
  <c r="V209" i="18"/>
  <c r="D226" i="19"/>
  <c r="L226" i="19"/>
  <c r="T226" i="19"/>
  <c r="O61" i="19"/>
  <c r="W61" i="19"/>
  <c r="F235" i="19"/>
  <c r="N235" i="19"/>
  <c r="V235" i="19"/>
  <c r="E237" i="19"/>
  <c r="M237" i="19"/>
  <c r="U237" i="19"/>
  <c r="F248" i="19"/>
  <c r="F209" i="19"/>
  <c r="N248" i="19"/>
  <c r="N209" i="19"/>
  <c r="V248" i="19"/>
  <c r="V209" i="19"/>
  <c r="I171" i="19"/>
  <c r="Q171" i="19"/>
  <c r="Y171" i="19"/>
  <c r="I184" i="19"/>
  <c r="Q184" i="19"/>
  <c r="Y184" i="19"/>
  <c r="C190" i="19"/>
  <c r="G248" i="19"/>
  <c r="G71" i="20"/>
  <c r="W77" i="20"/>
  <c r="W168" i="4" s="1"/>
  <c r="G205" i="21"/>
  <c r="O205" i="21"/>
  <c r="W205" i="21"/>
  <c r="D192" i="22"/>
  <c r="D141" i="22"/>
  <c r="D132" i="22" s="1"/>
  <c r="L192" i="22"/>
  <c r="L141" i="22"/>
  <c r="L132" i="22" s="1"/>
  <c r="T192" i="22"/>
  <c r="T141" i="22"/>
  <c r="T132" i="22" s="1"/>
  <c r="G201" i="22"/>
  <c r="G153" i="22"/>
  <c r="O201" i="22"/>
  <c r="O153" i="22"/>
  <c r="W201" i="22"/>
  <c r="W153" i="22"/>
  <c r="G202" i="22"/>
  <c r="G157" i="22"/>
  <c r="O202" i="22"/>
  <c r="O157" i="22"/>
  <c r="W202" i="22"/>
  <c r="W157" i="22"/>
  <c r="G203" i="22"/>
  <c r="G160" i="22"/>
  <c r="O203" i="22"/>
  <c r="O160" i="22"/>
  <c r="W203" i="22"/>
  <c r="W160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F217" i="19"/>
  <c r="N217" i="19"/>
  <c r="V217" i="19"/>
  <c r="E226" i="19"/>
  <c r="M226" i="19"/>
  <c r="U226" i="19"/>
  <c r="H229" i="19"/>
  <c r="H192" i="19"/>
  <c r="H191" i="19"/>
  <c r="H188" i="19"/>
  <c r="P229" i="19"/>
  <c r="P192" i="19"/>
  <c r="P191" i="19"/>
  <c r="P188" i="19"/>
  <c r="P187" i="19"/>
  <c r="X229" i="19"/>
  <c r="X192" i="19"/>
  <c r="X191" i="19"/>
  <c r="X188" i="19"/>
  <c r="X178" i="19" s="1"/>
  <c r="X187" i="19"/>
  <c r="F237" i="19"/>
  <c r="N237" i="19"/>
  <c r="V237" i="19"/>
  <c r="H246" i="19"/>
  <c r="H203" i="19"/>
  <c r="P246" i="19"/>
  <c r="P203" i="19"/>
  <c r="X246" i="19"/>
  <c r="X203" i="19"/>
  <c r="B171" i="19"/>
  <c r="B183" i="19"/>
  <c r="J183" i="19"/>
  <c r="R183" i="19"/>
  <c r="B185" i="19"/>
  <c r="J185" i="19"/>
  <c r="R185" i="19"/>
  <c r="B187" i="19"/>
  <c r="J187" i="19"/>
  <c r="R188" i="19"/>
  <c r="B191" i="19"/>
  <c r="J192" i="19"/>
  <c r="G226" i="19"/>
  <c r="O248" i="19"/>
  <c r="O71" i="20"/>
  <c r="G78" i="20"/>
  <c r="G169" i="4" s="1"/>
  <c r="H205" i="21"/>
  <c r="P205" i="21"/>
  <c r="X205" i="21"/>
  <c r="H203" i="18"/>
  <c r="P203" i="18"/>
  <c r="X203" i="18"/>
  <c r="H209" i="18"/>
  <c r="P209" i="18"/>
  <c r="X209" i="18"/>
  <c r="O5" i="19"/>
  <c r="O171" i="19" s="1"/>
  <c r="W5" i="19"/>
  <c r="F226" i="19"/>
  <c r="N226" i="19"/>
  <c r="V226" i="19"/>
  <c r="H235" i="19"/>
  <c r="P235" i="19"/>
  <c r="X235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C184" i="19"/>
  <c r="K184" i="19"/>
  <c r="S184" i="19"/>
  <c r="F190" i="19"/>
  <c r="G237" i="19"/>
  <c r="W248" i="19"/>
  <c r="I205" i="21"/>
  <c r="Q205" i="21"/>
  <c r="Y205" i="21"/>
  <c r="I201" i="22"/>
  <c r="Y201" i="22"/>
  <c r="Q202" i="22"/>
  <c r="I203" i="22"/>
  <c r="Y203" i="22"/>
  <c r="B211" i="22"/>
  <c r="J211" i="22"/>
  <c r="R211" i="22"/>
  <c r="I166" i="18"/>
  <c r="Q166" i="18"/>
  <c r="Y166" i="18"/>
  <c r="I171" i="18"/>
  <c r="Q171" i="18"/>
  <c r="Y171" i="18"/>
  <c r="I203" i="18"/>
  <c r="Q203" i="18"/>
  <c r="Y203" i="18"/>
  <c r="H217" i="19"/>
  <c r="P217" i="19"/>
  <c r="X217" i="19"/>
  <c r="I235" i="19"/>
  <c r="Q235" i="19"/>
  <c r="Y235" i="19"/>
  <c r="H237" i="19"/>
  <c r="H190" i="19"/>
  <c r="P237" i="19"/>
  <c r="P190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71" i="19"/>
  <c r="L171" i="19"/>
  <c r="T171" i="19"/>
  <c r="J188" i="19"/>
  <c r="B192" i="19"/>
  <c r="F192" i="21"/>
  <c r="F183" i="21" s="1"/>
  <c r="F141" i="21"/>
  <c r="F132" i="21" s="1"/>
  <c r="N192" i="21"/>
  <c r="N183" i="21" s="1"/>
  <c r="N141" i="21"/>
  <c r="N132" i="21" s="1"/>
  <c r="V192" i="21"/>
  <c r="V183" i="21" s="1"/>
  <c r="V141" i="21"/>
  <c r="V132" i="21" s="1"/>
  <c r="I201" i="21"/>
  <c r="I153" i="21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205" i="21" s="1"/>
  <c r="B171" i="21"/>
  <c r="J211" i="21"/>
  <c r="J205" i="21" s="1"/>
  <c r="J171" i="21"/>
  <c r="R211" i="21"/>
  <c r="R205" i="21" s="1"/>
  <c r="R171" i="21"/>
  <c r="D213" i="21"/>
  <c r="D205" i="21" s="1"/>
  <c r="D175" i="21"/>
  <c r="L213" i="21"/>
  <c r="L205" i="21" s="1"/>
  <c r="L175" i="21"/>
  <c r="T213" i="21"/>
  <c r="T205" i="21" s="1"/>
  <c r="T175" i="21"/>
  <c r="B144" i="23"/>
  <c r="B143" i="23"/>
  <c r="B140" i="23"/>
  <c r="B139" i="23"/>
  <c r="B137" i="23"/>
  <c r="B60" i="20"/>
  <c r="J144" i="23"/>
  <c r="J143" i="23"/>
  <c r="J140" i="23"/>
  <c r="J139" i="23"/>
  <c r="J137" i="23"/>
  <c r="J60" i="20"/>
  <c r="R144" i="23"/>
  <c r="R143" i="23"/>
  <c r="R140" i="23"/>
  <c r="R139" i="23"/>
  <c r="R137" i="23"/>
  <c r="R60" i="20"/>
  <c r="B192" i="23"/>
  <c r="B183" i="23" s="1"/>
  <c r="B141" i="23"/>
  <c r="J192" i="23"/>
  <c r="J183" i="23" s="1"/>
  <c r="J141" i="23"/>
  <c r="R192" i="23"/>
  <c r="R183" i="23" s="1"/>
  <c r="R141" i="23"/>
  <c r="B190" i="18"/>
  <c r="J190" i="18"/>
  <c r="R190" i="18"/>
  <c r="H226" i="19"/>
  <c r="P226" i="19"/>
  <c r="X226" i="19"/>
  <c r="B235" i="19"/>
  <c r="J235" i="19"/>
  <c r="R235" i="19"/>
  <c r="I237" i="19"/>
  <c r="Q237" i="19"/>
  <c r="Y237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E171" i="19"/>
  <c r="M171" i="19"/>
  <c r="U171" i="19"/>
  <c r="I190" i="19"/>
  <c r="S190" i="19"/>
  <c r="C205" i="21"/>
  <c r="K205" i="21"/>
  <c r="S205" i="21"/>
  <c r="C184" i="18"/>
  <c r="K184" i="18"/>
  <c r="S184" i="18"/>
  <c r="C209" i="18"/>
  <c r="K209" i="18"/>
  <c r="S209" i="18"/>
  <c r="B5" i="19"/>
  <c r="J5" i="19"/>
  <c r="R5" i="19"/>
  <c r="I226" i="19"/>
  <c r="Q226" i="19"/>
  <c r="Y226" i="19"/>
  <c r="D61" i="19"/>
  <c r="L61" i="19"/>
  <c r="L190" i="19" s="1"/>
  <c r="T61" i="19"/>
  <c r="T184" i="19" s="1"/>
  <c r="C235" i="19"/>
  <c r="K235" i="19"/>
  <c r="S235" i="19"/>
  <c r="B237" i="19"/>
  <c r="J237" i="19"/>
  <c r="R237" i="19"/>
  <c r="D246" i="19"/>
  <c r="D203" i="19"/>
  <c r="L246" i="19"/>
  <c r="L203" i="19"/>
  <c r="T246" i="19"/>
  <c r="T203" i="19"/>
  <c r="C248" i="19"/>
  <c r="C209" i="19"/>
  <c r="K248" i="19"/>
  <c r="K209" i="19"/>
  <c r="S248" i="19"/>
  <c r="S209" i="19"/>
  <c r="F165" i="19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F184" i="19"/>
  <c r="N184" i="19"/>
  <c r="V184" i="19"/>
  <c r="B188" i="19"/>
  <c r="J190" i="19"/>
  <c r="U190" i="19"/>
  <c r="R191" i="19"/>
  <c r="F69" i="20"/>
  <c r="N69" i="20"/>
  <c r="V69" i="20"/>
  <c r="F70" i="20"/>
  <c r="N70" i="20"/>
  <c r="V70" i="20"/>
  <c r="F71" i="20"/>
  <c r="N71" i="20"/>
  <c r="V71" i="20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W163" i="23"/>
  <c r="W161" i="23"/>
  <c r="W158" i="23"/>
  <c r="W155" i="23"/>
  <c r="W154" i="23"/>
  <c r="W151" i="23"/>
  <c r="E201" i="23"/>
  <c r="E48" i="23"/>
  <c r="E153" i="23" s="1"/>
  <c r="M201" i="23"/>
  <c r="M48" i="23"/>
  <c r="M153" i="23" s="1"/>
  <c r="U201" i="23"/>
  <c r="U48" i="23"/>
  <c r="U157" i="23" s="1"/>
  <c r="E202" i="23"/>
  <c r="E157" i="23"/>
  <c r="M202" i="23"/>
  <c r="M157" i="23"/>
  <c r="U202" i="23"/>
  <c r="E203" i="23"/>
  <c r="M203" i="23"/>
  <c r="U203" i="23"/>
  <c r="H69" i="20"/>
  <c r="P69" i="20"/>
  <c r="X69" i="20"/>
  <c r="H70" i="20"/>
  <c r="P70" i="20"/>
  <c r="X70" i="20"/>
  <c r="H71" i="20"/>
  <c r="P71" i="20"/>
  <c r="X71" i="20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E192" i="22"/>
  <c r="M192" i="22"/>
  <c r="U192" i="22"/>
  <c r="I211" i="22"/>
  <c r="Q211" i="22"/>
  <c r="Y211" i="22"/>
  <c r="H192" i="22"/>
  <c r="X192" i="22"/>
  <c r="P201" i="22"/>
  <c r="H202" i="22"/>
  <c r="X202" i="22"/>
  <c r="P203" i="22"/>
  <c r="W153" i="23"/>
  <c r="G157" i="23"/>
  <c r="W157" i="23"/>
  <c r="G160" i="23"/>
  <c r="O170" i="23"/>
  <c r="O179" i="23"/>
  <c r="O176" i="23"/>
  <c r="O172" i="23"/>
  <c r="P194" i="23"/>
  <c r="X194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N192" i="22"/>
  <c r="V192" i="22"/>
  <c r="D213" i="22"/>
  <c r="L213" i="22"/>
  <c r="T213" i="22"/>
  <c r="E141" i="22"/>
  <c r="E132" i="22" s="1"/>
  <c r="M141" i="22"/>
  <c r="M132" i="22" s="1"/>
  <c r="U141" i="22"/>
  <c r="U132" i="22" s="1"/>
  <c r="I192" i="22"/>
  <c r="Y192" i="22"/>
  <c r="Q201" i="22"/>
  <c r="I202" i="22"/>
  <c r="Y202" i="22"/>
  <c r="Q203" i="22"/>
  <c r="O163" i="23"/>
  <c r="O161" i="23"/>
  <c r="O158" i="23"/>
  <c r="O155" i="23"/>
  <c r="O154" i="23"/>
  <c r="O151" i="23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E213" i="22"/>
  <c r="M213" i="22"/>
  <c r="U213" i="22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211" i="23"/>
  <c r="F205" i="23" s="1"/>
  <c r="F99" i="23"/>
  <c r="F171" i="23" s="1"/>
  <c r="N211" i="23"/>
  <c r="N205" i="23" s="1"/>
  <c r="N99" i="23"/>
  <c r="N171" i="23" s="1"/>
  <c r="V211" i="23"/>
  <c r="V205" i="23" s="1"/>
  <c r="V99" i="23"/>
  <c r="H213" i="23"/>
  <c r="H205" i="23" s="1"/>
  <c r="H175" i="23"/>
  <c r="H99" i="23"/>
  <c r="H171" i="23" s="1"/>
  <c r="P213" i="23"/>
  <c r="P205" i="23" s="1"/>
  <c r="P99" i="23"/>
  <c r="P171" i="23" s="1"/>
  <c r="X213" i="23"/>
  <c r="X99" i="23"/>
  <c r="O175" i="23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71" i="21"/>
  <c r="Q171" i="21"/>
  <c r="Y171" i="21"/>
  <c r="I175" i="21"/>
  <c r="Q175" i="21"/>
  <c r="Y175" i="21"/>
  <c r="D211" i="22"/>
  <c r="L211" i="22"/>
  <c r="T211" i="22"/>
  <c r="F213" i="22"/>
  <c r="N213" i="22"/>
  <c r="V213" i="22"/>
  <c r="G141" i="22"/>
  <c r="G132" i="22" s="1"/>
  <c r="O141" i="22"/>
  <c r="O132" i="22" s="1"/>
  <c r="W141" i="22"/>
  <c r="W132" i="22" s="1"/>
  <c r="G171" i="22"/>
  <c r="O171" i="22"/>
  <c r="W171" i="22"/>
  <c r="X175" i="23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5" i="21"/>
  <c r="J175" i="21"/>
  <c r="R175" i="21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P141" i="22"/>
  <c r="P132" i="22" s="1"/>
  <c r="H153" i="22"/>
  <c r="X153" i="22"/>
  <c r="P157" i="22"/>
  <c r="H160" i="22"/>
  <c r="X160" i="22"/>
  <c r="G163" i="23"/>
  <c r="G161" i="23"/>
  <c r="G158" i="23"/>
  <c r="G155" i="23"/>
  <c r="G154" i="23"/>
  <c r="G151" i="23"/>
  <c r="G176" i="23"/>
  <c r="G170" i="23"/>
  <c r="G172" i="23"/>
  <c r="G179" i="23"/>
  <c r="W170" i="23"/>
  <c r="W176" i="23"/>
  <c r="W172" i="23"/>
  <c r="X171" i="23"/>
  <c r="E110" i="25"/>
  <c r="U110" i="25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Q141" i="22"/>
  <c r="Q132" i="22" s="1"/>
  <c r="I153" i="22"/>
  <c r="Y153" i="22"/>
  <c r="Q157" i="22"/>
  <c r="I160" i="22"/>
  <c r="Y160" i="22"/>
  <c r="I171" i="22"/>
  <c r="Q171" i="22"/>
  <c r="Y171" i="22"/>
  <c r="I175" i="22"/>
  <c r="Q175" i="22"/>
  <c r="Y175" i="22"/>
  <c r="H137" i="23"/>
  <c r="P137" i="23"/>
  <c r="P132" i="23" s="1"/>
  <c r="X137" i="23"/>
  <c r="H139" i="23"/>
  <c r="P139" i="23"/>
  <c r="X139" i="23"/>
  <c r="H140" i="23"/>
  <c r="P140" i="23"/>
  <c r="X140" i="23"/>
  <c r="H141" i="23"/>
  <c r="P141" i="23"/>
  <c r="X141" i="23"/>
  <c r="H143" i="23"/>
  <c r="P143" i="23"/>
  <c r="X143" i="23"/>
  <c r="H151" i="23"/>
  <c r="P151" i="23"/>
  <c r="X151" i="23"/>
  <c r="H153" i="23"/>
  <c r="X153" i="23"/>
  <c r="H154" i="23"/>
  <c r="P154" i="23"/>
  <c r="X154" i="23"/>
  <c r="H155" i="23"/>
  <c r="P155" i="23"/>
  <c r="X155" i="23"/>
  <c r="H157" i="23"/>
  <c r="P157" i="23"/>
  <c r="H158" i="23"/>
  <c r="P158" i="23"/>
  <c r="X158" i="23"/>
  <c r="H160" i="23"/>
  <c r="P160" i="23"/>
  <c r="X160" i="23"/>
  <c r="H161" i="23"/>
  <c r="P161" i="23"/>
  <c r="X161" i="23"/>
  <c r="J172" i="23"/>
  <c r="E175" i="23"/>
  <c r="W175" i="23"/>
  <c r="B179" i="23"/>
  <c r="R179" i="23"/>
  <c r="O201" i="23"/>
  <c r="W202" i="23"/>
  <c r="H67" i="24"/>
  <c r="X69" i="24"/>
  <c r="P76" i="24"/>
  <c r="P173" i="4" s="1"/>
  <c r="G205" i="23"/>
  <c r="O205" i="23"/>
  <c r="W205" i="23"/>
  <c r="R160" i="23"/>
  <c r="B170" i="23"/>
  <c r="J170" i="23"/>
  <c r="R170" i="23"/>
  <c r="B171" i="23"/>
  <c r="J171" i="23"/>
  <c r="R171" i="23"/>
  <c r="M172" i="23"/>
  <c r="G175" i="23"/>
  <c r="J176" i="23"/>
  <c r="G192" i="23"/>
  <c r="G183" i="23" s="1"/>
  <c r="W201" i="23"/>
  <c r="G203" i="23"/>
  <c r="X67" i="24"/>
  <c r="H77" i="24"/>
  <c r="H174" i="4" s="1"/>
  <c r="H152" i="25"/>
  <c r="H116" i="25"/>
  <c r="H152" i="26"/>
  <c r="P152" i="25"/>
  <c r="P116" i="25"/>
  <c r="P152" i="26"/>
  <c r="X152" i="25"/>
  <c r="X116" i="25"/>
  <c r="X152" i="26"/>
  <c r="M153" i="25"/>
  <c r="M119" i="25"/>
  <c r="U153" i="25"/>
  <c r="U119" i="25"/>
  <c r="B154" i="25"/>
  <c r="B122" i="25"/>
  <c r="J154" i="25"/>
  <c r="J122" i="25"/>
  <c r="R154" i="25"/>
  <c r="R122" i="25"/>
  <c r="I110" i="25"/>
  <c r="Q110" i="25"/>
  <c r="Y110" i="25"/>
  <c r="I99" i="23"/>
  <c r="Q99" i="23"/>
  <c r="Y99" i="23"/>
  <c r="C137" i="23"/>
  <c r="C132" i="23" s="1"/>
  <c r="K137" i="23"/>
  <c r="K132" i="23" s="1"/>
  <c r="S137" i="23"/>
  <c r="C139" i="23"/>
  <c r="K139" i="23"/>
  <c r="S139" i="23"/>
  <c r="C140" i="23"/>
  <c r="K140" i="23"/>
  <c r="S140" i="23"/>
  <c r="C141" i="23"/>
  <c r="K141" i="23"/>
  <c r="S141" i="23"/>
  <c r="C143" i="23"/>
  <c r="K143" i="23"/>
  <c r="S143" i="23"/>
  <c r="K171" i="23"/>
  <c r="E172" i="23"/>
  <c r="Q175" i="23"/>
  <c r="U176" i="23"/>
  <c r="X211" i="23"/>
  <c r="X205" i="23" s="1"/>
  <c r="H68" i="24"/>
  <c r="P77" i="24"/>
  <c r="P174" i="4" s="1"/>
  <c r="E119" i="25"/>
  <c r="B48" i="23"/>
  <c r="B153" i="23" s="1"/>
  <c r="J48" i="23"/>
  <c r="J160" i="23" s="1"/>
  <c r="R48" i="23"/>
  <c r="R153" i="23" s="1"/>
  <c r="I205" i="23"/>
  <c r="Q205" i="23"/>
  <c r="Y205" i="23"/>
  <c r="D137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D151" i="23"/>
  <c r="L151" i="23"/>
  <c r="T151" i="23"/>
  <c r="D153" i="23"/>
  <c r="L153" i="23"/>
  <c r="T153" i="23"/>
  <c r="D154" i="23"/>
  <c r="L154" i="23"/>
  <c r="T154" i="23"/>
  <c r="D155" i="23"/>
  <c r="L155" i="23"/>
  <c r="T155" i="23"/>
  <c r="D157" i="23"/>
  <c r="L157" i="23"/>
  <c r="T157" i="23"/>
  <c r="D158" i="23"/>
  <c r="L158" i="23"/>
  <c r="T158" i="23"/>
  <c r="D160" i="23"/>
  <c r="L160" i="23"/>
  <c r="T160" i="23"/>
  <c r="D161" i="23"/>
  <c r="L161" i="23"/>
  <c r="T161" i="23"/>
  <c r="D171" i="23"/>
  <c r="L171" i="23"/>
  <c r="U171" i="23"/>
  <c r="R175" i="23"/>
  <c r="M176" i="23"/>
  <c r="O192" i="23"/>
  <c r="O183" i="23" s="1"/>
  <c r="G202" i="23"/>
  <c r="C48" i="23"/>
  <c r="C153" i="23" s="1"/>
  <c r="K48" i="23"/>
  <c r="K160" i="23" s="1"/>
  <c r="S48" i="23"/>
  <c r="S160" i="23" s="1"/>
  <c r="C99" i="23"/>
  <c r="C175" i="23" s="1"/>
  <c r="K99" i="23"/>
  <c r="S99" i="23"/>
  <c r="S171" i="23" s="1"/>
  <c r="B205" i="23"/>
  <c r="J205" i="23"/>
  <c r="R205" i="23"/>
  <c r="D213" i="23"/>
  <c r="D175" i="23"/>
  <c r="L213" i="23"/>
  <c r="L205" i="23" s="1"/>
  <c r="L175" i="23"/>
  <c r="T213" i="23"/>
  <c r="T175" i="23"/>
  <c r="E137" i="23"/>
  <c r="M137" i="23"/>
  <c r="U137" i="23"/>
  <c r="E139" i="23"/>
  <c r="M139" i="23"/>
  <c r="U139" i="23"/>
  <c r="E140" i="23"/>
  <c r="M140" i="23"/>
  <c r="U140" i="23"/>
  <c r="E141" i="23"/>
  <c r="M141" i="23"/>
  <c r="U141" i="23"/>
  <c r="E143" i="23"/>
  <c r="M143" i="23"/>
  <c r="U143" i="23"/>
  <c r="E170" i="23"/>
  <c r="M170" i="23"/>
  <c r="U170" i="23"/>
  <c r="E171" i="23"/>
  <c r="M171" i="23"/>
  <c r="J175" i="23"/>
  <c r="E176" i="23"/>
  <c r="D179" i="23"/>
  <c r="D176" i="23"/>
  <c r="D172" i="23"/>
  <c r="L179" i="23"/>
  <c r="L176" i="23"/>
  <c r="L172" i="23"/>
  <c r="L165" i="23" s="1"/>
  <c r="T179" i="23"/>
  <c r="T176" i="23"/>
  <c r="T172" i="23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F151" i="23"/>
  <c r="N151" i="23"/>
  <c r="V151" i="23"/>
  <c r="F153" i="23"/>
  <c r="N153" i="23"/>
  <c r="V153" i="23"/>
  <c r="F154" i="23"/>
  <c r="N154" i="23"/>
  <c r="V154" i="23"/>
  <c r="F155" i="23"/>
  <c r="N155" i="23"/>
  <c r="V155" i="23"/>
  <c r="F157" i="23"/>
  <c r="N157" i="23"/>
  <c r="V157" i="23"/>
  <c r="F158" i="23"/>
  <c r="N158" i="23"/>
  <c r="V158" i="23"/>
  <c r="F160" i="23"/>
  <c r="N160" i="23"/>
  <c r="V160" i="23"/>
  <c r="F161" i="23"/>
  <c r="N161" i="23"/>
  <c r="V161" i="23"/>
  <c r="W171" i="23"/>
  <c r="B175" i="23"/>
  <c r="K175" i="23"/>
  <c r="U175" i="23"/>
  <c r="W192" i="23"/>
  <c r="W183" i="23" s="1"/>
  <c r="G201" i="23"/>
  <c r="O202" i="23"/>
  <c r="E143" i="27"/>
  <c r="M143" i="27"/>
  <c r="U143" i="27"/>
  <c r="U153" i="27"/>
  <c r="D205" i="23"/>
  <c r="T211" i="23"/>
  <c r="T205" i="23" s="1"/>
  <c r="T171" i="23"/>
  <c r="G137" i="23"/>
  <c r="O137" i="23"/>
  <c r="O132" i="23" s="1"/>
  <c r="W137" i="23"/>
  <c r="G139" i="23"/>
  <c r="O139" i="23"/>
  <c r="W139" i="23"/>
  <c r="G140" i="23"/>
  <c r="O140" i="23"/>
  <c r="W140" i="23"/>
  <c r="G143" i="23"/>
  <c r="O143" i="23"/>
  <c r="W143" i="23"/>
  <c r="O160" i="23"/>
  <c r="W160" i="23"/>
  <c r="G171" i="23"/>
  <c r="O171" i="23"/>
  <c r="M175" i="23"/>
  <c r="V175" i="23"/>
  <c r="E105" i="25"/>
  <c r="G67" i="24"/>
  <c r="O67" i="24"/>
  <c r="W67" i="24"/>
  <c r="G68" i="24"/>
  <c r="O68" i="24"/>
  <c r="W68" i="24"/>
  <c r="G69" i="24"/>
  <c r="O69" i="24"/>
  <c r="W69" i="24"/>
  <c r="W152" i="25"/>
  <c r="W116" i="25"/>
  <c r="D105" i="25"/>
  <c r="L105" i="25"/>
  <c r="T105" i="25"/>
  <c r="E116" i="25"/>
  <c r="O116" i="25"/>
  <c r="D119" i="25"/>
  <c r="D143" i="26"/>
  <c r="L143" i="26"/>
  <c r="T143" i="26"/>
  <c r="G152" i="26"/>
  <c r="O152" i="26"/>
  <c r="W152" i="26"/>
  <c r="D153" i="26"/>
  <c r="L153" i="26"/>
  <c r="T153" i="26"/>
  <c r="I154" i="26"/>
  <c r="Q154" i="26"/>
  <c r="Y154" i="26"/>
  <c r="H153" i="26"/>
  <c r="B143" i="27"/>
  <c r="J143" i="27"/>
  <c r="R143" i="27"/>
  <c r="B153" i="27"/>
  <c r="J153" i="27"/>
  <c r="R153" i="27"/>
  <c r="G154" i="27"/>
  <c r="W154" i="27"/>
  <c r="M152" i="27"/>
  <c r="I67" i="24"/>
  <c r="Q67" i="24"/>
  <c r="Y67" i="24"/>
  <c r="I68" i="24"/>
  <c r="Q68" i="24"/>
  <c r="Y68" i="24"/>
  <c r="I69" i="24"/>
  <c r="Q69" i="24"/>
  <c r="Y69" i="24"/>
  <c r="I146" i="25"/>
  <c r="Q146" i="25"/>
  <c r="Y146" i="25"/>
  <c r="F105" i="25"/>
  <c r="N105" i="25"/>
  <c r="V105" i="25"/>
  <c r="G116" i="25"/>
  <c r="S116" i="25"/>
  <c r="F119" i="25"/>
  <c r="T119" i="25"/>
  <c r="K122" i="25"/>
  <c r="F143" i="26"/>
  <c r="N143" i="26"/>
  <c r="V143" i="26"/>
  <c r="I152" i="26"/>
  <c r="Q152" i="26"/>
  <c r="Y152" i="26"/>
  <c r="F153" i="26"/>
  <c r="N153" i="26"/>
  <c r="V153" i="26"/>
  <c r="C154" i="26"/>
  <c r="K154" i="26"/>
  <c r="S154" i="26"/>
  <c r="H143" i="26"/>
  <c r="X153" i="26"/>
  <c r="D143" i="27"/>
  <c r="L143" i="27"/>
  <c r="T143" i="27"/>
  <c r="G152" i="27"/>
  <c r="O152" i="27"/>
  <c r="W152" i="27"/>
  <c r="D153" i="27"/>
  <c r="L153" i="27"/>
  <c r="T153" i="27"/>
  <c r="E153" i="27"/>
  <c r="B67" i="24"/>
  <c r="J67" i="24"/>
  <c r="R67" i="24"/>
  <c r="B68" i="24"/>
  <c r="J68" i="24"/>
  <c r="R68" i="24"/>
  <c r="B69" i="24"/>
  <c r="J69" i="24"/>
  <c r="R69" i="24"/>
  <c r="B152" i="25"/>
  <c r="B116" i="25"/>
  <c r="J152" i="25"/>
  <c r="J116" i="25"/>
  <c r="R152" i="25"/>
  <c r="R116" i="25"/>
  <c r="G153" i="25"/>
  <c r="G146" i="25" s="1"/>
  <c r="G119" i="25"/>
  <c r="O153" i="25"/>
  <c r="O119" i="25"/>
  <c r="W153" i="25"/>
  <c r="W119" i="25"/>
  <c r="G105" i="25"/>
  <c r="O105" i="25"/>
  <c r="W105" i="25"/>
  <c r="I116" i="25"/>
  <c r="T116" i="25"/>
  <c r="I119" i="25"/>
  <c r="L122" i="25"/>
  <c r="C152" i="25"/>
  <c r="S154" i="25"/>
  <c r="S146" i="25" s="1"/>
  <c r="G143" i="26"/>
  <c r="O143" i="26"/>
  <c r="W143" i="26"/>
  <c r="B152" i="26"/>
  <c r="J152" i="26"/>
  <c r="R152" i="26"/>
  <c r="G153" i="26"/>
  <c r="O153" i="26"/>
  <c r="W153" i="26"/>
  <c r="D154" i="26"/>
  <c r="L154" i="26"/>
  <c r="T154" i="26"/>
  <c r="H152" i="27"/>
  <c r="H116" i="27"/>
  <c r="P152" i="27"/>
  <c r="P116" i="27"/>
  <c r="X152" i="27"/>
  <c r="X116" i="27"/>
  <c r="B154" i="27"/>
  <c r="B122" i="27"/>
  <c r="J122" i="27"/>
  <c r="J154" i="27"/>
  <c r="R154" i="27"/>
  <c r="R122" i="27"/>
  <c r="C67" i="24"/>
  <c r="K67" i="24"/>
  <c r="S67" i="24"/>
  <c r="C68" i="24"/>
  <c r="K68" i="24"/>
  <c r="S68" i="24"/>
  <c r="C69" i="24"/>
  <c r="K69" i="24"/>
  <c r="S69" i="24"/>
  <c r="H153" i="25"/>
  <c r="H119" i="25"/>
  <c r="P153" i="25"/>
  <c r="P119" i="25"/>
  <c r="X153" i="25"/>
  <c r="X119" i="25"/>
  <c r="E154" i="25"/>
  <c r="E146" i="25" s="1"/>
  <c r="E122" i="25"/>
  <c r="M154" i="25"/>
  <c r="M122" i="25"/>
  <c r="U154" i="25"/>
  <c r="U146" i="25" s="1"/>
  <c r="U122" i="25"/>
  <c r="H105" i="25"/>
  <c r="P105" i="25"/>
  <c r="X105" i="25"/>
  <c r="K116" i="25"/>
  <c r="U116" i="25"/>
  <c r="K119" i="25"/>
  <c r="V119" i="25"/>
  <c r="N122" i="25"/>
  <c r="C152" i="26"/>
  <c r="C116" i="26"/>
  <c r="K152" i="26"/>
  <c r="K116" i="26"/>
  <c r="S152" i="26"/>
  <c r="S116" i="26"/>
  <c r="E154" i="26"/>
  <c r="E122" i="26"/>
  <c r="M154" i="26"/>
  <c r="M122" i="26"/>
  <c r="U154" i="26"/>
  <c r="U122" i="26"/>
  <c r="F143" i="27"/>
  <c r="N143" i="27"/>
  <c r="V143" i="27"/>
  <c r="I152" i="27"/>
  <c r="Q152" i="27"/>
  <c r="Y152" i="27"/>
  <c r="F153" i="27"/>
  <c r="N153" i="27"/>
  <c r="V153" i="27"/>
  <c r="C154" i="27"/>
  <c r="D67" i="24"/>
  <c r="L67" i="24"/>
  <c r="T67" i="24"/>
  <c r="D68" i="24"/>
  <c r="L68" i="24"/>
  <c r="T68" i="24"/>
  <c r="D69" i="24"/>
  <c r="L69" i="24"/>
  <c r="T69" i="24"/>
  <c r="D146" i="25"/>
  <c r="L146" i="25"/>
  <c r="T146" i="25"/>
  <c r="I105" i="25"/>
  <c r="Q105" i="25"/>
  <c r="Y105" i="25"/>
  <c r="L116" i="25"/>
  <c r="V116" i="25"/>
  <c r="L119" i="25"/>
  <c r="Y119" i="25"/>
  <c r="Q122" i="25"/>
  <c r="C143" i="25"/>
  <c r="C136" i="25" s="1"/>
  <c r="I143" i="26"/>
  <c r="Q143" i="26"/>
  <c r="Y143" i="26"/>
  <c r="D152" i="26"/>
  <c r="L152" i="26"/>
  <c r="T152" i="26"/>
  <c r="I153" i="26"/>
  <c r="Q153" i="26"/>
  <c r="Y153" i="26"/>
  <c r="F154" i="26"/>
  <c r="N154" i="26"/>
  <c r="V154" i="26"/>
  <c r="G143" i="27"/>
  <c r="O143" i="27"/>
  <c r="W143" i="27"/>
  <c r="B152" i="27"/>
  <c r="J152" i="27"/>
  <c r="R152" i="27"/>
  <c r="G153" i="27"/>
  <c r="O153" i="27"/>
  <c r="W153" i="27"/>
  <c r="D154" i="27"/>
  <c r="E154" i="27"/>
  <c r="E67" i="24"/>
  <c r="M67" i="24"/>
  <c r="U67" i="24"/>
  <c r="E68" i="24"/>
  <c r="M68" i="24"/>
  <c r="U68" i="24"/>
  <c r="E69" i="24"/>
  <c r="M69" i="24"/>
  <c r="U69" i="24"/>
  <c r="B153" i="25"/>
  <c r="B119" i="25"/>
  <c r="J153" i="25"/>
  <c r="J119" i="25"/>
  <c r="R153" i="25"/>
  <c r="R119" i="25"/>
  <c r="G154" i="25"/>
  <c r="G122" i="25"/>
  <c r="O154" i="25"/>
  <c r="O122" i="25"/>
  <c r="W154" i="25"/>
  <c r="W122" i="25"/>
  <c r="B105" i="25"/>
  <c r="J105" i="25"/>
  <c r="R105" i="25"/>
  <c r="M116" i="25"/>
  <c r="Y116" i="25"/>
  <c r="K143" i="25"/>
  <c r="K136" i="25" s="1"/>
  <c r="C153" i="25"/>
  <c r="B143" i="26"/>
  <c r="J143" i="26"/>
  <c r="R143" i="26"/>
  <c r="E152" i="26"/>
  <c r="M152" i="26"/>
  <c r="U152" i="26"/>
  <c r="B153" i="26"/>
  <c r="J153" i="26"/>
  <c r="R153" i="26"/>
  <c r="G154" i="26"/>
  <c r="O154" i="26"/>
  <c r="W154" i="26"/>
  <c r="H143" i="27"/>
  <c r="P143" i="27"/>
  <c r="X143" i="27"/>
  <c r="C152" i="27"/>
  <c r="K152" i="27"/>
  <c r="S152" i="27"/>
  <c r="H153" i="27"/>
  <c r="P153" i="27"/>
  <c r="X153" i="27"/>
  <c r="M154" i="27"/>
  <c r="U154" i="27"/>
  <c r="N154" i="27"/>
  <c r="F67" i="24"/>
  <c r="N67" i="24"/>
  <c r="V67" i="24"/>
  <c r="F68" i="24"/>
  <c r="N68" i="24"/>
  <c r="V68" i="24"/>
  <c r="F69" i="24"/>
  <c r="N69" i="24"/>
  <c r="V69" i="24"/>
  <c r="H154" i="25"/>
  <c r="H122" i="25"/>
  <c r="P154" i="25"/>
  <c r="P122" i="25"/>
  <c r="X154" i="25"/>
  <c r="X122" i="25"/>
  <c r="S105" i="25"/>
  <c r="D116" i="25"/>
  <c r="N116" i="25"/>
  <c r="N119" i="25"/>
  <c r="D122" i="25"/>
  <c r="T122" i="25"/>
  <c r="C143" i="26"/>
  <c r="K143" i="26"/>
  <c r="S143" i="26"/>
  <c r="F152" i="26"/>
  <c r="N152" i="26"/>
  <c r="V152" i="26"/>
  <c r="C153" i="26"/>
  <c r="K153" i="26"/>
  <c r="S153" i="26"/>
  <c r="I143" i="27"/>
  <c r="Q143" i="27"/>
  <c r="Y143" i="27"/>
  <c r="D152" i="27"/>
  <c r="L152" i="27"/>
  <c r="T152" i="27"/>
  <c r="I153" i="27"/>
  <c r="Q153" i="27"/>
  <c r="Y153" i="27"/>
  <c r="F154" i="27"/>
  <c r="V154" i="27"/>
  <c r="E152" i="27"/>
  <c r="Y154" i="27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05" i="27"/>
  <c r="N105" i="27"/>
  <c r="V105" i="27"/>
  <c r="F116" i="27"/>
  <c r="N116" i="27"/>
  <c r="V116" i="27"/>
  <c r="F119" i="27"/>
  <c r="N119" i="27"/>
  <c r="V119" i="27"/>
  <c r="F122" i="27"/>
  <c r="V122" i="27"/>
  <c r="O154" i="27"/>
  <c r="C113" i="29"/>
  <c r="K113" i="29"/>
  <c r="S113" i="29"/>
  <c r="E119" i="30"/>
  <c r="E90" i="30"/>
  <c r="M119" i="30"/>
  <c r="M90" i="30"/>
  <c r="U119" i="30"/>
  <c r="U90" i="30"/>
  <c r="E122" i="30"/>
  <c r="E99" i="30"/>
  <c r="M122" i="30"/>
  <c r="M99" i="30"/>
  <c r="U122" i="30"/>
  <c r="U99" i="30"/>
  <c r="C105" i="30"/>
  <c r="C123" i="30"/>
  <c r="K105" i="30"/>
  <c r="K123" i="30"/>
  <c r="V120" i="30"/>
  <c r="C119" i="31"/>
  <c r="C90" i="31"/>
  <c r="K119" i="31"/>
  <c r="K90" i="31"/>
  <c r="S119" i="31"/>
  <c r="S90" i="31"/>
  <c r="D120" i="31"/>
  <c r="D94" i="31"/>
  <c r="L120" i="31"/>
  <c r="L94" i="31"/>
  <c r="T120" i="31"/>
  <c r="T94" i="31"/>
  <c r="C122" i="31"/>
  <c r="C99" i="31"/>
  <c r="K122" i="31"/>
  <c r="K99" i="31"/>
  <c r="S122" i="31"/>
  <c r="S99" i="31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G105" i="27"/>
  <c r="O105" i="27"/>
  <c r="W105" i="27"/>
  <c r="G116" i="27"/>
  <c r="O116" i="27"/>
  <c r="W116" i="27"/>
  <c r="G119" i="27"/>
  <c r="O119" i="27"/>
  <c r="W119" i="27"/>
  <c r="G122" i="27"/>
  <c r="W122" i="27"/>
  <c r="Q154" i="27"/>
  <c r="G120" i="30"/>
  <c r="O120" i="30"/>
  <c r="W120" i="30"/>
  <c r="C105" i="26"/>
  <c r="K105" i="26"/>
  <c r="S105" i="26"/>
  <c r="C119" i="26"/>
  <c r="K119" i="26"/>
  <c r="S119" i="26"/>
  <c r="C122" i="26"/>
  <c r="K122" i="26"/>
  <c r="S122" i="26"/>
  <c r="H105" i="27"/>
  <c r="P105" i="27"/>
  <c r="X105" i="27"/>
  <c r="H119" i="27"/>
  <c r="P119" i="27"/>
  <c r="X119" i="27"/>
  <c r="I154" i="27"/>
  <c r="S154" i="27"/>
  <c r="E113" i="29"/>
  <c r="M113" i="29"/>
  <c r="U113" i="29"/>
  <c r="F94" i="30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05" i="27"/>
  <c r="Q105" i="27"/>
  <c r="Y105" i="27"/>
  <c r="I116" i="27"/>
  <c r="Q116" i="27"/>
  <c r="Y116" i="27"/>
  <c r="I119" i="27"/>
  <c r="Q119" i="27"/>
  <c r="Y119" i="27"/>
  <c r="T154" i="27"/>
  <c r="F119" i="29"/>
  <c r="F90" i="29"/>
  <c r="N119" i="29"/>
  <c r="N90" i="29"/>
  <c r="V119" i="29"/>
  <c r="V90" i="29"/>
  <c r="F122" i="29"/>
  <c r="F99" i="29"/>
  <c r="N122" i="29"/>
  <c r="N99" i="29"/>
  <c r="V122" i="29"/>
  <c r="V99" i="29"/>
  <c r="D123" i="29"/>
  <c r="D113" i="29" s="1"/>
  <c r="D105" i="29"/>
  <c r="L123" i="29"/>
  <c r="L113" i="29" s="1"/>
  <c r="L105" i="29"/>
  <c r="T123" i="29"/>
  <c r="T113" i="29" s="1"/>
  <c r="T105" i="29"/>
  <c r="G120" i="29"/>
  <c r="G113" i="29" s="1"/>
  <c r="F119" i="30"/>
  <c r="V122" i="30"/>
  <c r="O120" i="31"/>
  <c r="W120" i="31"/>
  <c r="E105" i="26"/>
  <c r="M105" i="26"/>
  <c r="U105" i="26"/>
  <c r="E116" i="26"/>
  <c r="M116" i="26"/>
  <c r="U116" i="26"/>
  <c r="E119" i="26"/>
  <c r="M119" i="26"/>
  <c r="U119" i="26"/>
  <c r="B105" i="27"/>
  <c r="J105" i="27"/>
  <c r="R105" i="27"/>
  <c r="B116" i="27"/>
  <c r="J116" i="27"/>
  <c r="R116" i="27"/>
  <c r="B119" i="27"/>
  <c r="J119" i="27"/>
  <c r="R119" i="27"/>
  <c r="K154" i="27"/>
  <c r="O120" i="29"/>
  <c r="O113" i="29" s="1"/>
  <c r="N119" i="30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H154" i="27"/>
  <c r="P154" i="27"/>
  <c r="X154" i="27"/>
  <c r="C105" i="27"/>
  <c r="K105" i="27"/>
  <c r="S105" i="27"/>
  <c r="C116" i="27"/>
  <c r="K116" i="27"/>
  <c r="S116" i="27"/>
  <c r="C119" i="27"/>
  <c r="K119" i="27"/>
  <c r="S119" i="27"/>
  <c r="C122" i="27"/>
  <c r="L154" i="27"/>
  <c r="H113" i="29"/>
  <c r="P113" i="29"/>
  <c r="X113" i="29"/>
  <c r="W120" i="29"/>
  <c r="W113" i="29" s="1"/>
  <c r="V119" i="30"/>
  <c r="S123" i="30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05" i="27"/>
  <c r="L105" i="27"/>
  <c r="T105" i="27"/>
  <c r="D116" i="27"/>
  <c r="L116" i="27"/>
  <c r="T116" i="27"/>
  <c r="D119" i="27"/>
  <c r="L119" i="27"/>
  <c r="T119" i="27"/>
  <c r="D122" i="27"/>
  <c r="I113" i="29"/>
  <c r="Q113" i="29"/>
  <c r="Y113" i="29"/>
  <c r="H90" i="29"/>
  <c r="P90" i="29"/>
  <c r="X90" i="29"/>
  <c r="H94" i="29"/>
  <c r="P94" i="29"/>
  <c r="X94" i="29"/>
  <c r="H99" i="29"/>
  <c r="P99" i="29"/>
  <c r="X99" i="29"/>
  <c r="H105" i="29"/>
  <c r="P105" i="29"/>
  <c r="X105" i="29"/>
  <c r="G90" i="30"/>
  <c r="O90" i="30"/>
  <c r="W90" i="30"/>
  <c r="G94" i="30"/>
  <c r="O94" i="30"/>
  <c r="W94" i="30"/>
  <c r="G99" i="30"/>
  <c r="O99" i="30"/>
  <c r="X122" i="30"/>
  <c r="J123" i="30"/>
  <c r="T123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P94" i="31"/>
  <c r="O122" i="31"/>
  <c r="I90" i="29"/>
  <c r="Q90" i="29"/>
  <c r="Y90" i="29"/>
  <c r="I94" i="29"/>
  <c r="Q94" i="29"/>
  <c r="Y94" i="29"/>
  <c r="I99" i="29"/>
  <c r="Q99" i="29"/>
  <c r="Y99" i="29"/>
  <c r="I105" i="29"/>
  <c r="Q105" i="29"/>
  <c r="Y105" i="29"/>
  <c r="W122" i="30"/>
  <c r="H90" i="30"/>
  <c r="P90" i="30"/>
  <c r="X90" i="30"/>
  <c r="H94" i="30"/>
  <c r="P94" i="30"/>
  <c r="X94" i="30"/>
  <c r="H99" i="30"/>
  <c r="P99" i="30"/>
  <c r="H105" i="30"/>
  <c r="P105" i="30"/>
  <c r="X105" i="30"/>
  <c r="Y122" i="30"/>
  <c r="U123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G105" i="31"/>
  <c r="W105" i="31"/>
  <c r="G120" i="31"/>
  <c r="W122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F123" i="30"/>
  <c r="N123" i="30"/>
  <c r="V123" i="30"/>
  <c r="I90" i="30"/>
  <c r="Q90" i="30"/>
  <c r="Y90" i="30"/>
  <c r="I94" i="30"/>
  <c r="Q94" i="30"/>
  <c r="Y94" i="30"/>
  <c r="I99" i="30"/>
  <c r="Q99" i="30"/>
  <c r="Q105" i="30"/>
  <c r="Y105" i="30"/>
  <c r="B123" i="30"/>
  <c r="L123" i="30"/>
  <c r="F119" i="31"/>
  <c r="F90" i="31"/>
  <c r="N119" i="31"/>
  <c r="N90" i="31"/>
  <c r="V119" i="31"/>
  <c r="V90" i="31"/>
  <c r="F122" i="31"/>
  <c r="F99" i="31"/>
  <c r="N122" i="31"/>
  <c r="N99" i="31"/>
  <c r="V122" i="31"/>
  <c r="V99" i="31"/>
  <c r="D123" i="31"/>
  <c r="D105" i="31"/>
  <c r="L123" i="31"/>
  <c r="L105" i="31"/>
  <c r="T123" i="31"/>
  <c r="T105" i="31"/>
  <c r="H120" i="31"/>
  <c r="L79" i="34"/>
  <c r="C94" i="29"/>
  <c r="K94" i="29"/>
  <c r="S94" i="29"/>
  <c r="C99" i="29"/>
  <c r="K99" i="29"/>
  <c r="S99" i="29"/>
  <c r="C105" i="29"/>
  <c r="K105" i="29"/>
  <c r="S105" i="29"/>
  <c r="G123" i="30"/>
  <c r="O123" i="30"/>
  <c r="W123" i="30"/>
  <c r="B94" i="30"/>
  <c r="J94" i="30"/>
  <c r="R94" i="30"/>
  <c r="B99" i="30"/>
  <c r="J99" i="30"/>
  <c r="R99" i="30"/>
  <c r="R105" i="30"/>
  <c r="M123" i="30"/>
  <c r="E123" i="31"/>
  <c r="E105" i="31"/>
  <c r="M123" i="31"/>
  <c r="M105" i="31"/>
  <c r="U123" i="31"/>
  <c r="U105" i="31"/>
  <c r="O90" i="31"/>
  <c r="W94" i="31"/>
  <c r="O123" i="31"/>
  <c r="B78" i="35"/>
  <c r="B57" i="35"/>
  <c r="J78" i="35"/>
  <c r="J57" i="35"/>
  <c r="R78" i="35"/>
  <c r="R57" i="35"/>
  <c r="D79" i="35"/>
  <c r="D60" i="35"/>
  <c r="L79" i="35"/>
  <c r="L60" i="35"/>
  <c r="T79" i="35"/>
  <c r="T60" i="35"/>
  <c r="B80" i="35"/>
  <c r="B63" i="35"/>
  <c r="J80" i="35"/>
  <c r="J63" i="35"/>
  <c r="R80" i="35"/>
  <c r="R63" i="35"/>
  <c r="D90" i="29"/>
  <c r="L90" i="29"/>
  <c r="T90" i="29"/>
  <c r="D94" i="29"/>
  <c r="L94" i="29"/>
  <c r="T94" i="29"/>
  <c r="D99" i="29"/>
  <c r="L99" i="29"/>
  <c r="T99" i="29"/>
  <c r="C90" i="30"/>
  <c r="K90" i="30"/>
  <c r="S90" i="30"/>
  <c r="C94" i="30"/>
  <c r="K94" i="30"/>
  <c r="S94" i="30"/>
  <c r="C99" i="30"/>
  <c r="K99" i="30"/>
  <c r="S99" i="30"/>
  <c r="D123" i="30"/>
  <c r="I120" i="31"/>
  <c r="I94" i="31"/>
  <c r="Q120" i="31"/>
  <c r="Q94" i="31"/>
  <c r="Y120" i="31"/>
  <c r="Y94" i="31"/>
  <c r="H122" i="31"/>
  <c r="P122" i="31"/>
  <c r="X122" i="31"/>
  <c r="F123" i="31"/>
  <c r="F105" i="31"/>
  <c r="N123" i="31"/>
  <c r="N105" i="31"/>
  <c r="V123" i="31"/>
  <c r="V105" i="31"/>
  <c r="P90" i="31"/>
  <c r="X94" i="31"/>
  <c r="G72" i="33"/>
  <c r="O72" i="33"/>
  <c r="W72" i="33"/>
  <c r="E90" i="29"/>
  <c r="M90" i="29"/>
  <c r="U90" i="29"/>
  <c r="E94" i="29"/>
  <c r="M94" i="29"/>
  <c r="U94" i="29"/>
  <c r="E99" i="29"/>
  <c r="M99" i="29"/>
  <c r="U99" i="29"/>
  <c r="E105" i="29"/>
  <c r="M105" i="29"/>
  <c r="U105" i="29"/>
  <c r="D90" i="30"/>
  <c r="L90" i="30"/>
  <c r="T90" i="30"/>
  <c r="D94" i="30"/>
  <c r="L94" i="30"/>
  <c r="T94" i="30"/>
  <c r="D99" i="30"/>
  <c r="L99" i="30"/>
  <c r="T99" i="30"/>
  <c r="E123" i="30"/>
  <c r="I119" i="31"/>
  <c r="I90" i="31"/>
  <c r="Q119" i="31"/>
  <c r="Q90" i="31"/>
  <c r="Y119" i="31"/>
  <c r="Y90" i="31"/>
  <c r="B120" i="31"/>
  <c r="J120" i="31"/>
  <c r="R120" i="31"/>
  <c r="I122" i="31"/>
  <c r="I99" i="31"/>
  <c r="Q122" i="31"/>
  <c r="Q99" i="31"/>
  <c r="Y122" i="31"/>
  <c r="Y99" i="31"/>
  <c r="J94" i="31"/>
  <c r="F94" i="29"/>
  <c r="N94" i="29"/>
  <c r="V94" i="29"/>
  <c r="F105" i="29"/>
  <c r="N105" i="29"/>
  <c r="V105" i="29"/>
  <c r="E94" i="30"/>
  <c r="M94" i="30"/>
  <c r="U94" i="30"/>
  <c r="B119" i="31"/>
  <c r="J119" i="31"/>
  <c r="R119" i="31"/>
  <c r="C120" i="31"/>
  <c r="K120" i="31"/>
  <c r="S120" i="31"/>
  <c r="B122" i="31"/>
  <c r="J122" i="31"/>
  <c r="J99" i="31"/>
  <c r="R122" i="31"/>
  <c r="R99" i="31"/>
  <c r="H123" i="31"/>
  <c r="P123" i="31"/>
  <c r="X123" i="31"/>
  <c r="K94" i="31"/>
  <c r="X99" i="31"/>
  <c r="P105" i="31"/>
  <c r="F78" i="34"/>
  <c r="F57" i="34"/>
  <c r="N78" i="34"/>
  <c r="N57" i="34"/>
  <c r="V78" i="34"/>
  <c r="V57" i="34"/>
  <c r="H79" i="34"/>
  <c r="H60" i="34"/>
  <c r="P79" i="34"/>
  <c r="P60" i="34"/>
  <c r="X60" i="34"/>
  <c r="X79" i="34"/>
  <c r="F80" i="34"/>
  <c r="F63" i="34"/>
  <c r="N80" i="34"/>
  <c r="N63" i="34"/>
  <c r="V80" i="34"/>
  <c r="V63" i="34"/>
  <c r="I79" i="34"/>
  <c r="I60" i="34"/>
  <c r="Q79" i="34"/>
  <c r="Q60" i="34"/>
  <c r="Y79" i="34"/>
  <c r="Y60" i="34"/>
  <c r="G57" i="34"/>
  <c r="W63" i="34"/>
  <c r="O78" i="34"/>
  <c r="G79" i="34"/>
  <c r="W79" i="34"/>
  <c r="O80" i="34"/>
  <c r="E79" i="35"/>
  <c r="M79" i="35"/>
  <c r="U79" i="35"/>
  <c r="K78" i="35"/>
  <c r="K72" i="37"/>
  <c r="I105" i="31"/>
  <c r="Q105" i="31"/>
  <c r="Y105" i="31"/>
  <c r="B79" i="34"/>
  <c r="J79" i="34"/>
  <c r="R79" i="34"/>
  <c r="H57" i="34"/>
  <c r="J60" i="34"/>
  <c r="K63" i="34"/>
  <c r="X63" i="34"/>
  <c r="P78" i="34"/>
  <c r="P80" i="34"/>
  <c r="F79" i="35"/>
  <c r="N79" i="35"/>
  <c r="V79" i="35"/>
  <c r="S78" i="35"/>
  <c r="C78" i="38"/>
  <c r="C57" i="38"/>
  <c r="S78" i="38"/>
  <c r="S57" i="38"/>
  <c r="E79" i="38"/>
  <c r="E60" i="38"/>
  <c r="M79" i="38"/>
  <c r="M60" i="38"/>
  <c r="U79" i="38"/>
  <c r="U60" i="38"/>
  <c r="K80" i="38"/>
  <c r="K63" i="38"/>
  <c r="C57" i="33"/>
  <c r="K57" i="33"/>
  <c r="S57" i="33"/>
  <c r="C63" i="33"/>
  <c r="K63" i="33"/>
  <c r="S63" i="33"/>
  <c r="C79" i="33"/>
  <c r="K79" i="33"/>
  <c r="S79" i="33"/>
  <c r="S72" i="33" s="1"/>
  <c r="C80" i="33"/>
  <c r="K80" i="33"/>
  <c r="I78" i="34"/>
  <c r="I57" i="34"/>
  <c r="Q78" i="34"/>
  <c r="Q57" i="34"/>
  <c r="Y78" i="34"/>
  <c r="Y57" i="34"/>
  <c r="I80" i="34"/>
  <c r="I63" i="34"/>
  <c r="Q80" i="34"/>
  <c r="Q63" i="34"/>
  <c r="Y80" i="34"/>
  <c r="Y63" i="34"/>
  <c r="W57" i="34"/>
  <c r="K60" i="34"/>
  <c r="C78" i="34"/>
  <c r="C80" i="34"/>
  <c r="S8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B78" i="39"/>
  <c r="B57" i="39"/>
  <c r="J78" i="39"/>
  <c r="J57" i="39"/>
  <c r="R78" i="39"/>
  <c r="R57" i="39"/>
  <c r="D79" i="39"/>
  <c r="D60" i="39"/>
  <c r="L79" i="39"/>
  <c r="L60" i="39"/>
  <c r="T79" i="39"/>
  <c r="T60" i="39"/>
  <c r="B80" i="39"/>
  <c r="B63" i="39"/>
  <c r="J80" i="39"/>
  <c r="J63" i="39"/>
  <c r="R80" i="39"/>
  <c r="R63" i="39"/>
  <c r="D57" i="33"/>
  <c r="L57" i="33"/>
  <c r="T57" i="33"/>
  <c r="D63" i="33"/>
  <c r="L63" i="33"/>
  <c r="T63" i="33"/>
  <c r="D78" i="33"/>
  <c r="L78" i="33"/>
  <c r="T78" i="33"/>
  <c r="D80" i="33"/>
  <c r="L80" i="33"/>
  <c r="T80" i="33"/>
  <c r="B78" i="34"/>
  <c r="J78" i="34"/>
  <c r="R78" i="34"/>
  <c r="B80" i="34"/>
  <c r="J80" i="34"/>
  <c r="R80" i="34"/>
  <c r="X57" i="34"/>
  <c r="L60" i="34"/>
  <c r="B63" i="34"/>
  <c r="D80" i="34"/>
  <c r="F78" i="35"/>
  <c r="F57" i="35"/>
  <c r="N78" i="35"/>
  <c r="N57" i="35"/>
  <c r="V78" i="35"/>
  <c r="V57" i="35"/>
  <c r="H79" i="35"/>
  <c r="H60" i="35"/>
  <c r="P79" i="35"/>
  <c r="P60" i="35"/>
  <c r="X79" i="35"/>
  <c r="X60" i="35"/>
  <c r="F80" i="35"/>
  <c r="F63" i="35"/>
  <c r="N80" i="35"/>
  <c r="N63" i="35"/>
  <c r="V80" i="35"/>
  <c r="V63" i="35"/>
  <c r="F78" i="37"/>
  <c r="F57" i="37"/>
  <c r="N78" i="37"/>
  <c r="N57" i="37"/>
  <c r="V78" i="37"/>
  <c r="V57" i="37"/>
  <c r="H79" i="37"/>
  <c r="H72" i="37" s="1"/>
  <c r="H60" i="37"/>
  <c r="H79" i="39"/>
  <c r="P79" i="39"/>
  <c r="P79" i="37"/>
  <c r="P60" i="37"/>
  <c r="X79" i="39"/>
  <c r="X60" i="37"/>
  <c r="X79" i="37"/>
  <c r="X72" i="37" s="1"/>
  <c r="F80" i="37"/>
  <c r="F63" i="37"/>
  <c r="N80" i="37"/>
  <c r="N63" i="37"/>
  <c r="V80" i="37"/>
  <c r="V63" i="37"/>
  <c r="D90" i="31"/>
  <c r="L90" i="31"/>
  <c r="T90" i="31"/>
  <c r="D99" i="31"/>
  <c r="L99" i="31"/>
  <c r="T99" i="31"/>
  <c r="E57" i="33"/>
  <c r="M57" i="33"/>
  <c r="U57" i="33"/>
  <c r="E60" i="33"/>
  <c r="M60" i="33"/>
  <c r="U60" i="33"/>
  <c r="E63" i="33"/>
  <c r="M63" i="33"/>
  <c r="U63" i="33"/>
  <c r="E79" i="34"/>
  <c r="E60" i="34"/>
  <c r="M79" i="34"/>
  <c r="M60" i="34"/>
  <c r="U79" i="34"/>
  <c r="U60" i="34"/>
  <c r="B60" i="34"/>
  <c r="G80" i="34"/>
  <c r="G78" i="35"/>
  <c r="O78" i="35"/>
  <c r="W78" i="35"/>
  <c r="I79" i="35"/>
  <c r="Q79" i="35"/>
  <c r="Y79" i="35"/>
  <c r="G80" i="35"/>
  <c r="O80" i="35"/>
  <c r="W80" i="35"/>
  <c r="G72" i="37"/>
  <c r="O72" i="37"/>
  <c r="W72" i="37"/>
  <c r="E90" i="31"/>
  <c r="M90" i="31"/>
  <c r="U90" i="31"/>
  <c r="E94" i="31"/>
  <c r="M94" i="31"/>
  <c r="U94" i="31"/>
  <c r="E99" i="31"/>
  <c r="M99" i="31"/>
  <c r="U99" i="31"/>
  <c r="F57" i="33"/>
  <c r="N57" i="33"/>
  <c r="V57" i="33"/>
  <c r="F60" i="33"/>
  <c r="N60" i="33"/>
  <c r="V60" i="33"/>
  <c r="F63" i="33"/>
  <c r="N63" i="33"/>
  <c r="V63" i="33"/>
  <c r="F79" i="34"/>
  <c r="F60" i="34"/>
  <c r="N79" i="34"/>
  <c r="N60" i="34"/>
  <c r="V79" i="34"/>
  <c r="V60" i="34"/>
  <c r="B57" i="34"/>
  <c r="C60" i="34"/>
  <c r="R63" i="34"/>
  <c r="H78" i="35"/>
  <c r="P78" i="35"/>
  <c r="X78" i="35"/>
  <c r="B79" i="35"/>
  <c r="J79" i="35"/>
  <c r="R79" i="35"/>
  <c r="H80" i="35"/>
  <c r="P80" i="35"/>
  <c r="X80" i="35"/>
  <c r="S63" i="38"/>
  <c r="F94" i="31"/>
  <c r="N94" i="31"/>
  <c r="V94" i="31"/>
  <c r="G57" i="33"/>
  <c r="O57" i="33"/>
  <c r="W57" i="33"/>
  <c r="G60" i="33"/>
  <c r="O60" i="33"/>
  <c r="W60" i="33"/>
  <c r="G63" i="33"/>
  <c r="O63" i="33"/>
  <c r="W63" i="33"/>
  <c r="E78" i="34"/>
  <c r="E57" i="34"/>
  <c r="M78" i="34"/>
  <c r="M57" i="34"/>
  <c r="U78" i="34"/>
  <c r="U57" i="34"/>
  <c r="E80" i="34"/>
  <c r="E63" i="34"/>
  <c r="M80" i="34"/>
  <c r="M63" i="34"/>
  <c r="U80" i="34"/>
  <c r="U63" i="34"/>
  <c r="R60" i="34"/>
  <c r="I78" i="35"/>
  <c r="Q78" i="35"/>
  <c r="Y78" i="35"/>
  <c r="I80" i="35"/>
  <c r="Q80" i="35"/>
  <c r="Y80" i="35"/>
  <c r="Q72" i="37"/>
  <c r="E60" i="37"/>
  <c r="M60" i="37"/>
  <c r="U60" i="37"/>
  <c r="E79" i="37"/>
  <c r="M79" i="37"/>
  <c r="V79" i="37"/>
  <c r="H80" i="37"/>
  <c r="F79" i="38"/>
  <c r="F60" i="38"/>
  <c r="N79" i="38"/>
  <c r="N60" i="38"/>
  <c r="V79" i="38"/>
  <c r="V60" i="38"/>
  <c r="L57" i="38"/>
  <c r="D63" i="38"/>
  <c r="T63" i="38"/>
  <c r="R78" i="38"/>
  <c r="Q79" i="38"/>
  <c r="C78" i="39"/>
  <c r="K78" i="39"/>
  <c r="S78" i="39"/>
  <c r="C80" i="39"/>
  <c r="K80" i="39"/>
  <c r="S80" i="39"/>
  <c r="P78" i="39"/>
  <c r="E90" i="42"/>
  <c r="E72" i="42"/>
  <c r="M90" i="42"/>
  <c r="M72" i="42"/>
  <c r="U90" i="42"/>
  <c r="U72" i="42"/>
  <c r="E60" i="35"/>
  <c r="M60" i="35"/>
  <c r="U60" i="35"/>
  <c r="F60" i="37"/>
  <c r="N60" i="37"/>
  <c r="V60" i="37"/>
  <c r="F79" i="37"/>
  <c r="N79" i="37"/>
  <c r="K80" i="37"/>
  <c r="E78" i="38"/>
  <c r="E57" i="38"/>
  <c r="M78" i="38"/>
  <c r="M57" i="38"/>
  <c r="U78" i="38"/>
  <c r="U57" i="38"/>
  <c r="G79" i="38"/>
  <c r="G60" i="38"/>
  <c r="O79" i="38"/>
  <c r="O60" i="38"/>
  <c r="W79" i="38"/>
  <c r="W60" i="38"/>
  <c r="E80" i="38"/>
  <c r="E63" i="38"/>
  <c r="M80" i="38"/>
  <c r="M63" i="38"/>
  <c r="U80" i="38"/>
  <c r="U63" i="38"/>
  <c r="Y57" i="38"/>
  <c r="I63" i="38"/>
  <c r="T78" i="38"/>
  <c r="R79" i="38"/>
  <c r="Q80" i="38"/>
  <c r="D78" i="39"/>
  <c r="L78" i="39"/>
  <c r="T78" i="39"/>
  <c r="D80" i="39"/>
  <c r="L80" i="39"/>
  <c r="T80" i="39"/>
  <c r="X57" i="39"/>
  <c r="F90" i="42"/>
  <c r="N90" i="42"/>
  <c r="V90" i="42"/>
  <c r="G57" i="37"/>
  <c r="O57" i="37"/>
  <c r="W57" i="37"/>
  <c r="O63" i="37"/>
  <c r="W63" i="37"/>
  <c r="F78" i="38"/>
  <c r="F57" i="38"/>
  <c r="N78" i="38"/>
  <c r="N57" i="38"/>
  <c r="V78" i="38"/>
  <c r="V57" i="38"/>
  <c r="H79" i="38"/>
  <c r="H60" i="38"/>
  <c r="P79" i="38"/>
  <c r="P60" i="38"/>
  <c r="X79" i="38"/>
  <c r="X60" i="38"/>
  <c r="F80" i="38"/>
  <c r="F63" i="38"/>
  <c r="N80" i="38"/>
  <c r="N63" i="38"/>
  <c r="V80" i="38"/>
  <c r="V63" i="38"/>
  <c r="D57" i="38"/>
  <c r="R80" i="38"/>
  <c r="G79" i="39"/>
  <c r="O79" i="39"/>
  <c r="W79" i="39"/>
  <c r="C80" i="37"/>
  <c r="C72" i="37" s="1"/>
  <c r="G78" i="38"/>
  <c r="O78" i="38"/>
  <c r="W78" i="38"/>
  <c r="G80" i="38"/>
  <c r="O80" i="38"/>
  <c r="W80" i="38"/>
  <c r="B79" i="38"/>
  <c r="Y79" i="38"/>
  <c r="F78" i="39"/>
  <c r="N78" i="39"/>
  <c r="V78" i="39"/>
  <c r="F80" i="39"/>
  <c r="N80" i="39"/>
  <c r="V80" i="39"/>
  <c r="D90" i="43"/>
  <c r="D72" i="43"/>
  <c r="L90" i="43"/>
  <c r="L72" i="43"/>
  <c r="T90" i="43"/>
  <c r="T72" i="43"/>
  <c r="I60" i="37"/>
  <c r="Q60" i="37"/>
  <c r="Y60" i="37"/>
  <c r="I78" i="37"/>
  <c r="I79" i="37"/>
  <c r="H78" i="38"/>
  <c r="P78" i="38"/>
  <c r="X78" i="38"/>
  <c r="H80" i="38"/>
  <c r="P80" i="38"/>
  <c r="X80" i="38"/>
  <c r="B80" i="38"/>
  <c r="Y80" i="38"/>
  <c r="G78" i="39"/>
  <c r="G57" i="39"/>
  <c r="O78" i="39"/>
  <c r="O57" i="39"/>
  <c r="W78" i="39"/>
  <c r="W57" i="39"/>
  <c r="I79" i="39"/>
  <c r="I60" i="39"/>
  <c r="Q79" i="39"/>
  <c r="Q60" i="39"/>
  <c r="Y79" i="39"/>
  <c r="Y60" i="39"/>
  <c r="G80" i="39"/>
  <c r="G63" i="39"/>
  <c r="O80" i="39"/>
  <c r="O63" i="39"/>
  <c r="W80" i="39"/>
  <c r="W63" i="39"/>
  <c r="F90" i="41"/>
  <c r="F81" i="41" s="1"/>
  <c r="F72" i="41"/>
  <c r="N90" i="41"/>
  <c r="N81" i="41" s="1"/>
  <c r="N72" i="41"/>
  <c r="V90" i="41"/>
  <c r="V81" i="41" s="1"/>
  <c r="V72" i="41"/>
  <c r="I57" i="35"/>
  <c r="Q57" i="35"/>
  <c r="Y57" i="35"/>
  <c r="I60" i="35"/>
  <c r="Q60" i="35"/>
  <c r="Y60" i="35"/>
  <c r="I63" i="35"/>
  <c r="Q63" i="35"/>
  <c r="Y63" i="35"/>
  <c r="B57" i="37"/>
  <c r="J57" i="37"/>
  <c r="R57" i="37"/>
  <c r="B60" i="37"/>
  <c r="J60" i="37"/>
  <c r="R60" i="37"/>
  <c r="B63" i="37"/>
  <c r="J63" i="37"/>
  <c r="R63" i="37"/>
  <c r="J78" i="37"/>
  <c r="J79" i="37"/>
  <c r="S79" i="37"/>
  <c r="S72" i="37" s="1"/>
  <c r="E80" i="37"/>
  <c r="C79" i="38"/>
  <c r="K79" i="38"/>
  <c r="S79" i="38"/>
  <c r="B79" i="39"/>
  <c r="B60" i="39"/>
  <c r="J79" i="39"/>
  <c r="R79" i="39"/>
  <c r="F90" i="43"/>
  <c r="N90" i="43"/>
  <c r="V90" i="43"/>
  <c r="L96" i="49"/>
  <c r="B60" i="35"/>
  <c r="J60" i="35"/>
  <c r="R60" i="35"/>
  <c r="C57" i="37"/>
  <c r="K57" i="37"/>
  <c r="S57" i="37"/>
  <c r="C60" i="37"/>
  <c r="K60" i="37"/>
  <c r="P80" i="37"/>
  <c r="I78" i="39"/>
  <c r="Q78" i="39"/>
  <c r="Y78" i="39"/>
  <c r="C79" i="39"/>
  <c r="K79" i="39"/>
  <c r="S79" i="39"/>
  <c r="I80" i="39"/>
  <c r="Q80" i="39"/>
  <c r="Y80" i="39"/>
  <c r="I57" i="39"/>
  <c r="Q57" i="39"/>
  <c r="Y57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I77" i="45"/>
  <c r="I69" i="45" s="1"/>
  <c r="I60" i="45"/>
  <c r="Q77" i="45"/>
  <c r="Q69" i="45" s="1"/>
  <c r="Q60" i="45"/>
  <c r="Y77" i="45"/>
  <c r="Y69" i="45" s="1"/>
  <c r="Y60" i="45"/>
  <c r="T80" i="49"/>
  <c r="S83" i="50"/>
  <c r="B83" i="51"/>
  <c r="J60" i="39"/>
  <c r="R60" i="39"/>
  <c r="G77" i="47"/>
  <c r="G60" i="47"/>
  <c r="O77" i="47"/>
  <c r="O60" i="47"/>
  <c r="W77" i="47"/>
  <c r="W60" i="47"/>
  <c r="C87" i="50"/>
  <c r="J83" i="51"/>
  <c r="G63" i="38"/>
  <c r="O63" i="38"/>
  <c r="W63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G90" i="41"/>
  <c r="G81" i="41" s="1"/>
  <c r="O90" i="41"/>
  <c r="O81" i="41" s="1"/>
  <c r="W90" i="41"/>
  <c r="W81" i="41" s="1"/>
  <c r="F72" i="42"/>
  <c r="N72" i="42"/>
  <c r="V72" i="42"/>
  <c r="E72" i="43"/>
  <c r="M72" i="43"/>
  <c r="U72" i="43"/>
  <c r="L83" i="49"/>
  <c r="D103" i="49"/>
  <c r="D96" i="49" s="1"/>
  <c r="T105" i="49"/>
  <c r="T96" i="49" s="1"/>
  <c r="K87" i="50"/>
  <c r="R83" i="51"/>
  <c r="H63" i="38"/>
  <c r="P63" i="38"/>
  <c r="X63" i="38"/>
  <c r="D57" i="39"/>
  <c r="L57" i="39"/>
  <c r="T57" i="39"/>
  <c r="D63" i="39"/>
  <c r="L63" i="39"/>
  <c r="T63" i="39"/>
  <c r="H72" i="41"/>
  <c r="P72" i="41"/>
  <c r="X72" i="41"/>
  <c r="H90" i="41"/>
  <c r="H81" i="41" s="1"/>
  <c r="P90" i="41"/>
  <c r="P81" i="41" s="1"/>
  <c r="X90" i="41"/>
  <c r="X81" i="41" s="1"/>
  <c r="G72" i="42"/>
  <c r="O72" i="42"/>
  <c r="W72" i="42"/>
  <c r="F72" i="43"/>
  <c r="N72" i="43"/>
  <c r="V72" i="43"/>
  <c r="D77" i="45"/>
  <c r="D69" i="45" s="1"/>
  <c r="D60" i="45"/>
  <c r="L77" i="45"/>
  <c r="L69" i="45" s="1"/>
  <c r="L60" i="45"/>
  <c r="T77" i="45"/>
  <c r="T69" i="45" s="1"/>
  <c r="T60" i="45"/>
  <c r="E77" i="46"/>
  <c r="M77" i="46"/>
  <c r="U77" i="46"/>
  <c r="I77" i="47"/>
  <c r="Q77" i="47"/>
  <c r="Y77" i="47"/>
  <c r="C80" i="50"/>
  <c r="S87" i="50"/>
  <c r="B87" i="51"/>
  <c r="E77" i="45"/>
  <c r="E69" i="45" s="1"/>
  <c r="E60" i="45"/>
  <c r="M77" i="45"/>
  <c r="M69" i="45" s="1"/>
  <c r="M60" i="45"/>
  <c r="U77" i="45"/>
  <c r="U69" i="45" s="1"/>
  <c r="U60" i="45"/>
  <c r="F77" i="46"/>
  <c r="F60" i="46"/>
  <c r="N77" i="46"/>
  <c r="N60" i="46"/>
  <c r="V77" i="46"/>
  <c r="V60" i="46"/>
  <c r="K80" i="50"/>
  <c r="J87" i="51"/>
  <c r="B80" i="51"/>
  <c r="R87" i="51"/>
  <c r="C72" i="41"/>
  <c r="K72" i="41"/>
  <c r="S72" i="41"/>
  <c r="B72" i="42"/>
  <c r="J72" i="42"/>
  <c r="R72" i="42"/>
  <c r="I72" i="43"/>
  <c r="Q72" i="43"/>
  <c r="Y72" i="43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F60" i="45"/>
  <c r="N60" i="45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H60" i="45"/>
  <c r="P60" i="45"/>
  <c r="X60" i="45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I72" i="37" l="1"/>
  <c r="M72" i="37"/>
  <c r="E72" i="37"/>
  <c r="P72" i="37"/>
  <c r="N72" i="37"/>
  <c r="X72" i="33"/>
  <c r="K72" i="33"/>
  <c r="J72" i="33"/>
  <c r="C72" i="33"/>
  <c r="F113" i="29"/>
  <c r="N74" i="24"/>
  <c r="N171" i="4" s="1"/>
  <c r="N69" i="4"/>
  <c r="N142" i="4" s="1"/>
  <c r="M146" i="25"/>
  <c r="F74" i="24"/>
  <c r="F171" i="4" s="1"/>
  <c r="F69" i="4"/>
  <c r="F142" i="4" s="1"/>
  <c r="K74" i="24"/>
  <c r="K171" i="4" s="1"/>
  <c r="K69" i="4"/>
  <c r="K142" i="4" s="1"/>
  <c r="Y74" i="24"/>
  <c r="Y171" i="4" s="1"/>
  <c r="Y69" i="4"/>
  <c r="Y142" i="4" s="1"/>
  <c r="M74" i="24"/>
  <c r="M171" i="4" s="1"/>
  <c r="M69" i="4"/>
  <c r="M142" i="4" s="1"/>
  <c r="E74" i="24"/>
  <c r="E171" i="4" s="1"/>
  <c r="E69" i="4"/>
  <c r="E142" i="4" s="1"/>
  <c r="X74" i="24"/>
  <c r="X171" i="4" s="1"/>
  <c r="X69" i="4"/>
  <c r="X142" i="4" s="1"/>
  <c r="I74" i="24"/>
  <c r="I171" i="4" s="1"/>
  <c r="I69" i="4"/>
  <c r="I142" i="4" s="1"/>
  <c r="D74" i="24"/>
  <c r="D171" i="4" s="1"/>
  <c r="D69" i="4"/>
  <c r="D142" i="4" s="1"/>
  <c r="L74" i="24"/>
  <c r="L171" i="4" s="1"/>
  <c r="L69" i="4"/>
  <c r="L142" i="4" s="1"/>
  <c r="C74" i="24"/>
  <c r="C171" i="4" s="1"/>
  <c r="C69" i="4"/>
  <c r="C142" i="4" s="1"/>
  <c r="B74" i="24"/>
  <c r="B171" i="4" s="1"/>
  <c r="B69" i="4"/>
  <c r="B142" i="4" s="1"/>
  <c r="O146" i="25"/>
  <c r="O74" i="24"/>
  <c r="O171" i="4" s="1"/>
  <c r="O69" i="4"/>
  <c r="O142" i="4" s="1"/>
  <c r="G74" i="24"/>
  <c r="G171" i="4" s="1"/>
  <c r="G69" i="4"/>
  <c r="G142" i="4" s="1"/>
  <c r="W146" i="23"/>
  <c r="F163" i="23"/>
  <c r="F146" i="23" s="1"/>
  <c r="F61" i="20"/>
  <c r="M179" i="23"/>
  <c r="M165" i="23" s="1"/>
  <c r="M62" i="20"/>
  <c r="L113" i="4"/>
  <c r="Q161" i="23"/>
  <c r="Q163" i="23"/>
  <c r="Q158" i="23"/>
  <c r="Q155" i="23"/>
  <c r="Q157" i="23"/>
  <c r="Q154" i="23"/>
  <c r="Q151" i="23"/>
  <c r="Q146" i="23" s="1"/>
  <c r="Q61" i="20"/>
  <c r="N175" i="23"/>
  <c r="B132" i="23"/>
  <c r="D163" i="23"/>
  <c r="D57" i="20"/>
  <c r="D56" i="20" s="1"/>
  <c r="D61" i="20"/>
  <c r="J179" i="23"/>
  <c r="J62" i="20"/>
  <c r="L146" i="23"/>
  <c r="O61" i="20"/>
  <c r="O57" i="20"/>
  <c r="O56" i="20" s="1"/>
  <c r="U144" i="23"/>
  <c r="U60" i="20"/>
  <c r="W179" i="23"/>
  <c r="W62" i="20"/>
  <c r="Y163" i="23"/>
  <c r="Y158" i="23"/>
  <c r="Y160" i="23"/>
  <c r="Y155" i="23"/>
  <c r="Y157" i="23"/>
  <c r="Y154" i="23"/>
  <c r="Y151" i="23"/>
  <c r="Y61" i="20"/>
  <c r="Y161" i="23"/>
  <c r="H144" i="23"/>
  <c r="H132" i="23" s="1"/>
  <c r="H60" i="20"/>
  <c r="C171" i="23"/>
  <c r="Q153" i="23"/>
  <c r="N163" i="23"/>
  <c r="N146" i="23" s="1"/>
  <c r="N61" i="20"/>
  <c r="T144" i="23"/>
  <c r="T57" i="20"/>
  <c r="T56" i="20" s="1"/>
  <c r="T60" i="20"/>
  <c r="F132" i="23"/>
  <c r="C160" i="23"/>
  <c r="R165" i="23"/>
  <c r="E160" i="23"/>
  <c r="U179" i="23"/>
  <c r="U165" i="23" s="1"/>
  <c r="U62" i="20"/>
  <c r="U172" i="23"/>
  <c r="W132" i="23"/>
  <c r="T165" i="23"/>
  <c r="S153" i="23"/>
  <c r="X163" i="23"/>
  <c r="X61" i="20"/>
  <c r="K153" i="23"/>
  <c r="G144" i="23"/>
  <c r="G57" i="20"/>
  <c r="G56" i="20" s="1"/>
  <c r="G60" i="20"/>
  <c r="E179" i="23"/>
  <c r="E165" i="23" s="1"/>
  <c r="E62" i="20"/>
  <c r="S144" i="23"/>
  <c r="S132" i="23" s="1"/>
  <c r="S60" i="20"/>
  <c r="B160" i="23"/>
  <c r="F144" i="23"/>
  <c r="F60" i="20"/>
  <c r="L163" i="23"/>
  <c r="L57" i="20"/>
  <c r="L56" i="20" s="1"/>
  <c r="L61" i="20"/>
  <c r="J157" i="23"/>
  <c r="R57" i="20"/>
  <c r="R56" i="20" s="1"/>
  <c r="Q140" i="23"/>
  <c r="Q137" i="23"/>
  <c r="Q139" i="23"/>
  <c r="Q60" i="20"/>
  <c r="Q144" i="23"/>
  <c r="Q143" i="23"/>
  <c r="O157" i="23"/>
  <c r="B157" i="23"/>
  <c r="M77" i="20"/>
  <c r="M168" i="4" s="1"/>
  <c r="D170" i="23"/>
  <c r="D165" i="23" s="1"/>
  <c r="D62" i="20"/>
  <c r="W165" i="23"/>
  <c r="Q160" i="23"/>
  <c r="R172" i="23"/>
  <c r="R62" i="20"/>
  <c r="R176" i="23"/>
  <c r="I161" i="23"/>
  <c r="I163" i="23"/>
  <c r="I158" i="23"/>
  <c r="I160" i="23"/>
  <c r="I155" i="23"/>
  <c r="I61" i="20"/>
  <c r="I154" i="23"/>
  <c r="I151" i="23"/>
  <c r="I146" i="23" s="1"/>
  <c r="V163" i="23"/>
  <c r="V146" i="23" s="1"/>
  <c r="V61" i="20"/>
  <c r="L132" i="23"/>
  <c r="N144" i="23"/>
  <c r="N132" i="23" s="1"/>
  <c r="N60" i="20"/>
  <c r="E144" i="23"/>
  <c r="E132" i="23" s="1"/>
  <c r="E60" i="20"/>
  <c r="D132" i="23"/>
  <c r="H163" i="23"/>
  <c r="H61" i="20"/>
  <c r="W57" i="20"/>
  <c r="W56" i="20" s="1"/>
  <c r="G194" i="23"/>
  <c r="T79" i="20"/>
  <c r="T170" i="4" s="1"/>
  <c r="X144" i="23"/>
  <c r="X60" i="20"/>
  <c r="Q194" i="21"/>
  <c r="L65" i="4"/>
  <c r="L138" i="4" s="1"/>
  <c r="U194" i="23"/>
  <c r="O65" i="4"/>
  <c r="O138" i="4" s="1"/>
  <c r="O194" i="23"/>
  <c r="T65" i="4"/>
  <c r="T138" i="4" s="1"/>
  <c r="W194" i="23"/>
  <c r="P110" i="4"/>
  <c r="C102" i="16"/>
  <c r="C165" i="4" s="1"/>
  <c r="N101" i="16"/>
  <c r="N164" i="4" s="1"/>
  <c r="G178" i="19"/>
  <c r="P173" i="19"/>
  <c r="P172" i="19"/>
  <c r="P176" i="19"/>
  <c r="P169" i="19"/>
  <c r="P168" i="19"/>
  <c r="P80" i="16"/>
  <c r="P109" i="4" s="1"/>
  <c r="P165" i="19"/>
  <c r="P167" i="19"/>
  <c r="P77" i="16"/>
  <c r="P76" i="16" s="1"/>
  <c r="T190" i="19"/>
  <c r="V160" i="19"/>
  <c r="N79" i="16"/>
  <c r="N108" i="4" s="1"/>
  <c r="H178" i="19"/>
  <c r="H102" i="16"/>
  <c r="H165" i="4" s="1"/>
  <c r="Y95" i="16"/>
  <c r="P160" i="18"/>
  <c r="N166" i="18"/>
  <c r="Y163" i="18"/>
  <c r="E163" i="18"/>
  <c r="Y164" i="18"/>
  <c r="E175" i="18"/>
  <c r="E167" i="18"/>
  <c r="Y165" i="18"/>
  <c r="Y160" i="18" s="1"/>
  <c r="E172" i="18"/>
  <c r="Y167" i="18"/>
  <c r="E217" i="18"/>
  <c r="Y168" i="18"/>
  <c r="E162" i="18"/>
  <c r="E160" i="18" s="1"/>
  <c r="Y169" i="18"/>
  <c r="E166" i="18"/>
  <c r="Y170" i="18"/>
  <c r="E170" i="18"/>
  <c r="Y172" i="18"/>
  <c r="E173" i="18"/>
  <c r="E91" i="16"/>
  <c r="E89" i="16" s="1"/>
  <c r="E52" i="16"/>
  <c r="E61" i="4" s="1"/>
  <c r="E134" i="4" s="1"/>
  <c r="E62" i="4"/>
  <c r="E135" i="4" s="1"/>
  <c r="U175" i="17"/>
  <c r="U53" i="16"/>
  <c r="D97" i="16"/>
  <c r="D95" i="16" s="1"/>
  <c r="D162" i="18"/>
  <c r="D52" i="16"/>
  <c r="D61" i="4" s="1"/>
  <c r="D134" i="4" s="1"/>
  <c r="D62" i="4"/>
  <c r="D135" i="4" s="1"/>
  <c r="G160" i="18"/>
  <c r="Q160" i="17"/>
  <c r="T62" i="4"/>
  <c r="T135" i="4" s="1"/>
  <c r="T52" i="16"/>
  <c r="T61" i="4" s="1"/>
  <c r="T134" i="4" s="1"/>
  <c r="V160" i="17"/>
  <c r="D166" i="18"/>
  <c r="N160" i="17"/>
  <c r="D161" i="17"/>
  <c r="D160" i="17" s="1"/>
  <c r="C171" i="18"/>
  <c r="D162" i="17"/>
  <c r="D163" i="17"/>
  <c r="D101" i="16"/>
  <c r="D164" i="4" s="1"/>
  <c r="D164" i="17"/>
  <c r="B91" i="16"/>
  <c r="B89" i="16" s="1"/>
  <c r="E101" i="16"/>
  <c r="E164" i="4" s="1"/>
  <c r="D165" i="17"/>
  <c r="B171" i="17"/>
  <c r="U167" i="17"/>
  <c r="U160" i="17" s="1"/>
  <c r="D166" i="17"/>
  <c r="R175" i="17"/>
  <c r="D167" i="17"/>
  <c r="B161" i="17"/>
  <c r="D167" i="18"/>
  <c r="D164" i="18"/>
  <c r="F160" i="17"/>
  <c r="D168" i="17"/>
  <c r="B162" i="17"/>
  <c r="U160" i="18"/>
  <c r="U166" i="17"/>
  <c r="D169" i="17"/>
  <c r="B163" i="17"/>
  <c r="B160" i="17" s="1"/>
  <c r="D163" i="18"/>
  <c r="D168" i="18"/>
  <c r="D170" i="17"/>
  <c r="B164" i="17"/>
  <c r="D169" i="18"/>
  <c r="D172" i="17"/>
  <c r="B165" i="17"/>
  <c r="T53" i="7"/>
  <c r="N61" i="4"/>
  <c r="N134" i="4" s="1"/>
  <c r="Y100" i="16"/>
  <c r="Y163" i="4" s="1"/>
  <c r="Y61" i="4"/>
  <c r="Y134" i="4" s="1"/>
  <c r="D253" i="15"/>
  <c r="D78" i="12"/>
  <c r="D107" i="4" s="1"/>
  <c r="L233" i="15"/>
  <c r="L71" i="12"/>
  <c r="L70" i="12" s="1"/>
  <c r="L76" i="12"/>
  <c r="K233" i="15"/>
  <c r="K76" i="12"/>
  <c r="I233" i="15"/>
  <c r="I76" i="12"/>
  <c r="G233" i="15"/>
  <c r="G76" i="12"/>
  <c r="G71" i="12"/>
  <c r="G70" i="12" s="1"/>
  <c r="T204" i="15"/>
  <c r="D233" i="15"/>
  <c r="D76" i="12"/>
  <c r="D71" i="12"/>
  <c r="D70" i="12" s="1"/>
  <c r="O253" i="15"/>
  <c r="O78" i="12"/>
  <c r="Y233" i="15"/>
  <c r="Y76" i="12"/>
  <c r="N253" i="15"/>
  <c r="N78" i="12"/>
  <c r="N107" i="4" s="1"/>
  <c r="W233" i="15"/>
  <c r="W71" i="12"/>
  <c r="W70" i="12" s="1"/>
  <c r="W76" i="12"/>
  <c r="M253" i="15"/>
  <c r="M78" i="12"/>
  <c r="M107" i="4" s="1"/>
  <c r="T233" i="15"/>
  <c r="T76" i="12"/>
  <c r="T71" i="12"/>
  <c r="T70" i="12" s="1"/>
  <c r="G253" i="15"/>
  <c r="G78" i="12"/>
  <c r="G107" i="4" s="1"/>
  <c r="S233" i="15"/>
  <c r="S76" i="12"/>
  <c r="F253" i="15"/>
  <c r="F78" i="12"/>
  <c r="F107" i="4" s="1"/>
  <c r="E253" i="15"/>
  <c r="E78" i="12"/>
  <c r="E107" i="4" s="1"/>
  <c r="V57" i="4"/>
  <c r="V132" i="4" s="1"/>
  <c r="U63" i="12"/>
  <c r="U55" i="4" s="1"/>
  <c r="F57" i="4"/>
  <c r="F132" i="4" s="1"/>
  <c r="J51" i="4"/>
  <c r="F63" i="12"/>
  <c r="F55" i="4" s="1"/>
  <c r="F130" i="4" s="1"/>
  <c r="O63" i="12"/>
  <c r="O55" i="4" s="1"/>
  <c r="O130" i="4" s="1"/>
  <c r="O86" i="12"/>
  <c r="R86" i="12"/>
  <c r="T86" i="12"/>
  <c r="T63" i="12"/>
  <c r="T57" i="4"/>
  <c r="T132" i="4" s="1"/>
  <c r="U5" i="4"/>
  <c r="U3" i="4"/>
  <c r="U128" i="4" s="1"/>
  <c r="Q98" i="12"/>
  <c r="Q159" i="4" s="1"/>
  <c r="Q63" i="12"/>
  <c r="Q55" i="4" s="1"/>
  <c r="Q130" i="4" s="1"/>
  <c r="Q57" i="4"/>
  <c r="Q132" i="4" s="1"/>
  <c r="X63" i="12"/>
  <c r="X55" i="4" s="1"/>
  <c r="X130" i="4" s="1"/>
  <c r="X57" i="4"/>
  <c r="X132" i="4" s="1"/>
  <c r="S86" i="12"/>
  <c r="S63" i="12"/>
  <c r="S55" i="4" s="1"/>
  <c r="S130" i="4" s="1"/>
  <c r="S57" i="4"/>
  <c r="S132" i="4" s="1"/>
  <c r="W5" i="4"/>
  <c r="W130" i="4" s="1"/>
  <c r="W3" i="4"/>
  <c r="W128" i="4" s="1"/>
  <c r="B86" i="12"/>
  <c r="B63" i="12"/>
  <c r="B55" i="4" s="1"/>
  <c r="B130" i="4" s="1"/>
  <c r="B57" i="4"/>
  <c r="B132" i="4" s="1"/>
  <c r="G57" i="4"/>
  <c r="G132" i="4" s="1"/>
  <c r="S54" i="7"/>
  <c r="U130" i="4"/>
  <c r="H63" i="12"/>
  <c r="H55" i="4" s="1"/>
  <c r="Y5" i="4"/>
  <c r="Y3" i="4"/>
  <c r="Y128" i="4" s="1"/>
  <c r="X86" i="12"/>
  <c r="H86" i="12"/>
  <c r="G63" i="12"/>
  <c r="G55" i="4" s="1"/>
  <c r="G130" i="4" s="1"/>
  <c r="Y57" i="4"/>
  <c r="Y132" i="4" s="1"/>
  <c r="W132" i="4"/>
  <c r="I57" i="4"/>
  <c r="I132" i="4" s="1"/>
  <c r="P57" i="4"/>
  <c r="P132" i="4" s="1"/>
  <c r="P86" i="12"/>
  <c r="E5" i="4"/>
  <c r="E3" i="4"/>
  <c r="E128" i="4" s="1"/>
  <c r="E63" i="12"/>
  <c r="E55" i="4" s="1"/>
  <c r="E57" i="4"/>
  <c r="E132" i="4" s="1"/>
  <c r="O98" i="12"/>
  <c r="O159" i="4" s="1"/>
  <c r="Y63" i="12"/>
  <c r="Y55" i="4" s="1"/>
  <c r="M55" i="7"/>
  <c r="M54" i="7"/>
  <c r="O136" i="11"/>
  <c r="O55" i="8"/>
  <c r="O100" i="4" s="1"/>
  <c r="M147" i="11"/>
  <c r="M56" i="8"/>
  <c r="N52" i="8"/>
  <c r="N51" i="8" s="1"/>
  <c r="N136" i="11"/>
  <c r="N55" i="8"/>
  <c r="Y136" i="11"/>
  <c r="Y52" i="8"/>
  <c r="Y51" i="8" s="1"/>
  <c r="Y55" i="8"/>
  <c r="I136" i="11"/>
  <c r="I52" i="8"/>
  <c r="I51" i="8" s="1"/>
  <c r="I55" i="8"/>
  <c r="Y132" i="11"/>
  <c r="Y56" i="8"/>
  <c r="H136" i="11"/>
  <c r="H55" i="8"/>
  <c r="H100" i="4" s="1"/>
  <c r="G136" i="11"/>
  <c r="G55" i="8"/>
  <c r="G100" i="4" s="1"/>
  <c r="S54" i="8"/>
  <c r="S99" i="4" s="1"/>
  <c r="S100" i="4"/>
  <c r="V117" i="11"/>
  <c r="M130" i="11"/>
  <c r="H55" i="7"/>
  <c r="C55" i="7"/>
  <c r="F52" i="8"/>
  <c r="F51" i="8" s="1"/>
  <c r="F136" i="11"/>
  <c r="F55" i="8"/>
  <c r="Y126" i="11"/>
  <c r="M129" i="11"/>
  <c r="C54" i="7"/>
  <c r="C53" i="7"/>
  <c r="G52" i="8"/>
  <c r="G51" i="8" s="1"/>
  <c r="Q136" i="11"/>
  <c r="Q52" i="8"/>
  <c r="Q51" i="8" s="1"/>
  <c r="Q55" i="8"/>
  <c r="Y125" i="11"/>
  <c r="M128" i="11"/>
  <c r="H54" i="7"/>
  <c r="F67" i="8"/>
  <c r="F156" i="4" s="1"/>
  <c r="Y128" i="11"/>
  <c r="D136" i="11"/>
  <c r="D55" i="8"/>
  <c r="D100" i="4" s="1"/>
  <c r="L136" i="11"/>
  <c r="L55" i="8"/>
  <c r="L100" i="4" s="1"/>
  <c r="C136" i="11"/>
  <c r="C55" i="8"/>
  <c r="C52" i="8"/>
  <c r="C51" i="8" s="1"/>
  <c r="Y123" i="11"/>
  <c r="M126" i="11"/>
  <c r="M117" i="11" s="1"/>
  <c r="P136" i="11"/>
  <c r="P55" i="8"/>
  <c r="P100" i="4" s="1"/>
  <c r="S52" i="7"/>
  <c r="B136" i="11"/>
  <c r="B55" i="8"/>
  <c r="B100" i="4" s="1"/>
  <c r="H52" i="7"/>
  <c r="E67" i="8"/>
  <c r="E156" i="4" s="1"/>
  <c r="Y122" i="11"/>
  <c r="M125" i="11"/>
  <c r="N147" i="11"/>
  <c r="N123" i="11"/>
  <c r="N125" i="11"/>
  <c r="N122" i="11"/>
  <c r="N56" i="8"/>
  <c r="N126" i="11"/>
  <c r="N130" i="11"/>
  <c r="N132" i="11"/>
  <c r="N129" i="11"/>
  <c r="V54" i="8"/>
  <c r="V99" i="4" s="1"/>
  <c r="W51" i="4"/>
  <c r="W59" i="8"/>
  <c r="O59" i="8"/>
  <c r="J54" i="7"/>
  <c r="J52" i="7"/>
  <c r="J53" i="7"/>
  <c r="I52" i="4"/>
  <c r="I129" i="4" s="1"/>
  <c r="C52" i="4"/>
  <c r="C129" i="4" s="1"/>
  <c r="T129" i="4"/>
  <c r="O54" i="7"/>
  <c r="M129" i="4"/>
  <c r="M51" i="4"/>
  <c r="S52" i="4"/>
  <c r="S129" i="4" s="1"/>
  <c r="O129" i="4"/>
  <c r="J129" i="4"/>
  <c r="V52" i="4"/>
  <c r="V59" i="8"/>
  <c r="K65" i="8"/>
  <c r="K154" i="4" s="1"/>
  <c r="K52" i="4"/>
  <c r="K129" i="4" s="1"/>
  <c r="Y52" i="4"/>
  <c r="N52" i="4"/>
  <c r="N59" i="8"/>
  <c r="W53" i="7"/>
  <c r="I59" i="8"/>
  <c r="O53" i="7"/>
  <c r="O55" i="7"/>
  <c r="G53" i="7"/>
  <c r="P54" i="7"/>
  <c r="X55" i="7"/>
  <c r="T54" i="7"/>
  <c r="P53" i="7"/>
  <c r="D129" i="4"/>
  <c r="P55" i="7"/>
  <c r="T59" i="8"/>
  <c r="Q52" i="4"/>
  <c r="Q129" i="4" s="1"/>
  <c r="K55" i="7"/>
  <c r="K53" i="7"/>
  <c r="K54" i="7"/>
  <c r="K52" i="7"/>
  <c r="X54" i="7"/>
  <c r="X52" i="7"/>
  <c r="Y54" i="7"/>
  <c r="W54" i="7"/>
  <c r="Y53" i="7"/>
  <c r="Q55" i="7"/>
  <c r="S53" i="7"/>
  <c r="W55" i="7"/>
  <c r="G54" i="7"/>
  <c r="G52" i="7"/>
  <c r="L54" i="7"/>
  <c r="N47" i="6"/>
  <c r="C48" i="6"/>
  <c r="N45" i="6"/>
  <c r="M44" i="6"/>
  <c r="H46" i="6"/>
  <c r="I55" i="7"/>
  <c r="E48" i="5"/>
  <c r="H43" i="5"/>
  <c r="X27" i="5"/>
  <c r="U41" i="6"/>
  <c r="J27" i="5"/>
  <c r="J5" i="5" s="1"/>
  <c r="E54" i="7"/>
  <c r="E46" i="6"/>
  <c r="M47" i="6"/>
  <c r="S27" i="5"/>
  <c r="Y46" i="6"/>
  <c r="B53" i="7"/>
  <c r="J48" i="6"/>
  <c r="B52" i="7"/>
  <c r="B48" i="5"/>
  <c r="P27" i="5"/>
  <c r="N43" i="6"/>
  <c r="N41" i="6" s="1"/>
  <c r="Y42" i="6"/>
  <c r="F44" i="6"/>
  <c r="R27" i="5"/>
  <c r="R5" i="5" s="1"/>
  <c r="L52" i="7"/>
  <c r="M42" i="6"/>
  <c r="H43" i="6"/>
  <c r="H41" i="6" s="1"/>
  <c r="H48" i="6"/>
  <c r="O48" i="6"/>
  <c r="J47" i="6"/>
  <c r="I48" i="6"/>
  <c r="D41" i="6"/>
  <c r="Q44" i="6"/>
  <c r="Q41" i="6" s="1"/>
  <c r="M52" i="7"/>
  <c r="L27" i="5"/>
  <c r="C27" i="5"/>
  <c r="H45" i="6"/>
  <c r="V27" i="5"/>
  <c r="I42" i="6"/>
  <c r="N48" i="6"/>
  <c r="I54" i="7"/>
  <c r="L45" i="6"/>
  <c r="T27" i="5"/>
  <c r="T5" i="5" s="1"/>
  <c r="U52" i="7"/>
  <c r="M48" i="6"/>
  <c r="J46" i="6"/>
  <c r="Y55" i="7"/>
  <c r="O27" i="5"/>
  <c r="L48" i="6"/>
  <c r="M43" i="6"/>
  <c r="O44" i="6"/>
  <c r="H44" i="6"/>
  <c r="X41" i="6"/>
  <c r="E52" i="7"/>
  <c r="O46" i="6"/>
  <c r="Q53" i="7"/>
  <c r="H47" i="6"/>
  <c r="Y43" i="6"/>
  <c r="F48" i="6"/>
  <c r="O47" i="6"/>
  <c r="F45" i="6"/>
  <c r="Y48" i="6"/>
  <c r="J45" i="6"/>
  <c r="I47" i="5"/>
  <c r="P43" i="6"/>
  <c r="P41" i="6" s="1"/>
  <c r="O45" i="6"/>
  <c r="Y27" i="5"/>
  <c r="V41" i="6"/>
  <c r="G47" i="6"/>
  <c r="L42" i="6"/>
  <c r="N44" i="6"/>
  <c r="N46" i="6"/>
  <c r="Y45" i="6"/>
  <c r="B47" i="5"/>
  <c r="P44" i="6"/>
  <c r="F42" i="6"/>
  <c r="F41" i="6" s="1"/>
  <c r="D48" i="6"/>
  <c r="Q43" i="6"/>
  <c r="J44" i="6"/>
  <c r="I46" i="5"/>
  <c r="O42" i="6"/>
  <c r="L43" i="6"/>
  <c r="C42" i="6"/>
  <c r="F47" i="6"/>
  <c r="P46" i="6"/>
  <c r="D44" i="5"/>
  <c r="B46" i="5"/>
  <c r="B41" i="5" s="1"/>
  <c r="Q52" i="7"/>
  <c r="U54" i="7"/>
  <c r="K45" i="6"/>
  <c r="K41" i="6" s="1"/>
  <c r="M46" i="6"/>
  <c r="F55" i="7"/>
  <c r="J43" i="6"/>
  <c r="J41" i="6" s="1"/>
  <c r="D43" i="5"/>
  <c r="I45" i="5"/>
  <c r="C45" i="6"/>
  <c r="K48" i="6"/>
  <c r="G44" i="6"/>
  <c r="G41" i="6" s="1"/>
  <c r="E44" i="6"/>
  <c r="E41" i="6" s="1"/>
  <c r="W27" i="5"/>
  <c r="W5" i="5" s="1"/>
  <c r="I46" i="6"/>
  <c r="C46" i="6"/>
  <c r="U53" i="7"/>
  <c r="C43" i="6"/>
  <c r="L47" i="6"/>
  <c r="I45" i="6"/>
  <c r="M53" i="7"/>
  <c r="S41" i="6"/>
  <c r="U27" i="5"/>
  <c r="U5" i="5" s="1"/>
  <c r="U47" i="5" s="1"/>
  <c r="C47" i="6"/>
  <c r="E53" i="7"/>
  <c r="D42" i="5"/>
  <c r="G27" i="5"/>
  <c r="G5" i="5" s="1"/>
  <c r="Q27" i="5"/>
  <c r="Q5" i="5" s="1"/>
  <c r="Q45" i="6"/>
  <c r="K27" i="5"/>
  <c r="Q48" i="6"/>
  <c r="J113" i="4"/>
  <c r="T146" i="23"/>
  <c r="X146" i="23"/>
  <c r="F179" i="23"/>
  <c r="F176" i="23"/>
  <c r="F170" i="23"/>
  <c r="F165" i="23" s="1"/>
  <c r="F172" i="23"/>
  <c r="F175" i="23"/>
  <c r="F62" i="20"/>
  <c r="F57" i="20"/>
  <c r="F56" i="20" s="1"/>
  <c r="U153" i="23"/>
  <c r="E194" i="23"/>
  <c r="D229" i="19"/>
  <c r="D192" i="19"/>
  <c r="D191" i="19"/>
  <c r="D188" i="19"/>
  <c r="D187" i="19"/>
  <c r="D185" i="19"/>
  <c r="D183" i="19"/>
  <c r="D81" i="16"/>
  <c r="D77" i="16"/>
  <c r="D76" i="16" s="1"/>
  <c r="J57" i="20"/>
  <c r="J56" i="20" s="1"/>
  <c r="B113" i="4"/>
  <c r="W217" i="19"/>
  <c r="W176" i="19"/>
  <c r="W173" i="19"/>
  <c r="W172" i="19"/>
  <c r="W169" i="19"/>
  <c r="W168" i="19"/>
  <c r="W167" i="19"/>
  <c r="W165" i="19"/>
  <c r="W80" i="16"/>
  <c r="W77" i="16"/>
  <c r="W76" i="16" s="1"/>
  <c r="P178" i="19"/>
  <c r="B77" i="20"/>
  <c r="B168" i="4" s="1"/>
  <c r="W188" i="19"/>
  <c r="W192" i="19"/>
  <c r="W187" i="19"/>
  <c r="W191" i="19"/>
  <c r="W229" i="19"/>
  <c r="W185" i="19"/>
  <c r="W183" i="19"/>
  <c r="W81" i="16"/>
  <c r="W190" i="19"/>
  <c r="W184" i="19"/>
  <c r="K178" i="19"/>
  <c r="T160" i="18"/>
  <c r="D160" i="19"/>
  <c r="U160" i="19"/>
  <c r="M160" i="19"/>
  <c r="E160" i="19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X160" i="17"/>
  <c r="O160" i="17"/>
  <c r="L101" i="16"/>
  <c r="L164" i="4" s="1"/>
  <c r="L91" i="16"/>
  <c r="L52" i="16"/>
  <c r="L62" i="4"/>
  <c r="L135" i="4" s="1"/>
  <c r="P233" i="15"/>
  <c r="P76" i="12"/>
  <c r="P71" i="12"/>
  <c r="P70" i="12" s="1"/>
  <c r="Q253" i="15"/>
  <c r="Q218" i="15"/>
  <c r="Q217" i="15"/>
  <c r="Q214" i="15"/>
  <c r="Q213" i="15"/>
  <c r="Q211" i="15"/>
  <c r="Q210" i="15"/>
  <c r="Q209" i="15"/>
  <c r="Q78" i="12"/>
  <c r="Q71" i="12"/>
  <c r="Q70" i="12" s="1"/>
  <c r="H253" i="15"/>
  <c r="H78" i="12"/>
  <c r="H107" i="4" s="1"/>
  <c r="Q101" i="16"/>
  <c r="Q164" i="4" s="1"/>
  <c r="Q91" i="16"/>
  <c r="Q89" i="16" s="1"/>
  <c r="Q52" i="16"/>
  <c r="Q62" i="4"/>
  <c r="Q135" i="4" s="1"/>
  <c r="P132" i="11"/>
  <c r="P130" i="11"/>
  <c r="P129" i="11"/>
  <c r="P126" i="11"/>
  <c r="P125" i="11"/>
  <c r="P123" i="11"/>
  <c r="P122" i="11"/>
  <c r="P56" i="8"/>
  <c r="P52" i="8"/>
  <c r="P51" i="8" s="1"/>
  <c r="P147" i="11"/>
  <c r="O117" i="11"/>
  <c r="B41" i="6"/>
  <c r="M44" i="5"/>
  <c r="M46" i="5"/>
  <c r="M43" i="5"/>
  <c r="M45" i="5"/>
  <c r="M42" i="5"/>
  <c r="M41" i="5" s="1"/>
  <c r="T47" i="5"/>
  <c r="V52" i="7"/>
  <c r="P146" i="23"/>
  <c r="O229" i="19"/>
  <c r="O192" i="19"/>
  <c r="O187" i="19"/>
  <c r="O191" i="19"/>
  <c r="O185" i="19"/>
  <c r="O183" i="19"/>
  <c r="O188" i="19"/>
  <c r="O81" i="16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K97" i="16"/>
  <c r="K95" i="16" s="1"/>
  <c r="U75" i="12"/>
  <c r="U105" i="4"/>
  <c r="T89" i="16"/>
  <c r="J72" i="37"/>
  <c r="R146" i="25"/>
  <c r="G132" i="23"/>
  <c r="S179" i="23"/>
  <c r="S170" i="23"/>
  <c r="S176" i="23"/>
  <c r="S172" i="23"/>
  <c r="S62" i="20"/>
  <c r="D146" i="23"/>
  <c r="Y179" i="23"/>
  <c r="Y176" i="23"/>
  <c r="Y172" i="23"/>
  <c r="Y170" i="23"/>
  <c r="Y62" i="20"/>
  <c r="Y57" i="20"/>
  <c r="Y56" i="20" s="1"/>
  <c r="H146" i="25"/>
  <c r="J165" i="23"/>
  <c r="H146" i="23"/>
  <c r="X176" i="23"/>
  <c r="X172" i="23"/>
  <c r="X179" i="23"/>
  <c r="X170" i="23"/>
  <c r="X62" i="20"/>
  <c r="X57" i="20"/>
  <c r="X56" i="20" s="1"/>
  <c r="V179" i="23"/>
  <c r="V170" i="23"/>
  <c r="V176" i="23"/>
  <c r="V172" i="23"/>
  <c r="V62" i="20"/>
  <c r="V57" i="20"/>
  <c r="V56" i="20" s="1"/>
  <c r="O146" i="23"/>
  <c r="N160" i="19"/>
  <c r="R113" i="4"/>
  <c r="J132" i="23"/>
  <c r="L217" i="18"/>
  <c r="L175" i="18"/>
  <c r="L174" i="18"/>
  <c r="L173" i="18"/>
  <c r="L172" i="18"/>
  <c r="L170" i="18"/>
  <c r="L169" i="18"/>
  <c r="L168" i="18"/>
  <c r="L164" i="18"/>
  <c r="L165" i="18"/>
  <c r="L161" i="18"/>
  <c r="L162" i="18"/>
  <c r="L97" i="16"/>
  <c r="L95" i="16" s="1"/>
  <c r="L163" i="18"/>
  <c r="L167" i="18"/>
  <c r="K171" i="18"/>
  <c r="H160" i="18"/>
  <c r="J171" i="18"/>
  <c r="L160" i="19"/>
  <c r="R233" i="15"/>
  <c r="R76" i="12"/>
  <c r="R71" i="12"/>
  <c r="R70" i="12" s="1"/>
  <c r="W160" i="17"/>
  <c r="W160" i="18"/>
  <c r="T160" i="17"/>
  <c r="R160" i="17"/>
  <c r="G100" i="16"/>
  <c r="G163" i="4" s="1"/>
  <c r="G61" i="4"/>
  <c r="V204" i="15"/>
  <c r="M229" i="19"/>
  <c r="M188" i="19"/>
  <c r="M185" i="19"/>
  <c r="M183" i="19"/>
  <c r="M192" i="19"/>
  <c r="M187" i="19"/>
  <c r="M191" i="19"/>
  <c r="M190" i="19"/>
  <c r="M81" i="16"/>
  <c r="M77" i="16"/>
  <c r="M76" i="16" s="1"/>
  <c r="F233" i="15"/>
  <c r="F76" i="12"/>
  <c r="F71" i="12"/>
  <c r="F70" i="12" s="1"/>
  <c r="W204" i="15"/>
  <c r="U117" i="11"/>
  <c r="V155" i="4"/>
  <c r="D45" i="5"/>
  <c r="E44" i="5"/>
  <c r="E46" i="5"/>
  <c r="E43" i="5"/>
  <c r="E42" i="5"/>
  <c r="E45" i="5"/>
  <c r="F52" i="7"/>
  <c r="H147" i="11"/>
  <c r="H132" i="11"/>
  <c r="H130" i="11"/>
  <c r="H129" i="11"/>
  <c r="H126" i="11"/>
  <c r="H125" i="11"/>
  <c r="H123" i="11"/>
  <c r="H122" i="11"/>
  <c r="H56" i="8"/>
  <c r="H52" i="8"/>
  <c r="H51" i="8" s="1"/>
  <c r="F72" i="37"/>
  <c r="T72" i="33"/>
  <c r="C146" i="25"/>
  <c r="W146" i="25"/>
  <c r="S175" i="23"/>
  <c r="K179" i="23"/>
  <c r="K176" i="23"/>
  <c r="K170" i="23"/>
  <c r="K62" i="20"/>
  <c r="K172" i="23"/>
  <c r="Q179" i="23"/>
  <c r="Q172" i="23"/>
  <c r="Q176" i="23"/>
  <c r="Q171" i="23"/>
  <c r="Q170" i="23"/>
  <c r="Q165" i="23" s="1"/>
  <c r="Q62" i="20"/>
  <c r="Q57" i="20"/>
  <c r="Q56" i="20" s="1"/>
  <c r="Y175" i="23"/>
  <c r="B165" i="23"/>
  <c r="J153" i="23"/>
  <c r="Y171" i="23"/>
  <c r="G165" i="23"/>
  <c r="V171" i="23"/>
  <c r="F160" i="19"/>
  <c r="R132" i="23"/>
  <c r="I194" i="21"/>
  <c r="L184" i="19"/>
  <c r="O190" i="19"/>
  <c r="R178" i="19"/>
  <c r="W171" i="19"/>
  <c r="S178" i="19"/>
  <c r="M160" i="18"/>
  <c r="V217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V97" i="16"/>
  <c r="V95" i="16" s="1"/>
  <c r="B217" i="18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K171" i="17"/>
  <c r="I178" i="19"/>
  <c r="G160" i="19"/>
  <c r="I160" i="18"/>
  <c r="V178" i="19"/>
  <c r="U229" i="17"/>
  <c r="I160" i="17"/>
  <c r="J233" i="15"/>
  <c r="J76" i="12"/>
  <c r="J71" i="12"/>
  <c r="J70" i="12" s="1"/>
  <c r="M184" i="19"/>
  <c r="L89" i="16"/>
  <c r="H5" i="4"/>
  <c r="H3" i="4"/>
  <c r="L132" i="11"/>
  <c r="L130" i="11"/>
  <c r="L129" i="11"/>
  <c r="L126" i="11"/>
  <c r="L125" i="11"/>
  <c r="L123" i="11"/>
  <c r="L122" i="11"/>
  <c r="L56" i="8"/>
  <c r="L52" i="8"/>
  <c r="L51" i="8" s="1"/>
  <c r="L147" i="11"/>
  <c r="D5" i="7"/>
  <c r="D55" i="7" s="1"/>
  <c r="T44" i="5"/>
  <c r="V54" i="7"/>
  <c r="J55" i="7"/>
  <c r="G45" i="5"/>
  <c r="H48" i="5"/>
  <c r="B55" i="7"/>
  <c r="H45" i="5"/>
  <c r="U163" i="23"/>
  <c r="U161" i="23"/>
  <c r="U158" i="23"/>
  <c r="U155" i="23"/>
  <c r="U154" i="23"/>
  <c r="U151" i="23"/>
  <c r="U61" i="20"/>
  <c r="U57" i="20"/>
  <c r="U56" i="20" s="1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L72" i="33"/>
  <c r="J146" i="25"/>
  <c r="C176" i="23"/>
  <c r="C170" i="23"/>
  <c r="C172" i="23"/>
  <c r="C62" i="20"/>
  <c r="C179" i="23"/>
  <c r="I179" i="23"/>
  <c r="I172" i="23"/>
  <c r="I176" i="23"/>
  <c r="I171" i="23"/>
  <c r="I170" i="23"/>
  <c r="I62" i="20"/>
  <c r="I57" i="20"/>
  <c r="I56" i="20" s="1"/>
  <c r="X146" i="25"/>
  <c r="P179" i="23"/>
  <c r="P176" i="23"/>
  <c r="P172" i="23"/>
  <c r="P170" i="23"/>
  <c r="P62" i="20"/>
  <c r="P57" i="20"/>
  <c r="P56" i="20" s="1"/>
  <c r="U160" i="23"/>
  <c r="M163" i="23"/>
  <c r="M161" i="23"/>
  <c r="M158" i="23"/>
  <c r="M155" i="23"/>
  <c r="M154" i="23"/>
  <c r="M151" i="23"/>
  <c r="M61" i="20"/>
  <c r="M57" i="20"/>
  <c r="M56" i="20" s="1"/>
  <c r="R217" i="19"/>
  <c r="R176" i="19"/>
  <c r="R173" i="19"/>
  <c r="R172" i="19"/>
  <c r="R169" i="19"/>
  <c r="R168" i="19"/>
  <c r="R167" i="19"/>
  <c r="R165" i="19"/>
  <c r="R80" i="16"/>
  <c r="R77" i="16"/>
  <c r="R76" i="16" s="1"/>
  <c r="D184" i="19"/>
  <c r="J178" i="19"/>
  <c r="F178" i="19"/>
  <c r="S160" i="18"/>
  <c r="K217" i="19"/>
  <c r="K176" i="19"/>
  <c r="K173" i="19"/>
  <c r="K172" i="19"/>
  <c r="K169" i="19"/>
  <c r="K168" i="19"/>
  <c r="K167" i="19"/>
  <c r="K165" i="19"/>
  <c r="K80" i="16"/>
  <c r="K77" i="16"/>
  <c r="K76" i="16" s="1"/>
  <c r="M229" i="17"/>
  <c r="M160" i="17"/>
  <c r="H101" i="16"/>
  <c r="H164" i="4" s="1"/>
  <c r="H91" i="16"/>
  <c r="H89" i="16" s="1"/>
  <c r="H52" i="16"/>
  <c r="H62" i="4"/>
  <c r="H135" i="4" s="1"/>
  <c r="B233" i="15"/>
  <c r="B71" i="12"/>
  <c r="B70" i="12" s="1"/>
  <c r="B76" i="12"/>
  <c r="R253" i="15"/>
  <c r="R218" i="15"/>
  <c r="R217" i="15"/>
  <c r="R214" i="15"/>
  <c r="R213" i="15"/>
  <c r="R211" i="15"/>
  <c r="R210" i="15"/>
  <c r="R209" i="15"/>
  <c r="R78" i="12"/>
  <c r="V233" i="15"/>
  <c r="V71" i="12"/>
  <c r="V70" i="12" s="1"/>
  <c r="V76" i="12"/>
  <c r="R132" i="11"/>
  <c r="R130" i="11"/>
  <c r="R129" i="11"/>
  <c r="R126" i="11"/>
  <c r="R125" i="11"/>
  <c r="R123" i="11"/>
  <c r="R122" i="11"/>
  <c r="R56" i="8"/>
  <c r="R52" i="8"/>
  <c r="R51" i="8" s="1"/>
  <c r="R147" i="11"/>
  <c r="R89" i="16"/>
  <c r="K253" i="15"/>
  <c r="K71" i="12"/>
  <c r="K70" i="12" s="1"/>
  <c r="K78" i="12"/>
  <c r="E117" i="11"/>
  <c r="E54" i="8"/>
  <c r="E100" i="4"/>
  <c r="L128" i="11"/>
  <c r="R53" i="7"/>
  <c r="R52" i="7"/>
  <c r="D47" i="5"/>
  <c r="D41" i="5" s="1"/>
  <c r="N54" i="7"/>
  <c r="R72" i="33"/>
  <c r="H42" i="5"/>
  <c r="H233" i="15"/>
  <c r="H76" i="12"/>
  <c r="H71" i="12"/>
  <c r="H70" i="12" s="1"/>
  <c r="S253" i="15"/>
  <c r="S218" i="15"/>
  <c r="S217" i="15"/>
  <c r="S214" i="15"/>
  <c r="S213" i="15"/>
  <c r="S211" i="15"/>
  <c r="S210" i="15"/>
  <c r="S209" i="15"/>
  <c r="S78" i="12"/>
  <c r="S71" i="12"/>
  <c r="S70" i="12" s="1"/>
  <c r="M54" i="8"/>
  <c r="M100" i="4"/>
  <c r="D72" i="33"/>
  <c r="V113" i="29"/>
  <c r="S163" i="23"/>
  <c r="S161" i="23"/>
  <c r="S158" i="23"/>
  <c r="S155" i="23"/>
  <c r="S154" i="23"/>
  <c r="S151" i="23"/>
  <c r="S61" i="20"/>
  <c r="S57" i="20"/>
  <c r="S56" i="20" s="1"/>
  <c r="R163" i="23"/>
  <c r="R161" i="23"/>
  <c r="R158" i="23"/>
  <c r="R155" i="23"/>
  <c r="R154" i="23"/>
  <c r="R151" i="23"/>
  <c r="R61" i="20"/>
  <c r="R59" i="20" s="1"/>
  <c r="S157" i="23"/>
  <c r="G146" i="23"/>
  <c r="P175" i="23"/>
  <c r="N179" i="23"/>
  <c r="N170" i="23"/>
  <c r="N176" i="23"/>
  <c r="N172" i="23"/>
  <c r="N62" i="20"/>
  <c r="N57" i="20"/>
  <c r="N56" i="20" s="1"/>
  <c r="M194" i="23"/>
  <c r="J217" i="19"/>
  <c r="J176" i="19"/>
  <c r="J173" i="19"/>
  <c r="J172" i="19"/>
  <c r="J169" i="19"/>
  <c r="J168" i="19"/>
  <c r="J167" i="19"/>
  <c r="J165" i="19"/>
  <c r="J77" i="16"/>
  <c r="J76" i="16" s="1"/>
  <c r="J80" i="16"/>
  <c r="B178" i="19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Y178" i="19"/>
  <c r="Q178" i="19"/>
  <c r="K171" i="19"/>
  <c r="X171" i="18"/>
  <c r="E160" i="17"/>
  <c r="P101" i="16"/>
  <c r="P164" i="4" s="1"/>
  <c r="P91" i="16"/>
  <c r="P89" i="16" s="1"/>
  <c r="P52" i="16"/>
  <c r="P62" i="4"/>
  <c r="P135" i="4" s="1"/>
  <c r="Y160" i="17"/>
  <c r="J253" i="15"/>
  <c r="J78" i="12"/>
  <c r="J107" i="4" s="1"/>
  <c r="D190" i="19"/>
  <c r="E229" i="19"/>
  <c r="E192" i="19"/>
  <c r="E187" i="19"/>
  <c r="E185" i="19"/>
  <c r="E183" i="19"/>
  <c r="E191" i="19"/>
  <c r="E188" i="19"/>
  <c r="E81" i="16"/>
  <c r="E77" i="16"/>
  <c r="E76" i="16" s="1"/>
  <c r="L160" i="17"/>
  <c r="S117" i="11"/>
  <c r="Y117" i="11"/>
  <c r="J147" i="11"/>
  <c r="J132" i="11"/>
  <c r="J130" i="11"/>
  <c r="J129" i="11"/>
  <c r="J126" i="11"/>
  <c r="J125" i="11"/>
  <c r="J123" i="11"/>
  <c r="J122" i="11"/>
  <c r="J56" i="8"/>
  <c r="J52" i="8"/>
  <c r="J51" i="8" s="1"/>
  <c r="D89" i="16"/>
  <c r="R61" i="4"/>
  <c r="M75" i="12"/>
  <c r="M105" i="4"/>
  <c r="R55" i="7"/>
  <c r="L55" i="7"/>
  <c r="T46" i="5"/>
  <c r="F54" i="7"/>
  <c r="G47" i="5"/>
  <c r="H47" i="5"/>
  <c r="I48" i="5"/>
  <c r="I41" i="5" s="1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F97" i="16"/>
  <c r="F95" i="16" s="1"/>
  <c r="S217" i="19"/>
  <c r="S176" i="19"/>
  <c r="S173" i="19"/>
  <c r="S172" i="19"/>
  <c r="S169" i="19"/>
  <c r="S168" i="19"/>
  <c r="S167" i="19"/>
  <c r="S165" i="19"/>
  <c r="S80" i="16"/>
  <c r="S77" i="16"/>
  <c r="S76" i="16" s="1"/>
  <c r="T5" i="4"/>
  <c r="T3" i="4"/>
  <c r="B146" i="25"/>
  <c r="V132" i="23"/>
  <c r="U132" i="23"/>
  <c r="K163" i="23"/>
  <c r="K161" i="23"/>
  <c r="K158" i="23"/>
  <c r="K155" i="23"/>
  <c r="K154" i="23"/>
  <c r="K151" i="23"/>
  <c r="K61" i="20"/>
  <c r="K57" i="20"/>
  <c r="K56" i="20" s="1"/>
  <c r="J163" i="23"/>
  <c r="J161" i="23"/>
  <c r="J158" i="23"/>
  <c r="J155" i="23"/>
  <c r="J154" i="23"/>
  <c r="J151" i="23"/>
  <c r="J61" i="20"/>
  <c r="K157" i="23"/>
  <c r="M160" i="23"/>
  <c r="T229" i="19"/>
  <c r="T192" i="19"/>
  <c r="T191" i="19"/>
  <c r="T188" i="19"/>
  <c r="T187" i="19"/>
  <c r="T185" i="19"/>
  <c r="T183" i="19"/>
  <c r="T81" i="16"/>
  <c r="T77" i="16"/>
  <c r="T76" i="16" s="1"/>
  <c r="B217" i="19"/>
  <c r="B176" i="19"/>
  <c r="B173" i="19"/>
  <c r="B172" i="19"/>
  <c r="B169" i="19"/>
  <c r="B168" i="19"/>
  <c r="B167" i="19"/>
  <c r="B165" i="19"/>
  <c r="B160" i="19" s="1"/>
  <c r="B77" i="16"/>
  <c r="B76" i="16" s="1"/>
  <c r="B80" i="16"/>
  <c r="R171" i="19"/>
  <c r="R77" i="20"/>
  <c r="R168" i="4" s="1"/>
  <c r="C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C97" i="16"/>
  <c r="C95" i="16" s="1"/>
  <c r="Y160" i="19"/>
  <c r="Q160" i="19"/>
  <c r="I160" i="19"/>
  <c r="N217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N97" i="16"/>
  <c r="N95" i="16" s="1"/>
  <c r="L171" i="18"/>
  <c r="T160" i="19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R97" i="16"/>
  <c r="R95" i="16" s="1"/>
  <c r="Q160" i="18"/>
  <c r="N178" i="19"/>
  <c r="X101" i="16"/>
  <c r="X164" i="4" s="1"/>
  <c r="X91" i="16"/>
  <c r="X89" i="16" s="1"/>
  <c r="X52" i="16"/>
  <c r="X62" i="4"/>
  <c r="X135" i="4" s="1"/>
  <c r="H160" i="17"/>
  <c r="B61" i="4"/>
  <c r="G160" i="17"/>
  <c r="Q216" i="15"/>
  <c r="B253" i="15"/>
  <c r="B78" i="12"/>
  <c r="B107" i="4" s="1"/>
  <c r="F100" i="16"/>
  <c r="F163" i="4" s="1"/>
  <c r="F61" i="4"/>
  <c r="X253" i="15"/>
  <c r="X218" i="15"/>
  <c r="X217" i="15"/>
  <c r="X214" i="15"/>
  <c r="X213" i="15"/>
  <c r="X211" i="15"/>
  <c r="X210" i="15"/>
  <c r="X209" i="15"/>
  <c r="X78" i="12"/>
  <c r="K117" i="11"/>
  <c r="F89" i="16"/>
  <c r="E75" i="12"/>
  <c r="E105" i="4"/>
  <c r="Q117" i="11"/>
  <c r="B147" i="11"/>
  <c r="B132" i="11"/>
  <c r="B130" i="11"/>
  <c r="B129" i="11"/>
  <c r="B126" i="11"/>
  <c r="B125" i="11"/>
  <c r="B123" i="11"/>
  <c r="B122" i="11"/>
  <c r="B56" i="8"/>
  <c r="B52" i="8"/>
  <c r="B51" i="8" s="1"/>
  <c r="I100" i="16"/>
  <c r="I163" i="4" s="1"/>
  <c r="I61" i="4"/>
  <c r="W54" i="8"/>
  <c r="W101" i="4"/>
  <c r="U54" i="8"/>
  <c r="U100" i="4"/>
  <c r="D132" i="11"/>
  <c r="D130" i="11"/>
  <c r="D129" i="11"/>
  <c r="D126" i="11"/>
  <c r="D125" i="11"/>
  <c r="D123" i="11"/>
  <c r="D122" i="11"/>
  <c r="D117" i="11" s="1"/>
  <c r="D56" i="8"/>
  <c r="D52" i="8"/>
  <c r="D51" i="8" s="1"/>
  <c r="D147" i="11"/>
  <c r="R41" i="6"/>
  <c r="T43" i="5"/>
  <c r="U46" i="5"/>
  <c r="U43" i="5"/>
  <c r="G54" i="8"/>
  <c r="G101" i="4"/>
  <c r="V53" i="7"/>
  <c r="G44" i="5"/>
  <c r="N27" i="5"/>
  <c r="B72" i="33"/>
  <c r="H44" i="5"/>
  <c r="O176" i="19"/>
  <c r="O173" i="19"/>
  <c r="O172" i="19"/>
  <c r="O169" i="19"/>
  <c r="O168" i="19"/>
  <c r="O167" i="19"/>
  <c r="O165" i="19"/>
  <c r="O80" i="16"/>
  <c r="O77" i="16"/>
  <c r="O76" i="16" s="1"/>
  <c r="O217" i="19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53" i="16"/>
  <c r="I253" i="15"/>
  <c r="I78" i="12"/>
  <c r="I71" i="12"/>
  <c r="I70" i="12" s="1"/>
  <c r="D5" i="4"/>
  <c r="D130" i="4" s="1"/>
  <c r="D3" i="4"/>
  <c r="V72" i="37"/>
  <c r="N113" i="29"/>
  <c r="M132" i="23"/>
  <c r="C163" i="23"/>
  <c r="C161" i="23"/>
  <c r="C158" i="23"/>
  <c r="C155" i="23"/>
  <c r="C154" i="23"/>
  <c r="C151" i="23"/>
  <c r="C146" i="23" s="1"/>
  <c r="C61" i="20"/>
  <c r="C57" i="20"/>
  <c r="C56" i="20" s="1"/>
  <c r="I175" i="23"/>
  <c r="T132" i="23"/>
  <c r="B163" i="23"/>
  <c r="B161" i="23"/>
  <c r="B158" i="23"/>
  <c r="B155" i="23"/>
  <c r="B154" i="23"/>
  <c r="B151" i="23"/>
  <c r="B61" i="20"/>
  <c r="B59" i="20" s="1"/>
  <c r="C157" i="23"/>
  <c r="P146" i="25"/>
  <c r="R157" i="23"/>
  <c r="X132" i="23"/>
  <c r="H172" i="23"/>
  <c r="H179" i="23"/>
  <c r="H176" i="23"/>
  <c r="H170" i="23"/>
  <c r="H62" i="20"/>
  <c r="H57" i="20"/>
  <c r="H56" i="20" s="1"/>
  <c r="O165" i="23"/>
  <c r="E163" i="23"/>
  <c r="E161" i="23"/>
  <c r="E158" i="23"/>
  <c r="E155" i="23"/>
  <c r="E154" i="23"/>
  <c r="E151" i="23"/>
  <c r="E146" i="23" s="1"/>
  <c r="E61" i="20"/>
  <c r="E57" i="20"/>
  <c r="E56" i="20" s="1"/>
  <c r="L229" i="19"/>
  <c r="L192" i="19"/>
  <c r="L191" i="19"/>
  <c r="L188" i="19"/>
  <c r="L187" i="19"/>
  <c r="L185" i="19"/>
  <c r="L183" i="19"/>
  <c r="L81" i="16"/>
  <c r="L77" i="16"/>
  <c r="L76" i="16" s="1"/>
  <c r="B57" i="20"/>
  <c r="B56" i="20" s="1"/>
  <c r="Y194" i="21"/>
  <c r="J171" i="19"/>
  <c r="J77" i="20"/>
  <c r="J168" i="4" s="1"/>
  <c r="C178" i="19"/>
  <c r="F171" i="18"/>
  <c r="F166" i="18"/>
  <c r="L166" i="18"/>
  <c r="R166" i="18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53" i="16"/>
  <c r="C217" i="19"/>
  <c r="C176" i="19"/>
  <c r="C173" i="19"/>
  <c r="C172" i="19"/>
  <c r="C169" i="19"/>
  <c r="C168" i="19"/>
  <c r="C167" i="19"/>
  <c r="C165" i="19"/>
  <c r="C80" i="16"/>
  <c r="C77" i="16"/>
  <c r="C76" i="16" s="1"/>
  <c r="O160" i="18"/>
  <c r="J160" i="17"/>
  <c r="P160" i="17"/>
  <c r="X233" i="15"/>
  <c r="X76" i="12"/>
  <c r="X71" i="12"/>
  <c r="X70" i="12" s="1"/>
  <c r="Y253" i="15"/>
  <c r="Y218" i="15"/>
  <c r="Y217" i="15"/>
  <c r="Y214" i="15"/>
  <c r="Y213" i="15"/>
  <c r="Y211" i="15"/>
  <c r="Y210" i="15"/>
  <c r="Y209" i="15"/>
  <c r="Y78" i="12"/>
  <c r="Y71" i="12"/>
  <c r="Y70" i="12" s="1"/>
  <c r="P253" i="15"/>
  <c r="P218" i="15"/>
  <c r="P217" i="15"/>
  <c r="P214" i="15"/>
  <c r="P213" i="15"/>
  <c r="P211" i="15"/>
  <c r="P210" i="15"/>
  <c r="P209" i="15"/>
  <c r="P78" i="12"/>
  <c r="U229" i="19"/>
  <c r="U185" i="19"/>
  <c r="U183" i="19"/>
  <c r="U188" i="19"/>
  <c r="U192" i="19"/>
  <c r="U187" i="19"/>
  <c r="U191" i="19"/>
  <c r="U77" i="16"/>
  <c r="U76" i="16" s="1"/>
  <c r="U81" i="16"/>
  <c r="C117" i="11"/>
  <c r="N233" i="15"/>
  <c r="N76" i="12"/>
  <c r="N71" i="12"/>
  <c r="N70" i="12" s="1"/>
  <c r="I117" i="11"/>
  <c r="V89" i="16"/>
  <c r="P128" i="11"/>
  <c r="X147" i="11"/>
  <c r="X132" i="11"/>
  <c r="X130" i="11"/>
  <c r="X129" i="11"/>
  <c r="X126" i="11"/>
  <c r="X125" i="11"/>
  <c r="X123" i="11"/>
  <c r="X122" i="11"/>
  <c r="X56" i="8"/>
  <c r="X52" i="8"/>
  <c r="X51" i="8" s="1"/>
  <c r="C253" i="15"/>
  <c r="C78" i="12"/>
  <c r="C71" i="12"/>
  <c r="C70" i="12" s="1"/>
  <c r="L5" i="4"/>
  <c r="L130" i="4" s="1"/>
  <c r="L3" i="4"/>
  <c r="O54" i="8"/>
  <c r="O101" i="4"/>
  <c r="W117" i="11"/>
  <c r="T132" i="11"/>
  <c r="T130" i="11"/>
  <c r="T129" i="11"/>
  <c r="T126" i="11"/>
  <c r="T125" i="11"/>
  <c r="T123" i="11"/>
  <c r="T122" i="11"/>
  <c r="T56" i="8"/>
  <c r="T52" i="8"/>
  <c r="T51" i="8" s="1"/>
  <c r="T147" i="11"/>
  <c r="D128" i="11"/>
  <c r="M47" i="5"/>
  <c r="I53" i="7"/>
  <c r="D46" i="5"/>
  <c r="U48" i="5"/>
  <c r="T48" i="5"/>
  <c r="G117" i="11"/>
  <c r="N53" i="7"/>
  <c r="N55" i="7"/>
  <c r="W43" i="5"/>
  <c r="F5" i="5"/>
  <c r="J48" i="5"/>
  <c r="T55" i="7"/>
  <c r="D51" i="4" l="1"/>
  <c r="E113" i="4"/>
  <c r="E77" i="20"/>
  <c r="E168" i="4" s="1"/>
  <c r="U115" i="4"/>
  <c r="U79" i="20"/>
  <c r="U170" i="4" s="1"/>
  <c r="Q113" i="4"/>
  <c r="Q77" i="20"/>
  <c r="Q168" i="4" s="1"/>
  <c r="O114" i="4"/>
  <c r="O59" i="20"/>
  <c r="O78" i="20"/>
  <c r="O169" i="4" s="1"/>
  <c r="N113" i="4"/>
  <c r="N77" i="20"/>
  <c r="N168" i="4" s="1"/>
  <c r="Q132" i="23"/>
  <c r="J115" i="4"/>
  <c r="J79" i="20"/>
  <c r="J170" i="4" s="1"/>
  <c r="V114" i="4"/>
  <c r="V78" i="20"/>
  <c r="V169" i="4" s="1"/>
  <c r="D114" i="4"/>
  <c r="D78" i="20"/>
  <c r="D169" i="4" s="1"/>
  <c r="N165" i="23"/>
  <c r="T59" i="20"/>
  <c r="T113" i="4"/>
  <c r="T77" i="20"/>
  <c r="T168" i="4" s="1"/>
  <c r="L114" i="4"/>
  <c r="L78" i="20"/>
  <c r="L169" i="4" s="1"/>
  <c r="I114" i="4"/>
  <c r="I78" i="20"/>
  <c r="I169" i="4" s="1"/>
  <c r="N114" i="4"/>
  <c r="N78" i="20"/>
  <c r="N169" i="4" s="1"/>
  <c r="F113" i="4"/>
  <c r="F77" i="20"/>
  <c r="F168" i="4" s="1"/>
  <c r="Q114" i="4"/>
  <c r="Q78" i="20"/>
  <c r="Q169" i="4" s="1"/>
  <c r="S113" i="4"/>
  <c r="S77" i="20"/>
  <c r="S168" i="4" s="1"/>
  <c r="H113" i="4"/>
  <c r="H77" i="20"/>
  <c r="H168" i="4" s="1"/>
  <c r="R115" i="4"/>
  <c r="R79" i="20"/>
  <c r="R170" i="4" s="1"/>
  <c r="E115" i="4"/>
  <c r="E79" i="20"/>
  <c r="E170" i="4" s="1"/>
  <c r="Y114" i="4"/>
  <c r="Y78" i="20"/>
  <c r="Y169" i="4" s="1"/>
  <c r="G113" i="4"/>
  <c r="G77" i="20"/>
  <c r="G168" i="4" s="1"/>
  <c r="G59" i="20"/>
  <c r="L59" i="20"/>
  <c r="X113" i="4"/>
  <c r="X77" i="20"/>
  <c r="X168" i="4" s="1"/>
  <c r="D59" i="20"/>
  <c r="D115" i="4"/>
  <c r="D79" i="20"/>
  <c r="D170" i="4" s="1"/>
  <c r="Y146" i="23"/>
  <c r="M115" i="4"/>
  <c r="M79" i="20"/>
  <c r="M170" i="4" s="1"/>
  <c r="X114" i="4"/>
  <c r="X78" i="20"/>
  <c r="X169" i="4" s="1"/>
  <c r="F114" i="4"/>
  <c r="F78" i="20"/>
  <c r="F169" i="4" s="1"/>
  <c r="W115" i="4"/>
  <c r="W59" i="20"/>
  <c r="W79" i="20"/>
  <c r="W170" i="4" s="1"/>
  <c r="X165" i="23"/>
  <c r="H114" i="4"/>
  <c r="H78" i="20"/>
  <c r="H169" i="4" s="1"/>
  <c r="U113" i="4"/>
  <c r="U77" i="20"/>
  <c r="U168" i="4" s="1"/>
  <c r="P160" i="19"/>
  <c r="N100" i="16"/>
  <c r="N163" i="4" s="1"/>
  <c r="P79" i="16"/>
  <c r="P108" i="4" s="1"/>
  <c r="D160" i="18"/>
  <c r="F160" i="18"/>
  <c r="U62" i="4"/>
  <c r="U135" i="4" s="1"/>
  <c r="U52" i="16"/>
  <c r="U61" i="4" s="1"/>
  <c r="U101" i="16"/>
  <c r="U164" i="4" s="1"/>
  <c r="U91" i="16"/>
  <c r="U89" i="16" s="1"/>
  <c r="W75" i="12"/>
  <c r="W105" i="4"/>
  <c r="Y75" i="12"/>
  <c r="Y105" i="4"/>
  <c r="O107" i="4"/>
  <c r="O73" i="12"/>
  <c r="O102" i="4" s="1"/>
  <c r="D105" i="4"/>
  <c r="D75" i="12"/>
  <c r="Y47" i="7"/>
  <c r="G75" i="12"/>
  <c r="G105" i="4"/>
  <c r="X204" i="15"/>
  <c r="K47" i="7"/>
  <c r="I105" i="4"/>
  <c r="I75" i="12"/>
  <c r="S105" i="4"/>
  <c r="S75" i="12"/>
  <c r="K105" i="4"/>
  <c r="K75" i="12"/>
  <c r="L75" i="12"/>
  <c r="L105" i="4"/>
  <c r="T105" i="4"/>
  <c r="T75" i="12"/>
  <c r="O51" i="4"/>
  <c r="O96" i="12"/>
  <c r="O157" i="4" s="1"/>
  <c r="C47" i="7"/>
  <c r="H47" i="7"/>
  <c r="Y130" i="4"/>
  <c r="H130" i="4"/>
  <c r="E130" i="4"/>
  <c r="E51" i="4"/>
  <c r="P47" i="7"/>
  <c r="X47" i="7"/>
  <c r="O47" i="7"/>
  <c r="J47" i="7"/>
  <c r="T55" i="4"/>
  <c r="T51" i="4" s="1"/>
  <c r="C54" i="8"/>
  <c r="C100" i="4"/>
  <c r="S47" i="7"/>
  <c r="Y101" i="4"/>
  <c r="Y67" i="8"/>
  <c r="Y156" i="4" s="1"/>
  <c r="I54" i="8"/>
  <c r="I100" i="4"/>
  <c r="W47" i="7"/>
  <c r="Y54" i="8"/>
  <c r="Y100" i="4"/>
  <c r="V65" i="8"/>
  <c r="V154" i="4" s="1"/>
  <c r="N101" i="4"/>
  <c r="N67" i="8"/>
  <c r="N156" i="4" s="1"/>
  <c r="Q54" i="8"/>
  <c r="Q100" i="4"/>
  <c r="N117" i="11"/>
  <c r="N100" i="4"/>
  <c r="N54" i="8"/>
  <c r="M101" i="4"/>
  <c r="M67" i="8"/>
  <c r="M156" i="4" s="1"/>
  <c r="S65" i="8"/>
  <c r="S154" i="4" s="1"/>
  <c r="F54" i="8"/>
  <c r="F100" i="4"/>
  <c r="T47" i="7"/>
  <c r="N129" i="4"/>
  <c r="N51" i="4"/>
  <c r="Y129" i="4"/>
  <c r="Y51" i="4"/>
  <c r="V129" i="4"/>
  <c r="V51" i="4"/>
  <c r="I47" i="7"/>
  <c r="G47" i="7"/>
  <c r="L47" i="7"/>
  <c r="M47" i="7"/>
  <c r="Q47" i="7"/>
  <c r="W44" i="5"/>
  <c r="W45" i="5"/>
  <c r="W47" i="5"/>
  <c r="W42" i="5"/>
  <c r="J45" i="5"/>
  <c r="J46" i="5"/>
  <c r="J47" i="5"/>
  <c r="J42" i="5"/>
  <c r="J44" i="5"/>
  <c r="L41" i="6"/>
  <c r="O5" i="5"/>
  <c r="M41" i="6"/>
  <c r="T41" i="5"/>
  <c r="K5" i="5"/>
  <c r="X5" i="5"/>
  <c r="X48" i="5" s="1"/>
  <c r="R48" i="5"/>
  <c r="R44" i="5"/>
  <c r="R45" i="5"/>
  <c r="R46" i="5"/>
  <c r="R47" i="5"/>
  <c r="R42" i="5"/>
  <c r="R43" i="5"/>
  <c r="Q44" i="5"/>
  <c r="Q45" i="5"/>
  <c r="Q46" i="5"/>
  <c r="Q47" i="5"/>
  <c r="Q42" i="5"/>
  <c r="Q43" i="5"/>
  <c r="Y5" i="5"/>
  <c r="G46" i="5"/>
  <c r="G43" i="5"/>
  <c r="G41" i="5" s="1"/>
  <c r="T42" i="5"/>
  <c r="T45" i="5"/>
  <c r="P5" i="5"/>
  <c r="E47" i="7"/>
  <c r="G48" i="5"/>
  <c r="I41" i="6"/>
  <c r="W48" i="5"/>
  <c r="Q48" i="5"/>
  <c r="V5" i="5"/>
  <c r="C41" i="6"/>
  <c r="Y41" i="6"/>
  <c r="C5" i="5"/>
  <c r="C48" i="5"/>
  <c r="O41" i="6"/>
  <c r="L5" i="5"/>
  <c r="L48" i="5"/>
  <c r="S5" i="5"/>
  <c r="N47" i="7"/>
  <c r="U44" i="5"/>
  <c r="G42" i="5"/>
  <c r="B47" i="7"/>
  <c r="U42" i="5"/>
  <c r="U47" i="7"/>
  <c r="W46" i="5"/>
  <c r="J43" i="5"/>
  <c r="J41" i="5" s="1"/>
  <c r="U45" i="5"/>
  <c r="U41" i="5" s="1"/>
  <c r="B112" i="4"/>
  <c r="B76" i="20"/>
  <c r="B167" i="4" s="1"/>
  <c r="R112" i="4"/>
  <c r="R76" i="20"/>
  <c r="R167" i="4" s="1"/>
  <c r="C107" i="4"/>
  <c r="C73" i="12"/>
  <c r="E59" i="20"/>
  <c r="E114" i="4"/>
  <c r="E78" i="20"/>
  <c r="E169" i="4" s="1"/>
  <c r="O160" i="19"/>
  <c r="G99" i="4"/>
  <c r="G65" i="8"/>
  <c r="D54" i="8"/>
  <c r="D101" i="4"/>
  <c r="D67" i="8"/>
  <c r="D156" i="4" s="1"/>
  <c r="I134" i="4"/>
  <c r="I51" i="4"/>
  <c r="E73" i="12"/>
  <c r="E104" i="4"/>
  <c r="E98" i="12"/>
  <c r="E159" i="4" s="1"/>
  <c r="X107" i="4"/>
  <c r="X101" i="12"/>
  <c r="X162" i="4" s="1"/>
  <c r="N160" i="18"/>
  <c r="J79" i="16"/>
  <c r="J109" i="4"/>
  <c r="J101" i="16"/>
  <c r="J164" i="4" s="1"/>
  <c r="G134" i="4"/>
  <c r="G51" i="4"/>
  <c r="R75" i="12"/>
  <c r="R105" i="4"/>
  <c r="X59" i="20"/>
  <c r="X115" i="4"/>
  <c r="X79" i="20"/>
  <c r="X170" i="4" s="1"/>
  <c r="O110" i="4"/>
  <c r="O102" i="16"/>
  <c r="O165" i="4" s="1"/>
  <c r="Q100" i="16"/>
  <c r="Q163" i="4" s="1"/>
  <c r="Q61" i="4"/>
  <c r="Q204" i="15"/>
  <c r="W160" i="19"/>
  <c r="C79" i="16"/>
  <c r="C108" i="4" s="1"/>
  <c r="C109" i="4"/>
  <c r="R107" i="4"/>
  <c r="R101" i="12"/>
  <c r="R162" i="4" s="1"/>
  <c r="V59" i="20"/>
  <c r="V115" i="4"/>
  <c r="V79" i="20"/>
  <c r="V170" i="4" s="1"/>
  <c r="C160" i="19"/>
  <c r="F134" i="4"/>
  <c r="F51" i="4"/>
  <c r="B134" i="4"/>
  <c r="B51" i="4"/>
  <c r="J114" i="4"/>
  <c r="J78" i="20"/>
  <c r="J169" i="4" s="1"/>
  <c r="J117" i="11"/>
  <c r="X160" i="18"/>
  <c r="J160" i="19"/>
  <c r="S107" i="4"/>
  <c r="S101" i="12"/>
  <c r="S162" i="4" s="1"/>
  <c r="S73" i="12"/>
  <c r="K107" i="4"/>
  <c r="K73" i="12"/>
  <c r="R204" i="15"/>
  <c r="I59" i="20"/>
  <c r="I115" i="4"/>
  <c r="I79" i="20"/>
  <c r="I170" i="4" s="1"/>
  <c r="J160" i="18"/>
  <c r="L117" i="11"/>
  <c r="M178" i="19"/>
  <c r="L160" i="18"/>
  <c r="K160" i="18"/>
  <c r="O178" i="19"/>
  <c r="K160" i="17"/>
  <c r="W110" i="4"/>
  <c r="W102" i="16"/>
  <c r="W165" i="4" s="1"/>
  <c r="J54" i="8"/>
  <c r="J101" i="4"/>
  <c r="J67" i="8"/>
  <c r="J156" i="4" s="1"/>
  <c r="L54" i="8"/>
  <c r="L101" i="4"/>
  <c r="L67" i="8"/>
  <c r="L156" i="4" s="1"/>
  <c r="U178" i="19"/>
  <c r="Y204" i="15"/>
  <c r="T79" i="16"/>
  <c r="T110" i="4"/>
  <c r="T102" i="16"/>
  <c r="T165" i="4" s="1"/>
  <c r="J146" i="23"/>
  <c r="K59" i="20"/>
  <c r="K114" i="4"/>
  <c r="K78" i="20"/>
  <c r="K169" i="4" s="1"/>
  <c r="P100" i="16"/>
  <c r="P163" i="4" s="1"/>
  <c r="P61" i="4"/>
  <c r="S204" i="15"/>
  <c r="R54" i="8"/>
  <c r="R101" i="4"/>
  <c r="R67" i="8"/>
  <c r="R156" i="4" s="1"/>
  <c r="M59" i="20"/>
  <c r="M114" i="4"/>
  <c r="M78" i="20"/>
  <c r="M169" i="4" s="1"/>
  <c r="I165" i="23"/>
  <c r="C165" i="23"/>
  <c r="U59" i="20"/>
  <c r="U114" i="4"/>
  <c r="U78" i="20"/>
  <c r="U169" i="4" s="1"/>
  <c r="B160" i="18"/>
  <c r="F47" i="7"/>
  <c r="S115" i="4"/>
  <c r="S79" i="20"/>
  <c r="S170" i="4" s="1"/>
  <c r="U73" i="12"/>
  <c r="U104" i="4"/>
  <c r="U98" i="12"/>
  <c r="U159" i="4" s="1"/>
  <c r="V47" i="7"/>
  <c r="P75" i="12"/>
  <c r="P105" i="4"/>
  <c r="W178" i="19"/>
  <c r="I73" i="12"/>
  <c r="I107" i="4"/>
  <c r="O99" i="4"/>
  <c r="O65" i="8"/>
  <c r="F46" i="5"/>
  <c r="F45" i="5"/>
  <c r="F43" i="5"/>
  <c r="F47" i="5"/>
  <c r="F42" i="5"/>
  <c r="F44" i="5"/>
  <c r="U99" i="4"/>
  <c r="U65" i="8"/>
  <c r="U154" i="4" s="1"/>
  <c r="C160" i="18"/>
  <c r="T178" i="19"/>
  <c r="K146" i="23"/>
  <c r="E110" i="4"/>
  <c r="E102" i="16"/>
  <c r="E165" i="4" s="1"/>
  <c r="E79" i="16"/>
  <c r="R117" i="11"/>
  <c r="V75" i="12"/>
  <c r="V105" i="4"/>
  <c r="H100" i="16"/>
  <c r="H163" i="4" s="1"/>
  <c r="H61" i="4"/>
  <c r="M146" i="23"/>
  <c r="U146" i="23"/>
  <c r="D52" i="7"/>
  <c r="D54" i="7"/>
  <c r="D53" i="7"/>
  <c r="V160" i="18"/>
  <c r="H54" i="8"/>
  <c r="H101" i="4"/>
  <c r="H67" i="8"/>
  <c r="H156" i="4" s="1"/>
  <c r="E41" i="5"/>
  <c r="V165" i="23"/>
  <c r="F48" i="5"/>
  <c r="P54" i="8"/>
  <c r="P101" i="4"/>
  <c r="P67" i="8"/>
  <c r="P156" i="4" s="1"/>
  <c r="J59" i="20"/>
  <c r="K91" i="16"/>
  <c r="K52" i="16"/>
  <c r="K101" i="16"/>
  <c r="K164" i="4" s="1"/>
  <c r="K62" i="4"/>
  <c r="K135" i="4" s="1"/>
  <c r="L128" i="4"/>
  <c r="T54" i="8"/>
  <c r="T101" i="4"/>
  <c r="T67" i="8"/>
  <c r="T156" i="4" s="1"/>
  <c r="X54" i="8"/>
  <c r="X101" i="4"/>
  <c r="X67" i="8"/>
  <c r="X156" i="4" s="1"/>
  <c r="N75" i="12"/>
  <c r="N105" i="4"/>
  <c r="U102" i="16"/>
  <c r="U165" i="4" s="1"/>
  <c r="U110" i="4"/>
  <c r="U79" i="16"/>
  <c r="X75" i="12"/>
  <c r="X105" i="4"/>
  <c r="S101" i="16"/>
  <c r="S164" i="4" s="1"/>
  <c r="S52" i="16"/>
  <c r="S91" i="16"/>
  <c r="S62" i="4"/>
  <c r="S135" i="4" s="1"/>
  <c r="L79" i="16"/>
  <c r="L108" i="4" s="1"/>
  <c r="L110" i="4"/>
  <c r="L102" i="16"/>
  <c r="L165" i="4" s="1"/>
  <c r="D128" i="4"/>
  <c r="C52" i="16"/>
  <c r="C91" i="16"/>
  <c r="C101" i="16"/>
  <c r="C164" i="4" s="1"/>
  <c r="C62" i="4"/>
  <c r="C135" i="4" s="1"/>
  <c r="B54" i="8"/>
  <c r="B101" i="4"/>
  <c r="B67" i="8"/>
  <c r="B156" i="4" s="1"/>
  <c r="R160" i="18"/>
  <c r="S79" i="16"/>
  <c r="S108" i="4" s="1"/>
  <c r="S109" i="4"/>
  <c r="R114" i="4"/>
  <c r="R78" i="20"/>
  <c r="R169" i="4" s="1"/>
  <c r="H75" i="12"/>
  <c r="H105" i="4"/>
  <c r="E99" i="4"/>
  <c r="E65" i="8"/>
  <c r="E154" i="4" s="1"/>
  <c r="K79" i="16"/>
  <c r="K108" i="4" s="1"/>
  <c r="K109" i="4"/>
  <c r="P59" i="20"/>
  <c r="P115" i="4"/>
  <c r="P79" i="20"/>
  <c r="P170" i="4" s="1"/>
  <c r="H117" i="11"/>
  <c r="F75" i="12"/>
  <c r="F105" i="4"/>
  <c r="M110" i="4"/>
  <c r="M79" i="16"/>
  <c r="M102" i="16"/>
  <c r="M165" i="4" s="1"/>
  <c r="Y59" i="20"/>
  <c r="Y115" i="4"/>
  <c r="Y79" i="20"/>
  <c r="Y170" i="4" s="1"/>
  <c r="P117" i="11"/>
  <c r="C115" i="4"/>
  <c r="C79" i="20"/>
  <c r="C170" i="4" s="1"/>
  <c r="Y73" i="12"/>
  <c r="Y107" i="4"/>
  <c r="Y101" i="12"/>
  <c r="Y162" i="4" s="1"/>
  <c r="X117" i="11"/>
  <c r="S160" i="17"/>
  <c r="L178" i="19"/>
  <c r="H59" i="20"/>
  <c r="H115" i="4"/>
  <c r="H79" i="20"/>
  <c r="H170" i="4" s="1"/>
  <c r="B114" i="4"/>
  <c r="B78" i="20"/>
  <c r="B169" i="4" s="1"/>
  <c r="C160" i="17"/>
  <c r="N5" i="5"/>
  <c r="W99" i="4"/>
  <c r="W65" i="8"/>
  <c r="W154" i="4" s="1"/>
  <c r="B117" i="11"/>
  <c r="S160" i="19"/>
  <c r="R134" i="4"/>
  <c r="R51" i="4"/>
  <c r="N59" i="20"/>
  <c r="N115" i="4"/>
  <c r="N79" i="20"/>
  <c r="N170" i="4" s="1"/>
  <c r="R146" i="23"/>
  <c r="S59" i="20"/>
  <c r="S114" i="4"/>
  <c r="S78" i="20"/>
  <c r="S169" i="4" s="1"/>
  <c r="R47" i="7"/>
  <c r="K160" i="19"/>
  <c r="R79" i="16"/>
  <c r="R109" i="4"/>
  <c r="R101" i="16"/>
  <c r="R164" i="4" s="1"/>
  <c r="P165" i="23"/>
  <c r="J75" i="12"/>
  <c r="J105" i="4"/>
  <c r="K115" i="4"/>
  <c r="K79" i="20"/>
  <c r="K170" i="4" s="1"/>
  <c r="Y165" i="23"/>
  <c r="S165" i="23"/>
  <c r="D79" i="16"/>
  <c r="D110" i="4"/>
  <c r="D102" i="16"/>
  <c r="D165" i="4" s="1"/>
  <c r="F59" i="20"/>
  <c r="F115" i="4"/>
  <c r="F79" i="20"/>
  <c r="F170" i="4" s="1"/>
  <c r="C59" i="20"/>
  <c r="C114" i="4"/>
  <c r="C78" i="20"/>
  <c r="C169" i="4" s="1"/>
  <c r="T128" i="4"/>
  <c r="T117" i="11"/>
  <c r="P101" i="12"/>
  <c r="P162" i="4" s="1"/>
  <c r="P107" i="4"/>
  <c r="P204" i="15"/>
  <c r="H165" i="23"/>
  <c r="B146" i="23"/>
  <c r="O79" i="16"/>
  <c r="O109" i="4"/>
  <c r="O101" i="16"/>
  <c r="O164" i="4" s="1"/>
  <c r="X100" i="16"/>
  <c r="X163" i="4" s="1"/>
  <c r="X61" i="4"/>
  <c r="B79" i="16"/>
  <c r="B109" i="4"/>
  <c r="B101" i="16"/>
  <c r="B164" i="4" s="1"/>
  <c r="M73" i="12"/>
  <c r="M104" i="4"/>
  <c r="M98" i="12"/>
  <c r="M159" i="4" s="1"/>
  <c r="E178" i="19"/>
  <c r="S146" i="23"/>
  <c r="M99" i="4"/>
  <c r="M65" i="8"/>
  <c r="M154" i="4" s="1"/>
  <c r="H41" i="5"/>
  <c r="B75" i="12"/>
  <c r="B105" i="4"/>
  <c r="R160" i="19"/>
  <c r="H128" i="4"/>
  <c r="Q59" i="20"/>
  <c r="Q115" i="4"/>
  <c r="Q79" i="20"/>
  <c r="Q170" i="4" s="1"/>
  <c r="K165" i="23"/>
  <c r="Q73" i="12"/>
  <c r="Q107" i="4"/>
  <c r="Q101" i="12"/>
  <c r="Q162" i="4" s="1"/>
  <c r="L61" i="4"/>
  <c r="W79" i="16"/>
  <c r="W109" i="4"/>
  <c r="W101" i="16"/>
  <c r="W164" i="4" s="1"/>
  <c r="D178" i="19"/>
  <c r="O112" i="4" l="1"/>
  <c r="O76" i="20"/>
  <c r="O167" i="4" s="1"/>
  <c r="G112" i="4"/>
  <c r="G76" i="20"/>
  <c r="G167" i="4" s="1"/>
  <c r="T112" i="4"/>
  <c r="T76" i="20"/>
  <c r="T167" i="4" s="1"/>
  <c r="W76" i="20"/>
  <c r="W167" i="4" s="1"/>
  <c r="W112" i="4"/>
  <c r="D112" i="4"/>
  <c r="D76" i="20"/>
  <c r="D167" i="4" s="1"/>
  <c r="L112" i="4"/>
  <c r="L76" i="20"/>
  <c r="L167" i="4" s="1"/>
  <c r="U134" i="4"/>
  <c r="U51" i="4"/>
  <c r="L104" i="4"/>
  <c r="L98" i="12"/>
  <c r="L159" i="4" s="1"/>
  <c r="L73" i="12"/>
  <c r="T104" i="4"/>
  <c r="T73" i="12"/>
  <c r="T98" i="12"/>
  <c r="T159" i="4" s="1"/>
  <c r="G104" i="4"/>
  <c r="G73" i="12"/>
  <c r="G98" i="12"/>
  <c r="G159" i="4" s="1"/>
  <c r="K104" i="4"/>
  <c r="K98" i="12"/>
  <c r="K159" i="4" s="1"/>
  <c r="D104" i="4"/>
  <c r="D98" i="12"/>
  <c r="D159" i="4" s="1"/>
  <c r="D73" i="12"/>
  <c r="S104" i="4"/>
  <c r="S98" i="12"/>
  <c r="S159" i="4" s="1"/>
  <c r="I104" i="4"/>
  <c r="I98" i="12"/>
  <c r="I159" i="4" s="1"/>
  <c r="Y104" i="4"/>
  <c r="Y98" i="12"/>
  <c r="Y159" i="4" s="1"/>
  <c r="W104" i="4"/>
  <c r="W98" i="12"/>
  <c r="W159" i="4" s="1"/>
  <c r="W73" i="12"/>
  <c r="T130" i="4"/>
  <c r="F99" i="4"/>
  <c r="F65" i="8"/>
  <c r="F154" i="4" s="1"/>
  <c r="Y99" i="4"/>
  <c r="Y65" i="8"/>
  <c r="Y154" i="4" s="1"/>
  <c r="N65" i="8"/>
  <c r="N154" i="4" s="1"/>
  <c r="N99" i="4"/>
  <c r="Q99" i="4"/>
  <c r="Q65" i="8"/>
  <c r="Q154" i="4" s="1"/>
  <c r="I99" i="4"/>
  <c r="I65" i="8"/>
  <c r="I154" i="4" s="1"/>
  <c r="C99" i="4"/>
  <c r="C65" i="8"/>
  <c r="C154" i="4" s="1"/>
  <c r="V44" i="5"/>
  <c r="V42" i="5"/>
  <c r="V45" i="5"/>
  <c r="V46" i="5"/>
  <c r="V43" i="5"/>
  <c r="V47" i="5"/>
  <c r="C43" i="5"/>
  <c r="C44" i="5"/>
  <c r="C45" i="5"/>
  <c r="C46" i="5"/>
  <c r="C47" i="5"/>
  <c r="C42" i="5"/>
  <c r="C41" i="5" s="1"/>
  <c r="X44" i="5"/>
  <c r="X45" i="5"/>
  <c r="X43" i="5"/>
  <c r="X47" i="5"/>
  <c r="X46" i="5"/>
  <c r="X42" i="5"/>
  <c r="X41" i="5" s="1"/>
  <c r="K42" i="5"/>
  <c r="K43" i="5"/>
  <c r="K44" i="5"/>
  <c r="K45" i="5"/>
  <c r="K46" i="5"/>
  <c r="K47" i="5"/>
  <c r="Y44" i="5"/>
  <c r="Y45" i="5"/>
  <c r="Y46" i="5"/>
  <c r="Y47" i="5"/>
  <c r="Y42" i="5"/>
  <c r="Y43" i="5"/>
  <c r="L42" i="5"/>
  <c r="L44" i="5"/>
  <c r="L45" i="5"/>
  <c r="L47" i="5"/>
  <c r="L43" i="5"/>
  <c r="L46" i="5"/>
  <c r="K48" i="5"/>
  <c r="O43" i="5"/>
  <c r="O44" i="5"/>
  <c r="O45" i="5"/>
  <c r="O46" i="5"/>
  <c r="O47" i="5"/>
  <c r="O42" i="5"/>
  <c r="O41" i="5" s="1"/>
  <c r="Y48" i="5"/>
  <c r="W41" i="5"/>
  <c r="S42" i="5"/>
  <c r="S43" i="5"/>
  <c r="S44" i="5"/>
  <c r="S45" i="5"/>
  <c r="S46" i="5"/>
  <c r="S47" i="5"/>
  <c r="O48" i="5"/>
  <c r="P46" i="5"/>
  <c r="P43" i="5"/>
  <c r="P42" i="5"/>
  <c r="P47" i="5"/>
  <c r="P45" i="5"/>
  <c r="P44" i="5"/>
  <c r="Q41" i="5"/>
  <c r="R41" i="5"/>
  <c r="V48" i="5"/>
  <c r="P48" i="5"/>
  <c r="S48" i="5"/>
  <c r="Q102" i="4"/>
  <c r="Q96" i="12"/>
  <c r="Q157" i="4" s="1"/>
  <c r="F104" i="4"/>
  <c r="F98" i="12"/>
  <c r="F159" i="4" s="1"/>
  <c r="F73" i="12"/>
  <c r="X98" i="12"/>
  <c r="X159" i="4" s="1"/>
  <c r="X104" i="4"/>
  <c r="X73" i="12"/>
  <c r="X99" i="4"/>
  <c r="X65" i="8"/>
  <c r="X154" i="4" s="1"/>
  <c r="P104" i="4"/>
  <c r="P73" i="12"/>
  <c r="P98" i="12"/>
  <c r="P159" i="4" s="1"/>
  <c r="L99" i="4"/>
  <c r="L65" i="8"/>
  <c r="L154" i="4" s="1"/>
  <c r="V112" i="4"/>
  <c r="V76" i="20"/>
  <c r="V167" i="4" s="1"/>
  <c r="Q51" i="4"/>
  <c r="Q134" i="4"/>
  <c r="J108" i="4"/>
  <c r="J100" i="16"/>
  <c r="U108" i="4"/>
  <c r="U100" i="16"/>
  <c r="U163" i="4" s="1"/>
  <c r="D99" i="4"/>
  <c r="D65" i="8"/>
  <c r="W108" i="4"/>
  <c r="W100" i="16"/>
  <c r="W163" i="4" s="1"/>
  <c r="Q112" i="4"/>
  <c r="Q76" i="20"/>
  <c r="Q167" i="4" s="1"/>
  <c r="B108" i="4"/>
  <c r="B100" i="16"/>
  <c r="B163" i="4" s="1"/>
  <c r="C112" i="4"/>
  <c r="C76" i="20"/>
  <c r="C167" i="4" s="1"/>
  <c r="D108" i="4"/>
  <c r="D100" i="16"/>
  <c r="D163" i="4" s="1"/>
  <c r="S112" i="4"/>
  <c r="S76" i="20"/>
  <c r="S167" i="4" s="1"/>
  <c r="C100" i="16"/>
  <c r="C163" i="4" s="1"/>
  <c r="C61" i="4"/>
  <c r="T108" i="4"/>
  <c r="T100" i="16"/>
  <c r="R73" i="12"/>
  <c r="R104" i="4"/>
  <c r="R98" i="12"/>
  <c r="R159" i="4" s="1"/>
  <c r="G154" i="4"/>
  <c r="O108" i="4"/>
  <c r="O100" i="16"/>
  <c r="Y112" i="4"/>
  <c r="Y76" i="20"/>
  <c r="Y167" i="4" s="1"/>
  <c r="J112" i="4"/>
  <c r="J76" i="20"/>
  <c r="J167" i="4" s="1"/>
  <c r="D47" i="7"/>
  <c r="H134" i="4"/>
  <c r="H51" i="4"/>
  <c r="E108" i="4"/>
  <c r="E100" i="16"/>
  <c r="I102" i="4"/>
  <c r="I96" i="12"/>
  <c r="I157" i="4" s="1"/>
  <c r="I112" i="4"/>
  <c r="I76" i="20"/>
  <c r="E112" i="4"/>
  <c r="E76" i="20"/>
  <c r="R99" i="4"/>
  <c r="R65" i="8"/>
  <c r="R154" i="4" s="1"/>
  <c r="B99" i="4"/>
  <c r="B65" i="8"/>
  <c r="B154" i="4" s="1"/>
  <c r="S89" i="16"/>
  <c r="T99" i="4"/>
  <c r="T65" i="8"/>
  <c r="T154" i="4" s="1"/>
  <c r="S102" i="4"/>
  <c r="S96" i="12"/>
  <c r="E102" i="4"/>
  <c r="E96" i="12"/>
  <c r="E157" i="4" s="1"/>
  <c r="C89" i="16"/>
  <c r="U112" i="4"/>
  <c r="U76" i="20"/>
  <c r="U167" i="4" s="1"/>
  <c r="K102" i="4"/>
  <c r="K96" i="12"/>
  <c r="K157" i="4" s="1"/>
  <c r="X134" i="4"/>
  <c r="X51" i="4"/>
  <c r="L100" i="16"/>
  <c r="L163" i="4" s="1"/>
  <c r="R108" i="4"/>
  <c r="R100" i="16"/>
  <c r="R163" i="4" s="1"/>
  <c r="N42" i="5"/>
  <c r="N46" i="5"/>
  <c r="N44" i="5"/>
  <c r="N43" i="5"/>
  <c r="N47" i="5"/>
  <c r="N45" i="5"/>
  <c r="M108" i="4"/>
  <c r="M100" i="16"/>
  <c r="M163" i="4" s="1"/>
  <c r="S100" i="16"/>
  <c r="S163" i="4" s="1"/>
  <c r="S61" i="4"/>
  <c r="N104" i="4"/>
  <c r="N73" i="12"/>
  <c r="N98" i="12"/>
  <c r="N159" i="4" s="1"/>
  <c r="O154" i="4"/>
  <c r="J99" i="4"/>
  <c r="J65" i="8"/>
  <c r="J154" i="4" s="1"/>
  <c r="L134" i="4"/>
  <c r="L51" i="4"/>
  <c r="N112" i="4"/>
  <c r="N76" i="20"/>
  <c r="N167" i="4" s="1"/>
  <c r="N48" i="5"/>
  <c r="H112" i="4"/>
  <c r="H76" i="20"/>
  <c r="H167" i="4" s="1"/>
  <c r="Y102" i="4"/>
  <c r="Y98" i="4" s="1"/>
  <c r="Y96" i="12"/>
  <c r="Y157" i="4" s="1"/>
  <c r="P112" i="4"/>
  <c r="P76" i="20"/>
  <c r="P167" i="4" s="1"/>
  <c r="K100" i="16"/>
  <c r="K163" i="4" s="1"/>
  <c r="K61" i="4"/>
  <c r="H99" i="4"/>
  <c r="H65" i="8"/>
  <c r="H154" i="4" s="1"/>
  <c r="V73" i="12"/>
  <c r="V104" i="4"/>
  <c r="V98" i="12"/>
  <c r="V159" i="4" s="1"/>
  <c r="F41" i="5"/>
  <c r="O98" i="4"/>
  <c r="M112" i="4"/>
  <c r="M76" i="20"/>
  <c r="M167" i="4" s="1"/>
  <c r="P134" i="4"/>
  <c r="P51" i="4"/>
  <c r="K112" i="4"/>
  <c r="K76" i="20"/>
  <c r="K167" i="4" s="1"/>
  <c r="X112" i="4"/>
  <c r="X76" i="20"/>
  <c r="B98" i="12"/>
  <c r="B159" i="4" s="1"/>
  <c r="B73" i="12"/>
  <c r="B104" i="4"/>
  <c r="M102" i="4"/>
  <c r="M96" i="12"/>
  <c r="M157" i="4" s="1"/>
  <c r="F112" i="4"/>
  <c r="F76" i="20"/>
  <c r="F167" i="4" s="1"/>
  <c r="J73" i="12"/>
  <c r="J104" i="4"/>
  <c r="J98" i="12"/>
  <c r="J159" i="4" s="1"/>
  <c r="H104" i="4"/>
  <c r="H73" i="12"/>
  <c r="H98" i="12"/>
  <c r="H159" i="4" s="1"/>
  <c r="K89" i="16"/>
  <c r="P99" i="4"/>
  <c r="P65" i="8"/>
  <c r="P154" i="4" s="1"/>
  <c r="U102" i="4"/>
  <c r="U96" i="12"/>
  <c r="U157" i="4" s="1"/>
  <c r="C102" i="4"/>
  <c r="C98" i="4" s="1"/>
  <c r="C96" i="12"/>
  <c r="U98" i="4" l="1"/>
  <c r="S98" i="4"/>
  <c r="M98" i="4"/>
  <c r="E98" i="4"/>
  <c r="D102" i="4"/>
  <c r="D96" i="12"/>
  <c r="D157" i="4" s="1"/>
  <c r="T102" i="4"/>
  <c r="T96" i="12"/>
  <c r="T157" i="4" s="1"/>
  <c r="W96" i="12"/>
  <c r="W157" i="4" s="1"/>
  <c r="W102" i="4"/>
  <c r="W98" i="4" s="1"/>
  <c r="W153" i="4" s="1"/>
  <c r="G102" i="4"/>
  <c r="G98" i="4" s="1"/>
  <c r="G153" i="4" s="1"/>
  <c r="G96" i="12"/>
  <c r="G157" i="4" s="1"/>
  <c r="T98" i="4"/>
  <c r="D98" i="4"/>
  <c r="D153" i="4" s="1"/>
  <c r="L102" i="4"/>
  <c r="L98" i="4" s="1"/>
  <c r="L153" i="4" s="1"/>
  <c r="L96" i="12"/>
  <c r="L157" i="4" s="1"/>
  <c r="S41" i="5"/>
  <c r="K41" i="5"/>
  <c r="V41" i="5"/>
  <c r="L41" i="5"/>
  <c r="P41" i="5"/>
  <c r="Y41" i="5"/>
  <c r="M153" i="4"/>
  <c r="U153" i="4"/>
  <c r="J102" i="4"/>
  <c r="J98" i="4" s="1"/>
  <c r="J96" i="12"/>
  <c r="J157" i="4" s="1"/>
  <c r="I167" i="4"/>
  <c r="X102" i="4"/>
  <c r="X98" i="4" s="1"/>
  <c r="X153" i="4" s="1"/>
  <c r="X96" i="12"/>
  <c r="X157" i="4" s="1"/>
  <c r="C157" i="4"/>
  <c r="K134" i="4"/>
  <c r="K51" i="4"/>
  <c r="Y153" i="4"/>
  <c r="K98" i="4"/>
  <c r="E167" i="4"/>
  <c r="O163" i="4"/>
  <c r="D154" i="4"/>
  <c r="R102" i="4"/>
  <c r="R96" i="12"/>
  <c r="R157" i="4" s="1"/>
  <c r="P102" i="4"/>
  <c r="P98" i="4" s="1"/>
  <c r="P96" i="12"/>
  <c r="P157" i="4" s="1"/>
  <c r="F102" i="4"/>
  <c r="F98" i="4" s="1"/>
  <c r="F96" i="12"/>
  <c r="F157" i="4" s="1"/>
  <c r="V102" i="4"/>
  <c r="V98" i="4" s="1"/>
  <c r="V96" i="12"/>
  <c r="V157" i="4" s="1"/>
  <c r="S134" i="4"/>
  <c r="S51" i="4"/>
  <c r="I98" i="4"/>
  <c r="B102" i="4"/>
  <c r="B98" i="4" s="1"/>
  <c r="B96" i="12"/>
  <c r="B157" i="4" s="1"/>
  <c r="X167" i="4"/>
  <c r="T153" i="4"/>
  <c r="J163" i="4"/>
  <c r="E153" i="4"/>
  <c r="N41" i="5"/>
  <c r="E163" i="4"/>
  <c r="C134" i="4"/>
  <c r="C51" i="4"/>
  <c r="N102" i="4"/>
  <c r="N98" i="4" s="1"/>
  <c r="N96" i="12"/>
  <c r="N157" i="4" s="1"/>
  <c r="H96" i="12"/>
  <c r="H157" i="4" s="1"/>
  <c r="H102" i="4"/>
  <c r="O153" i="4"/>
  <c r="H98" i="4"/>
  <c r="H153" i="4" s="1"/>
  <c r="S157" i="4"/>
  <c r="R98" i="4"/>
  <c r="T163" i="4"/>
  <c r="Q98" i="4"/>
  <c r="Q153" i="4" s="1"/>
  <c r="P153" i="4" l="1"/>
  <c r="J153" i="4"/>
  <c r="K153" i="4"/>
  <c r="R153" i="4"/>
  <c r="N153" i="4"/>
  <c r="C153" i="4"/>
  <c r="F153" i="4"/>
  <c r="I153" i="4"/>
  <c r="V153" i="4"/>
  <c r="S153" i="4"/>
  <c r="B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<sst xmlns="http://schemas.openxmlformats.org/spreadsheetml/2006/main" count="8364" uniqueCount="3249">
  <si>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</si>
  <si>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</si>
  <si>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</si>
  <si>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</si>
  <si>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</si>
  <si>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</si>
  <si>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</si>
  <si>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</si>
  <si>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</si>
  <si>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</si>
  <si>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</si>
  <si>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</si>
  <si>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</si>
  <si>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</si>
  <si>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</si>
  <si>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</si>
  <si>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</si>
  <si>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</si>
  <si>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</si>
  <si>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</si>
  <si>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</si>
  <si>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</si>
  <si>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</si>
  <si>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</si>
  <si>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</si>
  <si>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</si>
  <si>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</si>
  <si>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</si>
  <si>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</si>
  <si>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</si>
  <si>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</si>
  <si>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</si>
  <si>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</si>
  <si>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</si>
  <si>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</si>
  <si>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</si>
  <si>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</si>
  <si>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</si>
  <si>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</si>
  <si>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</si>
  <si>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</si>
  <si>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</si>
  <si>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</si>
  <si>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</si>
  <si>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</si>
  <si>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</si>
  <si>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</si>
  <si>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</si>
  <si>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</si>
  <si>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</si>
  <si>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</si>
  <si>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</si>
  <si>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</si>
  <si>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</si>
  <si>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</si>
  <si>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</si>
  <si>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</si>
  <si>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</si>
  <si>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</si>
  <si>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</si>
  <si>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</si>
  <si>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</si>
  <si>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</si>
  <si>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</si>
  <si>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</si>
  <si>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</si>
  <si>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</si>
  <si>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</si>
  <si>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</si>
  <si>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</si>
  <si>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</si>
  <si>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</si>
  <si>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</si>
  <si>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</si>
  <si>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</si>
  <si>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</si>
  <si>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</si>
  <si>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</si>
  <si>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</si>
  <si>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</si>
  <si>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</si>
  <si>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</si>
  <si>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</si>
  <si>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</si>
  <si>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</si>
  <si>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</si>
  <si>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</si>
  <si>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</si>
  <si>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</si>
  <si>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</si>
  <si>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</si>
  <si>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</si>
  <si>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</si>
  <si>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</si>
  <si>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</si>
  <si>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</si>
  <si>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</si>
  <si>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</si>
  <si>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</si>
  <si>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</si>
  <si>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</si>
  <si>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</si>
  <si>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</si>
  <si>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</si>
  <si>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</si>
  <si>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</si>
  <si>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</si>
  <si>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</si>
  <si>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</si>
  <si>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</si>
  <si>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</si>
  <si>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PROCESS_EMI.ktCO2.HR.NSI.TOTAL</t>
  </si>
  <si>
    <t>Market shares of CO2 emissions (%)</t>
  </si>
  <si>
    <t>VA.Meuro2023.HR.ISI.BF_BOF</t>
  </si>
  <si>
    <t>VA.Meuro2023.HR.ISI.EAF</t>
  </si>
  <si>
    <t>Physical output (kt steel)</t>
  </si>
  <si>
    <t>OUTPUT.kt.HR.ISI.BF_BOF</t>
  </si>
  <si>
    <t>OUTPUT.kt.HR.ISI.EAF</t>
  </si>
  <si>
    <t>Installed capacity (kt steel production)</t>
  </si>
  <si>
    <t>CAP.kt.HR.ISI.BF_BOF</t>
  </si>
  <si>
    <t>CAP.kt.HR.ISI.EAF</t>
  </si>
  <si>
    <t>Capacity investment (kt steel production)</t>
  </si>
  <si>
    <t>NEWCAP.kt.HR.ISI.BF_BOF</t>
  </si>
  <si>
    <t>NEWCAP.kt.HR.ISI.EAF</t>
  </si>
  <si>
    <t>Decommissioned capacity (kt steel production)</t>
  </si>
  <si>
    <t>Idle capacity (kt steel production)</t>
  </si>
  <si>
    <t>FEC.ktoe.HR.ISI.TOTAL.TOTAL.TOTAL.TOTAL</t>
  </si>
  <si>
    <t>FEC.ktoe.HR.ISI.TOTAL.TOTAL.TOTAL.NONCOKE_SOLIDS</t>
  </si>
  <si>
    <t>FEC.ktoe.HR.ISI.TOTAL.TOTAL.TOTAL.COKE</t>
  </si>
  <si>
    <t>FEC.ktoe.HR.ISI.TOTAL.TOTAL.TOTAL.RFG</t>
  </si>
  <si>
    <t>FEC.ktoe.HR.ISI.TOTAL.TOTAL.TOTAL.LPG</t>
  </si>
  <si>
    <t>FEC.ktoe.HR.ISI.TOTAL.TOTAL.TOTAL.DIESEL</t>
  </si>
  <si>
    <t>FEC.ktoe.HR.ISI.TOTAL.TOTAL.TOTAL.RFO</t>
  </si>
  <si>
    <t>FEC.ktoe.HR.ISI.TOTAL.TOTAL.TOTAL.OTHER</t>
  </si>
  <si>
    <t>FEC.ktoe.HR.ISI.TOTAL.TOTAL.TOTAL.NG</t>
  </si>
  <si>
    <t>FEC.ktoe.HR.ISI.TOTAL.TOTAL.TOTAL.DERIVED</t>
  </si>
  <si>
    <t>FEC.ktoe.HR.ISI.TOTAL.TOTAL.TOTAL.BIOMASS_WASTE</t>
  </si>
  <si>
    <t>FEC.ktoe.HR.ISI.TOTAL.TOTAL.TOTAL.BIOGAS</t>
  </si>
  <si>
    <t>FEC.ktoe.HR.ISI.TOTAL.TOTAL.TOTAL.LIQBIO</t>
  </si>
  <si>
    <t>FEC.ktoe.HR.ISI.TOTAL.TOTAL.TOTAL.SOLAR</t>
  </si>
  <si>
    <t>FEC.ktoe.HR.ISI.TOTAL.TOTAL.TOTAL.GEO</t>
  </si>
  <si>
    <t>FEC.ktoe.HR.ISI.TOTAL.TOTAL.TOTAL.AMBIENT</t>
  </si>
  <si>
    <t>FEC.ktoe.HR.ISI.TOTAL.TOTAL.TOTAL.STEAM_DISTR</t>
  </si>
  <si>
    <t>FEC.ktoe.HR.ISI.TOTAL.TOTAL.TOTAL.ELEC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</si>
  <si>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</si>
  <si>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</si>
  <si>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</si>
  <si>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</si>
  <si>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</si>
  <si>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</si>
  <si>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</si>
  <si>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</si>
  <si>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</si>
  <si>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FEC.ktoe.HR.ISI.BF_BOF.TOTAL.TOTAL.TOTAL</t>
  </si>
  <si>
    <t>FEC.ktoe.HR.ISI.BF_BOF.LIGHT.GENERIC.ELEC</t>
  </si>
  <si>
    <t>FEC.ktoe.HR.ISI.BF_BOF.AIRCOMP.GENERIC.ELEC</t>
  </si>
  <si>
    <t>FEC.ktoe.HR.ISI.BF_BOF.MOTOR.GENERIC.ELEC</t>
  </si>
  <si>
    <t>FEC.ktoe.HR.ISI.BF_BOF.FANS.GENERIC.ELEC</t>
  </si>
  <si>
    <t>FEC.ktoe.HR.ISI.BF_BOF.LOW_ENTH.TOTAL.TOTAL</t>
  </si>
  <si>
    <t>Diesel oil and liquid biofuels</t>
  </si>
  <si>
    <t>FEC.ktoe.HR.ISI.BF_BOF.LOW_ENTH.THERM.DIESEL_LIQBIO</t>
  </si>
  <si>
    <t>FEC.ktoe.HR.ISI.BF_BOF.LOW_ENTH.THERM.NG_BIOGAS</t>
  </si>
  <si>
    <t>FEC.ktoe.HR.ISI.BF_BOF.LOW_ENTH.THERM.SOLAR_GEO</t>
  </si>
  <si>
    <t>FEC.ktoe.HR.ISI.BF_BOF.LOW_ENTH.HP.AMBIENT</t>
  </si>
  <si>
    <t>FEC.ktoe.HR.ISI.BF_BOF.LOW_ENTH.THERM.ELEC</t>
  </si>
  <si>
    <t>Steel: Sinter/Pellet-making</t>
  </si>
  <si>
    <t>FEC.ktoe.HR.ISI.BF_BOF.SINTERING.TOTAL.TOTAL</t>
  </si>
  <si>
    <t>FEC.ktoe.HR.ISI.BF_BOF.SINTERING.THERM.NONCOKE_SOLIDS</t>
  </si>
  <si>
    <t>FEC.ktoe.HR.ISI.BF_BOF.SINTERING.THERM.RFO</t>
  </si>
  <si>
    <t>FEC.ktoe.HR.ISI.BF_BOF.SINTERING.THERM.NG_BIOGAS</t>
  </si>
  <si>
    <t>FEC.ktoe.HR.ISI.BF_BOF.SINTERING.THERM.DERIVED</t>
  </si>
  <si>
    <t>FEC.ktoe.HR.ISI.BF_BOF.SINTERING.THERM.ELEC</t>
  </si>
  <si>
    <t>Steel: Blast /Basic oxygen furnace</t>
  </si>
  <si>
    <t>FEC.ktoe.HR.ISI.BF_BOF.BLAST_FURNACE.TOTAL.TOTAL</t>
  </si>
  <si>
    <t>FEC.ktoe.HR.ISI.BF_BOF.BLAST_FURNACE.THERM.NONCOKE_SOLIDS</t>
  </si>
  <si>
    <t>FEC.ktoe.HR.ISI.BF_BOF.BLAST_FURNACE.THERM.COKE</t>
  </si>
  <si>
    <t>FEC.ktoe.HR.ISI.BF_BOF.BLAST_FURNACE.THERM.RFO</t>
  </si>
  <si>
    <t>FEC.ktoe.HR.ISI.BF_BOF.BLAST_FURNACE.THERM.NG_BIOGAS</t>
  </si>
  <si>
    <t>FEC.ktoe.HR.ISI.BF_BOF.BLAST_FURNACE.THERM.DERIVED</t>
  </si>
  <si>
    <t>Steel: Furnaces, refining and rolling</t>
  </si>
  <si>
    <t>FEC.ktoe.HR.ISI.BF_BOF.REFINING.TOTAL.TOTAL</t>
  </si>
  <si>
    <t>Steel: Furnaces, refining and rolling - Thermal</t>
  </si>
  <si>
    <t>FEC.ktoe.HR.ISI.BF_BOF.REFINING.THERM.TOTAL</t>
  </si>
  <si>
    <t>FEC.ktoe.HR.ISI.BF_BOF.REFINING.THERM.LPG</t>
  </si>
  <si>
    <t>FEC.ktoe.HR.ISI.BF_BOF.REFINING.THERM.DIESEL_LIQBIO</t>
  </si>
  <si>
    <t>FEC.ktoe.HR.ISI.BF_BOF.REFINING.THERM.RFO</t>
  </si>
  <si>
    <t>FEC.ktoe.HR.ISI.BF_BOF.REFINING.THERM.NG_BIOGAS</t>
  </si>
  <si>
    <t>Steel: Furnaces, refining and rolling - Electric</t>
  </si>
  <si>
    <t>FEC.ktoe.HR.ISI.BF_BOF.REFINING.ELEC.ELEC</t>
  </si>
  <si>
    <t>Steel: Product finishing</t>
  </si>
  <si>
    <t>Steel: Product finishing - Thermal</t>
  </si>
  <si>
    <t>FEC.ktoe.HR.ISI.BF_BOF.FINISHING.THERM.TOTAL</t>
  </si>
  <si>
    <t>FEC.ktoe.HR.ISI.BF_BOF.FINISHING.THERM.LPG</t>
  </si>
  <si>
    <t>FEC.ktoe.HR.ISI.BF_BOF.FINISHING.THERM.DIESEL_LIQBIO</t>
  </si>
  <si>
    <t>FEC.ktoe.HR.ISI.BF_BOF.FINISHING.THERM.NG_BIOGAS</t>
  </si>
  <si>
    <t>Steel: Product finishing - Steam</t>
  </si>
  <si>
    <t>FEC.ktoe.HR.ISI.BF_BOF.FINISHING_STEAM.TOTAL.TOTAL</t>
  </si>
  <si>
    <t>FEC.ktoe.HR.ISI.BF_BOF.FINISHING_STEAM.STEAM.NONCOKE_SOLIDS</t>
  </si>
  <si>
    <t>FEC.ktoe.HR.ISI.BF_BOF.FINISHING_STEAM.STEAM.RFG</t>
  </si>
  <si>
    <t>FEC.ktoe.HR.ISI.BF_BOF.FINISHING_STEAM.STEAM.LPG</t>
  </si>
  <si>
    <t>FEC.ktoe.HR.ISI.BF_BOF.FINISHING_STEAM.STEAM.DIESEL_LIQBIO</t>
  </si>
  <si>
    <t>FEC.ktoe.HR.ISI.BF_BOF.FINISHING_STEAM.STEAM.RFO</t>
  </si>
  <si>
    <t>FEC.ktoe.HR.ISI.BF_BOF.FINISHING_STEAM.STEAM.OTHER</t>
  </si>
  <si>
    <t>FEC.ktoe.HR.ISI.BF_BOF.FINISHING_STEAM.STEAM.NG_BIOGAS</t>
  </si>
  <si>
    <t>FEC.ktoe.HR.ISI.BF_BOF.FINISHING_STEAM.STEAM.DERIVED</t>
  </si>
  <si>
    <t>FEC.ktoe.HR.ISI.BF_BOF.FINISHING_STEAM.STEAM.BIOMASS_WASTE</t>
  </si>
  <si>
    <t>FEC.ktoe.HR.ISI.BF_BOF.FINISHING_STEAM.STEAM.STEAM_DISTR</t>
  </si>
  <si>
    <t>Steel: Product finishing - Electric</t>
  </si>
  <si>
    <t>FEC.ktoe.HR.ISI.BF_BOF.FINISHING.ELEC.ELEC</t>
  </si>
  <si>
    <t>FEC.ktoe.HR.ISI.EAF.TOTAL.TOTAL.TOTAL</t>
  </si>
  <si>
    <t>FEC.ktoe.HR.ISI.EAF.LIGHT.GENERIC.ELEC</t>
  </si>
  <si>
    <t>FEC.ktoe.HR.ISI.EAF.AIRCOMP.GENERIC.ELEC</t>
  </si>
  <si>
    <t>FEC.ktoe.HR.ISI.EAF.MOTOR.GENERIC.ELEC</t>
  </si>
  <si>
    <t>FEC.ktoe.HR.ISI.EAF.FANS.GENERIC.ELEC</t>
  </si>
  <si>
    <t>FEC.ktoe.HR.ISI.EAF.LOW_ENTH.TOTAL.TOTAL</t>
  </si>
  <si>
    <t>FEC.ktoe.HR.ISI.EAF.LOW_ENTH.THERM.DIESEL_LIQBIO</t>
  </si>
  <si>
    <t>FEC.ktoe.HR.ISI.EAF.LOW_ENTH.THERM.NG_BIOGAS</t>
  </si>
  <si>
    <t>FEC.ktoe.HR.ISI.EAF.LOW_ENTH.THERM.SOLAR_GEO</t>
  </si>
  <si>
    <t>FEC.ktoe.HR.ISI.EAF.LOW_ENTH.HP.AMBIENT</t>
  </si>
  <si>
    <t>FEC.ktoe.HR.ISI.EAF.LOW_ENTH.THERM.ELEC</t>
  </si>
  <si>
    <t>Steel: Smelters</t>
  </si>
  <si>
    <t>FEC.ktoe.HR.ISI.EAF.SMELTING.TOTAL.TOTAL</t>
  </si>
  <si>
    <t>FEC.ktoe.HR.ISI.EAF.SMELTING.THERM.NONCOKE_SOLIDS</t>
  </si>
  <si>
    <t>FEC.ktoe.HR.ISI.EAF.SMELTING.THERM.RFO</t>
  </si>
  <si>
    <t>FEC.ktoe.HR.ISI.EAF.SMELTING.THERM.NG_BIOGAS</t>
  </si>
  <si>
    <t>FEC.ktoe.HR.ISI.EAF.SMELTING.THERM.DERIVED</t>
  </si>
  <si>
    <t>Steel: Electric arc</t>
  </si>
  <si>
    <t>FEC.ktoe.HR.ISI.EAF.ARC_FURNACE.ELEC.ELEC</t>
  </si>
  <si>
    <t>FEC.ktoe.HR.ISI.EAF.REFINING.TOTAL.TOTAL</t>
  </si>
  <si>
    <t>FEC.ktoe.HR.ISI.EAF.REFINING.THERM.TOTAL</t>
  </si>
  <si>
    <t>FEC.ktoe.HR.ISI.EAF.REFINING.THERM.LPG</t>
  </si>
  <si>
    <t>FEC.ktoe.HR.ISI.EAF.REFINING.THERM.DIESEL_LIQBIO</t>
  </si>
  <si>
    <t>FEC.ktoe.HR.ISI.EAF.REFINING.THERM.RFO</t>
  </si>
  <si>
    <t>FEC.ktoe.HR.ISI.EAF.REFINING.THERM.NG_BIOGAS</t>
  </si>
  <si>
    <t>FEC.ktoe.HR.ISI.EAF.REFINING.ELEC.ELEC</t>
  </si>
  <si>
    <t>FEC.ktoe.HR.ISI.EAF.FINISHING.THERM.TOTAL</t>
  </si>
  <si>
    <t>FEC.ktoe.HR.ISI.EAF.FINISHING.THERM.LPG</t>
  </si>
  <si>
    <t>FEC.ktoe.HR.ISI.EAF.FINISHING.THERM.DIESEL_LIQBIO</t>
  </si>
  <si>
    <t>FEC.ktoe.HR.ISI.EAF.FINISHING.THERM.NG_BIOGAS</t>
  </si>
  <si>
    <t>FEC.ktoe.HR.ISI.EAF.FINISHING_STEAM.TOTAL.TOTAL</t>
  </si>
  <si>
    <t>FEC.ktoe.HR.ISI.EAF.FINISHING_STEAM.STEAM.NONCOKE_SOLIDS</t>
  </si>
  <si>
    <t>FEC.ktoe.HR.ISI.EAF.FINISHING_STEAM.STEAM.RFG</t>
  </si>
  <si>
    <t>FEC.ktoe.HR.ISI.EAF.FINISHING_STEAM.STEAM.LPG</t>
  </si>
  <si>
    <t>FEC.ktoe.HR.ISI.EAF.FINISHING_STEAM.STEAM.DIESEL_LIQBIO</t>
  </si>
  <si>
    <t>FEC.ktoe.HR.ISI.EAF.FINISHING_STEAM.STEAM.RFO</t>
  </si>
  <si>
    <t>FEC.ktoe.HR.ISI.EAF.FINISHING_STEAM.STEAM.OTHER</t>
  </si>
  <si>
    <t>FEC.ktoe.HR.ISI.EAF.FINISHING_STEAM.STEAM.NG_BIOGAS</t>
  </si>
  <si>
    <t>FEC.ktoe.HR.ISI.EAF.FINISHING_STEAM.STEAM.DERIVED</t>
  </si>
  <si>
    <t>FEC.ktoe.HR.ISI.EAF.FINISHING_STEAM.STEAM.BIOMASS_WASTE</t>
  </si>
  <si>
    <t>FEC.ktoe.HR.ISI.EAF.FINISHING_STEAM.STEAM.STEAM_DISTR</t>
  </si>
  <si>
    <t>FEC.ktoe.HR.ISI.EAF.FINISHING.ELEC.ELEC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</si>
  <si>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</si>
  <si>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</si>
  <si>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</si>
  <si>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UED.ktoe.HR.ISI.BF_BOF.TOTAL.TOTAL.TOTAL</t>
  </si>
  <si>
    <t>UED.ktoe.HR.ISI.BF_BOF.LIGHT.GENERIC.ELEC</t>
  </si>
  <si>
    <t>UED.ktoe.HR.ISI.BF_BOF.AIRCOMP.GENERIC.ELEC</t>
  </si>
  <si>
    <t>UED.ktoe.HR.ISI.BF_BOF.MOTOR.GENERIC.ELEC</t>
  </si>
  <si>
    <t>UED.ktoe.HR.ISI.BF_BOF.FANS.GENERIC.ELEC</t>
  </si>
  <si>
    <t>UED.ktoe.HR.ISI.BF_BOF.LOW_ENTH.TOTAL.TOTAL</t>
  </si>
  <si>
    <t>UED.ktoe.HR.ISI.BF_BOF.LOW_ENTH.THERM.DIESEL_LIQBIO</t>
  </si>
  <si>
    <t>UED.ktoe.HR.ISI.BF_BOF.LOW_ENTH.THERM.NG_BIOGAS</t>
  </si>
  <si>
    <t>UED.ktoe.HR.ISI.BF_BOF.LOW_ENTH.THERM.SOLAR_GEO</t>
  </si>
  <si>
    <t>UED.ktoe.HR.ISI.BF_BOF.LOW_ENTH.HP.AMBIENT</t>
  </si>
  <si>
    <t>UED.ktoe.HR.ISI.BF_BOF.LOW_ENTH.THERM.ELEC</t>
  </si>
  <si>
    <t>UED.ktoe.HR.ISI.BF_BOF.SINTERING.TOTAL.TOTAL</t>
  </si>
  <si>
    <t>UED.ktoe.HR.ISI.BF_BOF.SINTERING.THERM.NONCOKE_SOLIDS</t>
  </si>
  <si>
    <t>UED.ktoe.HR.ISI.BF_BOF.SINTERING.THERM.RFO</t>
  </si>
  <si>
    <t>UED.ktoe.HR.ISI.BF_BOF.SINTERING.THERM.NG_BIOGAS</t>
  </si>
  <si>
    <t>UED.ktoe.HR.ISI.BF_BOF.SINTERING.THERM.DERIVED</t>
  </si>
  <si>
    <t>UED.ktoe.HR.ISI.BF_BOF.SINTERING.THERM.ELEC</t>
  </si>
  <si>
    <t>UED.ktoe.HR.ISI.BF_BOF.BLAST_FURNACE.TOTAL.TOTAL</t>
  </si>
  <si>
    <t>UED.ktoe.HR.ISI.BF_BOF.BLAST_FURNACE.THERM.NONCOKE_SOLIDS</t>
  </si>
  <si>
    <t>UED.ktoe.HR.ISI.BF_BOF.BLAST_FURNACE.THERM.COKE</t>
  </si>
  <si>
    <t>UED.ktoe.HR.ISI.BF_BOF.BLAST_FURNACE.THERM.RFO</t>
  </si>
  <si>
    <t>UED.ktoe.HR.ISI.BF_BOF.BLAST_FURNACE.THERM.NG_BIOGAS</t>
  </si>
  <si>
    <t>UED.ktoe.HR.ISI.BF_BOF.BLAST_FURNACE.THERM.DERIVED</t>
  </si>
  <si>
    <t>UED.ktoe.HR.ISI.BF_BOF.REFINING.TOTAL.TOTAL</t>
  </si>
  <si>
    <t>UED.ktoe.HR.ISI.BF_BOF.REFINING.THERM.TOTAL</t>
  </si>
  <si>
    <t>UED.ktoe.HR.ISI.BF_BOF.REFINING.THERM.LPG</t>
  </si>
  <si>
    <t>UED.ktoe.HR.ISI.BF_BOF.REFINING.THERM.DIESEL_LIQBIO</t>
  </si>
  <si>
    <t>UED.ktoe.HR.ISI.BF_BOF.REFINING.THERM.RFO</t>
  </si>
  <si>
    <t>UED.ktoe.HR.ISI.BF_BOF.REFINING.THERM.NG_BIOGAS</t>
  </si>
  <si>
    <t>UED.ktoe.HR.ISI.BF_BOF.REFINING.ELEC.ELEC</t>
  </si>
  <si>
    <t>UED.ktoe.HR.ISI.BF_BOF.FINISHING.THERM.TOTAL</t>
  </si>
  <si>
    <t>UED.ktoe.HR.ISI.BF_BOF.FINISHING.THERM.LPG</t>
  </si>
  <si>
    <t>UED.ktoe.HR.ISI.BF_BOF.FINISHING.THERM.DIESEL_LIQBIO</t>
  </si>
  <si>
    <t>UED.ktoe.HR.ISI.BF_BOF.FINISHING.THERM.NG_BIOGAS</t>
  </si>
  <si>
    <t>UED.ktoe.HR.ISI.BF_BOF.FINISHING_STEAM.TOTAL.TOTAL</t>
  </si>
  <si>
    <t>UED.ktoe.HR.ISI.BF_BOF.FINISHING_STEAM.STEAM.NONCOKE_SOLIDS</t>
  </si>
  <si>
    <t>UED.ktoe.HR.ISI.BF_BOF.FINISHING_STEAM.STEAM.RFG</t>
  </si>
  <si>
    <t>UED.ktoe.HR.ISI.BF_BOF.FINISHING_STEAM.STEAM.LPG</t>
  </si>
  <si>
    <t>UED.ktoe.HR.ISI.BF_BOF.FINISHING_STEAM.STEAM.DIESEL_LIQBIO</t>
  </si>
  <si>
    <t>UED.ktoe.HR.ISI.BF_BOF.FINISHING_STEAM.STEAM.RFO</t>
  </si>
  <si>
    <t>UED.ktoe.HR.ISI.BF_BOF.FINISHING_STEAM.STEAM.OTHER</t>
  </si>
  <si>
    <t>UED.ktoe.HR.ISI.BF_BOF.FINISHING_STEAM.STEAM.NG_BIOGAS</t>
  </si>
  <si>
    <t>UED.ktoe.HR.ISI.BF_BOF.FINISHING_STEAM.STEAM.DERIVED</t>
  </si>
  <si>
    <t>UED.ktoe.HR.ISI.BF_BOF.FINISHING_STEAM.STEAM.BIOMASS_WASTE</t>
  </si>
  <si>
    <t>UED.ktoe.HR.ISI.BF_BOF.FINISHING_STEAM.STEAM.STEAM_DISTR</t>
  </si>
  <si>
    <t>UED.ktoe.HR.ISI.BF_BOF.FINISHING.ELEC.ELEC</t>
  </si>
  <si>
    <t>UED.ktoe.HR.ISI.EAF.TOTAL.TOTAL.TOTAL</t>
  </si>
  <si>
    <t>UED.ktoe.HR.ISI.EAF.LIGHT.GENERIC.ELEC</t>
  </si>
  <si>
    <t>UED.ktoe.HR.ISI.EAF.AIRCOMP.GENERIC.ELEC</t>
  </si>
  <si>
    <t>UED.ktoe.HR.ISI.EAF.MOTOR.GENERIC.ELEC</t>
  </si>
  <si>
    <t>UED.ktoe.HR.ISI.EAF.FANS.GENERIC.ELEC</t>
  </si>
  <si>
    <t>UED.ktoe.HR.ISI.EAF.LOW_ENTH.TOTAL.TOTAL</t>
  </si>
  <si>
    <t>UED.ktoe.HR.ISI.EAF.LOW_ENTH.THERM.DIESEL_LIQBIO</t>
  </si>
  <si>
    <t>UED.ktoe.HR.ISI.EAF.LOW_ENTH.THERM.NG_BIOGAS</t>
  </si>
  <si>
    <t>UED.ktoe.HR.ISI.EAF.LOW_ENTH.THERM.SOLAR_GEO</t>
  </si>
  <si>
    <t>UED.ktoe.HR.ISI.EAF.LOW_ENTH.HP.AMBIENT</t>
  </si>
  <si>
    <t>UED.ktoe.HR.ISI.EAF.LOW_ENTH.THERM.ELEC</t>
  </si>
  <si>
    <t>UED.ktoe.HR.ISI.EAF.SMELTING.TOTAL.TOTAL</t>
  </si>
  <si>
    <t>UED.ktoe.HR.ISI.EAF.SMELTING.THERM.NONCOKE_SOLIDS</t>
  </si>
  <si>
    <t>UED.ktoe.HR.ISI.EAF.SMELTING.THERM.RFO</t>
  </si>
  <si>
    <t>UED.ktoe.HR.ISI.EAF.SMELTING.THERM.NG_BIOGAS</t>
  </si>
  <si>
    <t>UED.ktoe.HR.ISI.EAF.SMELTING.THERM.DERIVED</t>
  </si>
  <si>
    <t>UED.ktoe.HR.ISI.EAF.ARC_FURNACE.ELEC.ELEC</t>
  </si>
  <si>
    <t>UED.ktoe.HR.ISI.EAF.REFINING.TOTAL.TOTAL</t>
  </si>
  <si>
    <t>UED.ktoe.HR.ISI.EAF.REFINING.THERM.TOTAL</t>
  </si>
  <si>
    <t>UED.ktoe.HR.ISI.EAF.REFINING.THERM.LPG</t>
  </si>
  <si>
    <t>UED.ktoe.HR.ISI.EAF.REFINING.THERM.DIESEL_LIQBIO</t>
  </si>
  <si>
    <t>UED.ktoe.HR.ISI.EAF.REFINING.THERM.RFO</t>
  </si>
  <si>
    <t>UED.ktoe.HR.ISI.EAF.REFINING.THERM.NG_BIOGAS</t>
  </si>
  <si>
    <t>UED.ktoe.HR.ISI.EAF.REFINING.ELEC.ELEC</t>
  </si>
  <si>
    <t>UED.ktoe.HR.ISI.EAF.FINISHING.THERM.TOTAL</t>
  </si>
  <si>
    <t>UED.ktoe.HR.ISI.EAF.FINISHING.THERM.LPG</t>
  </si>
  <si>
    <t>UED.ktoe.HR.ISI.EAF.FINISHING.THERM.DIESEL_LIQBIO</t>
  </si>
  <si>
    <t>UED.ktoe.HR.ISI.EAF.FINISHING.THERM.NG_BIOGAS</t>
  </si>
  <si>
    <t>UED.ktoe.HR.ISI.EAF.FINISHING_STEAM.TOTAL.TOTAL</t>
  </si>
  <si>
    <t>UED.ktoe.HR.ISI.EAF.FINISHING_STEAM.STEAM.NONCOKE_SOLIDS</t>
  </si>
  <si>
    <t>UED.ktoe.HR.ISI.EAF.FINISHING_STEAM.STEAM.RFG</t>
  </si>
  <si>
    <t>UED.ktoe.HR.ISI.EAF.FINISHING_STEAM.STEAM.LPG</t>
  </si>
  <si>
    <t>UED.ktoe.HR.ISI.EAF.FINISHING_STEAM.STEAM.DIESEL_LIQBIO</t>
  </si>
  <si>
    <t>UED.ktoe.HR.ISI.EAF.FINISHING_STEAM.STEAM.RFO</t>
  </si>
  <si>
    <t>UED.ktoe.HR.ISI.EAF.FINISHING_STEAM.STEAM.OTHER</t>
  </si>
  <si>
    <t>UED.ktoe.HR.ISI.EAF.FINISHING_STEAM.STEAM.NG_BIOGAS</t>
  </si>
  <si>
    <t>UED.ktoe.HR.ISI.EAF.FINISHING_STEAM.STEAM.DERIVED</t>
  </si>
  <si>
    <t>UED.ktoe.HR.ISI.EAF.FINISHING_STEAM.STEAM.BIOMASS_WASTE</t>
  </si>
  <si>
    <t>UED.ktoe.HR.ISI.EAF.FINISHING_STEAM.STEAM.STEAM_DISTR</t>
  </si>
  <si>
    <t>UED.ktoe.HR.ISI.EAF.FINISHING.ELEC.ELEC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</si>
  <si>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</si>
  <si>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</si>
  <si>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</si>
  <si>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FUEL_EMI.ktCO2.HR.ISI.BF_BOF.LIGHT.GENERIC.ELEC</t>
  </si>
  <si>
    <t>FUEL_EMI.ktCO2.HR.ISI.BF_BOF.AIRCOMP.GENERIC.ELEC</t>
  </si>
  <si>
    <t>FUEL_EMI.ktCO2.HR.ISI.BF_BOF.MOTOR.GENERIC.ELEC</t>
  </si>
  <si>
    <t>FUEL_EMI.ktCO2.HR.ISI.BF_BOF.FANS.GENERIC.ELEC</t>
  </si>
  <si>
    <t>FUEL_EMI.ktCO2.HR.ISI.BF_BOF.LOW_ENTH.TOTAL.TOTAL</t>
  </si>
  <si>
    <t>FUEL_EMI.ktCO2.HR.ISI.BF_BOF.LOW_ENTH.THERM.DIESEL_LIQBIO</t>
  </si>
  <si>
    <t>FUEL_EMI.ktCO2.HR.ISI.BF_BOF.LOW_ENTH.THERM.NG_BIOGAS</t>
  </si>
  <si>
    <t>FUEL_EMI.ktCO2.HR.ISI.BF_BOF.LOW_ENTH.THERM.SOLAR_GEO</t>
  </si>
  <si>
    <t>FUEL_EMI.ktCO2.HR.ISI.BF_BOF.LOW_ENTH.HP.AMBIENT</t>
  </si>
  <si>
    <t>FUEL_EMI.ktCO2.HR.ISI.BF_BOF.LOW_ENTH.THERM.ELEC</t>
  </si>
  <si>
    <t>FUEL_EMI.ktCO2.HR.ISI.BF_BOF.SINTERING.TOTAL.TOTAL</t>
  </si>
  <si>
    <t>FUEL_EMI.ktCO2.HR.ISI.BF_BOF.SINTERING.THERM.NONCOKE_SOLIDS</t>
  </si>
  <si>
    <t>FUEL_EMI.ktCO2.HR.ISI.BF_BOF.SINTERING.THERM.RFO</t>
  </si>
  <si>
    <t>FUEL_EMI.ktCO2.HR.ISI.BF_BOF.SINTERING.THERM.NG_BIOGAS</t>
  </si>
  <si>
    <t>FUEL_EMI.ktCO2.HR.ISI.BF_BOF.SINTERING.THERM.DERIVED</t>
  </si>
  <si>
    <t>FUEL_EMI.ktCO2.HR.ISI.BF_BOF.SINTERING.THERM.ELEC</t>
  </si>
  <si>
    <t>FUEL_EMI.ktCO2.HR.ISI.BF_BOF.BLAST_FURNACE.TOTAL.TOTAL</t>
  </si>
  <si>
    <t>FUEL_EMI.ktCO2.HR.ISI.BF_BOF.BLAST_FURNACE.THERM.NONCOKE_SOLIDS</t>
  </si>
  <si>
    <t>FUEL_EMI.ktCO2.HR.ISI.BF_BOF.BLAST_FURNACE.THERM.COKE</t>
  </si>
  <si>
    <t>FUEL_EMI.ktCO2.HR.ISI.BF_BOF.BLAST_FURNACE.THERM.RFO</t>
  </si>
  <si>
    <t>FUEL_EMI.ktCO2.HR.ISI.BF_BOF.BLAST_FURNACE.THERM.NG_BIOGAS</t>
  </si>
  <si>
    <t>FUEL_EMI.ktCO2.HR.ISI.BF_BOF.BLAST_FURNACE.THERM.DERIVED</t>
  </si>
  <si>
    <t>FUEL_EMI.ktCO2.HR.ISI.BF_BOF.REFINING.TOTAL.TOTAL</t>
  </si>
  <si>
    <t>FUEL_EMI.ktCO2.HR.ISI.BF_BOF.REFINING.THERM.TOTAL</t>
  </si>
  <si>
    <t>FUEL_EMI.ktCO2.HR.ISI.BF_BOF.REFINING.THERM.LPG</t>
  </si>
  <si>
    <t>FUEL_EMI.ktCO2.HR.ISI.BF_BOF.REFINING.THERM.DIESEL_LIQBIO</t>
  </si>
  <si>
    <t>FUEL_EMI.ktCO2.HR.ISI.BF_BOF.REFINING.THERM.RFO</t>
  </si>
  <si>
    <t>FUEL_EMI.ktCO2.HR.ISI.BF_BOF.REFINING.THERM.NG_BIOGAS</t>
  </si>
  <si>
    <t>FUEL_EMI.ktCO2.HR.ISI.BF_BOF.REFINING.ELEC.ELEC</t>
  </si>
  <si>
    <t>FUEL_EMI.ktCO2.HR.ISI.BF_BOF.FINISHING.THERM.TOTAL</t>
  </si>
  <si>
    <t>FUEL_EMI.ktCO2.HR.ISI.BF_BOF.FINISHING.THERM.LPG</t>
  </si>
  <si>
    <t>FUEL_EMI.ktCO2.HR.ISI.BF_BOF.FINISHING.THERM.DIESEL_LIQBIO</t>
  </si>
  <si>
    <t>FUEL_EMI.ktCO2.HR.ISI.BF_BOF.FINISHING.THERM.NG_BIOGAS</t>
  </si>
  <si>
    <t>FUEL_EMI.ktCO2.HR.ISI.BF_BOF.FINISHING_STEAM.TOTAL.TOTAL</t>
  </si>
  <si>
    <t>FUEL_EMI.ktCO2.HR.ISI.BF_BOF.FINISHING_STEAM.STEAM.NONCOKE_SOLIDS</t>
  </si>
  <si>
    <t>FUEL_EMI.ktCO2.HR.ISI.BF_BOF.FINISHING_STEAM.STEAM.RFG</t>
  </si>
  <si>
    <t>FUEL_EMI.ktCO2.HR.ISI.BF_BOF.FINISHING_STEAM.STEAM.LPG</t>
  </si>
  <si>
    <t>FUEL_EMI.ktCO2.HR.ISI.BF_BOF.FINISHING_STEAM.STEAM.DIESEL_LIQBIO</t>
  </si>
  <si>
    <t>FUEL_EMI.ktCO2.HR.ISI.BF_BOF.FINISHING_STEAM.STEAM.RFO</t>
  </si>
  <si>
    <t>FUEL_EMI.ktCO2.HR.ISI.BF_BOF.FINISHING_STEAM.STEAM.OTHER</t>
  </si>
  <si>
    <t>FUEL_EMI.ktCO2.HR.ISI.BF_BOF.FINISHING_STEAM.STEAM.NG_BIOGAS</t>
  </si>
  <si>
    <t>FUEL_EMI.ktCO2.HR.ISI.BF_BOF.FINISHING_STEAM.STEAM.DERIVED</t>
  </si>
  <si>
    <t>FUEL_EMI.ktCO2.HR.ISI.BF_BOF.FINISHING_STEAM.STEAM.BIOMASS_WASTE</t>
  </si>
  <si>
    <t>FUEL_EMI.ktCO2.HR.ISI.BF_BOF.FINISHING_STEAM.STEAM.STEAM_DISTR</t>
  </si>
  <si>
    <t>FUEL_EMI.ktCO2.HR.ISI.BF_BOF.FINISHING.ELEC.ELEC</t>
  </si>
  <si>
    <t>PROCESS_EMI.ktCO2.HR.ISI.BF_BOF</t>
  </si>
  <si>
    <t>FUEL_EMI.ktCO2.HR.ISI.EAF.LIGHT.GENERIC.ELEC</t>
  </si>
  <si>
    <t>FUEL_EMI.ktCO2.HR.ISI.EAF.AIRCOMP.GENERIC.ELEC</t>
  </si>
  <si>
    <t>FUEL_EMI.ktCO2.HR.ISI.EAF.MOTOR.GENERIC.ELEC</t>
  </si>
  <si>
    <t>FUEL_EMI.ktCO2.HR.ISI.EAF.FANS.GENERIC.ELEC</t>
  </si>
  <si>
    <t>FUEL_EMI.ktCO2.HR.ISI.EAF.LOW_ENTH.TOTAL.TOTAL</t>
  </si>
  <si>
    <t>FUEL_EMI.ktCO2.HR.ISI.EAF.LOW_ENTH.THERM.DIESEL_LIQBIO</t>
  </si>
  <si>
    <t>FUEL_EMI.ktCO2.HR.ISI.EAF.LOW_ENTH.THERM.NG_BIOGAS</t>
  </si>
  <si>
    <t>FUEL_EMI.ktCO2.HR.ISI.EAF.LOW_ENTH.THERM.SOLAR_GEO</t>
  </si>
  <si>
    <t>FUEL_EMI.ktCO2.HR.ISI.EAF.LOW_ENTH.HP.AMBIENT</t>
  </si>
  <si>
    <t>FUEL_EMI.ktCO2.HR.ISI.EAF.LOW_ENTH.THERM.ELEC</t>
  </si>
  <si>
    <t>FUEL_EMI.ktCO2.HR.ISI.EAF.SMELTING.TOTAL.TOTAL</t>
  </si>
  <si>
    <t>FUEL_EMI.ktCO2.HR.ISI.EAF.SMELTING.THERM.NONCOKE_SOLIDS</t>
  </si>
  <si>
    <t>FUEL_EMI.ktCO2.HR.ISI.EAF.SMELTING.THERM.RFO</t>
  </si>
  <si>
    <t>FUEL_EMI.ktCO2.HR.ISI.EAF.SMELTING.THERM.NG_BIOGAS</t>
  </si>
  <si>
    <t>FUEL_EMI.ktCO2.HR.ISI.EAF.SMELTING.THERM.DERIVED</t>
  </si>
  <si>
    <t>FUEL_EMI.ktCO2.HR.ISI.EAF.ARC_FURNACE.ELEC.ELEC</t>
  </si>
  <si>
    <t>FUEL_EMI.ktCO2.HR.ISI.EAF.REFINING.TOTAL.TOTAL</t>
  </si>
  <si>
    <t>FUEL_EMI.ktCO2.HR.ISI.EAF.REFINING.THERM.TOTAL</t>
  </si>
  <si>
    <t>FUEL_EMI.ktCO2.HR.ISI.EAF.REFINING.THERM.LPG</t>
  </si>
  <si>
    <t>FUEL_EMI.ktCO2.HR.ISI.EAF.REFINING.THERM.DIESEL_LIQBIO</t>
  </si>
  <si>
    <t>FUEL_EMI.ktCO2.HR.ISI.EAF.REFINING.THERM.RFO</t>
  </si>
  <si>
    <t>FUEL_EMI.ktCO2.HR.ISI.EAF.REFINING.THERM.NG_BIOGAS</t>
  </si>
  <si>
    <t>FUEL_EMI.ktCO2.HR.ISI.EAF.REFINING.ELEC.ELEC</t>
  </si>
  <si>
    <t>FUEL_EMI.ktCO2.HR.ISI.EAF.FINISHING.THERM.TOTAL</t>
  </si>
  <si>
    <t>FUEL_EMI.ktCO2.HR.ISI.EAF.FINISHING.THERM.LPG</t>
  </si>
  <si>
    <t>FUEL_EMI.ktCO2.HR.ISI.EAF.FINISHING.THERM.DIESEL_LIQBIO</t>
  </si>
  <si>
    <t>FUEL_EMI.ktCO2.HR.ISI.EAF.FINISHING.THERM.NG_BIOGAS</t>
  </si>
  <si>
    <t>FUEL_EMI.ktCO2.HR.ISI.EAF.FINISHING_STEAM.TOTAL.TOTAL</t>
  </si>
  <si>
    <t>FUEL_EMI.ktCO2.HR.ISI.EAF.FINISHING_STEAM.STEAM.NONCOKE_SOLIDS</t>
  </si>
  <si>
    <t>FUEL_EMI.ktCO2.HR.ISI.EAF.FINISHING_STEAM.STEAM.RFG</t>
  </si>
  <si>
    <t>FUEL_EMI.ktCO2.HR.ISI.EAF.FINISHING_STEAM.STEAM.LPG</t>
  </si>
  <si>
    <t>FUEL_EMI.ktCO2.HR.ISI.EAF.FINISHING_STEAM.STEAM.DIESEL_LIQBIO</t>
  </si>
  <si>
    <t>FUEL_EMI.ktCO2.HR.ISI.EAF.FINISHING_STEAM.STEAM.RFO</t>
  </si>
  <si>
    <t>FUEL_EMI.ktCO2.HR.ISI.EAF.FINISHING_STEAM.STEAM.OTHER</t>
  </si>
  <si>
    <t>FUEL_EMI.ktCO2.HR.ISI.EAF.FINISHING_STEAM.STEAM.NG_BIOGAS</t>
  </si>
  <si>
    <t>FUEL_EMI.ktCO2.HR.ISI.EAF.FINISHING_STEAM.STEAM.DERIVED</t>
  </si>
  <si>
    <t>FUEL_EMI.ktCO2.HR.ISI.EAF.FINISHING_STEAM.STEAM.BIOMASS_WASTE</t>
  </si>
  <si>
    <t>FUEL_EMI.ktCO2.HR.ISI.EAF.FINISHING_STEAM.STEAM.STEAM_DISTR</t>
  </si>
  <si>
    <t>FUEL_EMI.ktCO2.HR.ISI.EAF.FINISHING.ELEC.ELEC</t>
  </si>
  <si>
    <t>PROCESS_EMI.ktCO2.HR.ISI.EAF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</si>
  <si>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</si>
  <si>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</si>
  <si>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</si>
  <si>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</si>
  <si>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VA.Meuro2023.HR.NFM.ALUMINA</t>
  </si>
  <si>
    <t>VA.Meuro2023.HR.NFM.PRIM_ALU</t>
  </si>
  <si>
    <t>VA.Meuro2023.HR.NFM.SEC_ALU</t>
  </si>
  <si>
    <t>VA.Meuro2023.HR.NFM.OTHER_NFM</t>
  </si>
  <si>
    <t>Physical output (kt)</t>
  </si>
  <si>
    <t>Alumina production (kt)</t>
  </si>
  <si>
    <t>OUTPUT.kt.HR.NFM.ALUMINA</t>
  </si>
  <si>
    <t>Aluminium production (kt)</t>
  </si>
  <si>
    <t>OUTPUT.kt.HR.NFM.PRIM_ALU</t>
  </si>
  <si>
    <t>OUTPUT.kt.HR.NFM.SEC_ALU</t>
  </si>
  <si>
    <t>Other non-ferrous metals (kt lead eq.)</t>
  </si>
  <si>
    <t>OUTPUT.kt.HR.NFM.OTHER_NFM</t>
  </si>
  <si>
    <t>Installed capacity (kt production)</t>
  </si>
  <si>
    <t>CAP.kt.HR.NFM.ALUMINA</t>
  </si>
  <si>
    <t>CAP.kt.HR.NFM.PRIM_ALU</t>
  </si>
  <si>
    <t>CAP.kt.HR.NFM.SEC_ALU</t>
  </si>
  <si>
    <t>CAP.kt.HR.NFM.OTHER_NFM</t>
  </si>
  <si>
    <t>Capacity investment (kt production)</t>
  </si>
  <si>
    <t>NEWCAP.kt.HR.NFM.ALUMINA</t>
  </si>
  <si>
    <t>NEWCAP.kt.HR.NFM.PRIM_ALU</t>
  </si>
  <si>
    <t>NEWCAP.kt.HR.NFM.SEC_ALU</t>
  </si>
  <si>
    <t>NEWCAP.kt.HR.NFM.OTHER_NFM</t>
  </si>
  <si>
    <t>Decommissioned capacity (kt production)</t>
  </si>
  <si>
    <t>Idle capacity (kt production)</t>
  </si>
  <si>
    <t>FEC.ktoe.HR.NFM.TOTAL.TOTAL.TOTAL.TOTAL</t>
  </si>
  <si>
    <t>FEC.ktoe.HR.NFM.TOTAL.TOTAL.TOTAL.SOLIDS</t>
  </si>
  <si>
    <t>FEC.ktoe.HR.NFM.TOTAL.TOTAL.TOTAL.RFG</t>
  </si>
  <si>
    <t>FEC.ktoe.HR.NFM.TOTAL.TOTAL.TOTAL.LPG</t>
  </si>
  <si>
    <t>FEC.ktoe.HR.NFM.TOTAL.TOTAL.TOTAL.DIESEL</t>
  </si>
  <si>
    <t>FEC.ktoe.HR.NFM.TOTAL.TOTAL.TOTAL.RFO</t>
  </si>
  <si>
    <t>FEC.ktoe.HR.NFM.TOTAL.TOTAL.TOTAL.OTHER</t>
  </si>
  <si>
    <t>FEC.ktoe.HR.NFM.TOTAL.TOTAL.TOTAL.NG</t>
  </si>
  <si>
    <t>FEC.ktoe.HR.NFM.TOTAL.TOTAL.TOTAL.DERIVED</t>
  </si>
  <si>
    <t>FEC.ktoe.HR.NFM.TOTAL.TOTAL.TOTAL.BIOMASS_WASTE</t>
  </si>
  <si>
    <t>FEC.ktoe.HR.NFM.TOTAL.TOTAL.TOTAL.BIOGAS</t>
  </si>
  <si>
    <t>FEC.ktoe.HR.NFM.TOTAL.TOTAL.TOTAL.LIQBIO</t>
  </si>
  <si>
    <t>FEC.ktoe.HR.NFM.TOTAL.TOTAL.TOTAL.SOLAR</t>
  </si>
  <si>
    <t>FEC.ktoe.HR.NFM.TOTAL.TOTAL.TOTAL.GEO</t>
  </si>
  <si>
    <t>FEC.ktoe.HR.NFM.TOTAL.TOTAL.TOTAL.AMBIENT</t>
  </si>
  <si>
    <t>FEC.ktoe.HR.NFM.TOTAL.TOTAL.TOTAL.STEAM_DISTR</t>
  </si>
  <si>
    <t>FEC.ktoe.HR.NFM.TOTAL.TOTAL.TOTAL.ELEC</t>
  </si>
  <si>
    <t>FEC.ktoe.HR.NFM.ALUMINA.TOTAL.TOTAL.TOTAL</t>
  </si>
  <si>
    <t>FEC.ktoe.HR.NFM.ALUMINA.LIGHT.GENERIC.ELEC</t>
  </si>
  <si>
    <t>FEC.ktoe.HR.NFM.ALUMINA.AIRCOMP.GENERIC.ELEC</t>
  </si>
  <si>
    <t>FEC.ktoe.HR.NFM.ALUMINA.MOTOR.GENERIC.ELEC</t>
  </si>
  <si>
    <t>FEC.ktoe.HR.NFM.ALUMINA.FANS.GENERIC.ELEC</t>
  </si>
  <si>
    <t>FEC.ktoe.HR.NFM.ALUMINA.LOW_ENTH.TOTAL.TOTAL</t>
  </si>
  <si>
    <t>FEC.ktoe.HR.NFM.ALUMINA.LOW_ENTH.THERM.DIESEL_LIQBIO</t>
  </si>
  <si>
    <t>FEC.ktoe.HR.NFM.ALUMINA.LOW_ENTH.THERM.NG_BIOGAS</t>
  </si>
  <si>
    <t>FEC.ktoe.HR.NFM.ALUMINA.LOW_ENTH.THERM.SOLAR_GEO</t>
  </si>
  <si>
    <t>FEC.ktoe.HR.NFM.ALUMINA.LOW_ENTH.HP.AMBIENT</t>
  </si>
  <si>
    <t>FEC.ktoe.HR.NFM.ALUMINA.LOW_ENTH.THERM.ELEC</t>
  </si>
  <si>
    <t>Alumina production: High-enthalpy heat</t>
  </si>
  <si>
    <t>FEC.ktoe.HR.NFM.ALUMINA.A_PRODUCTION.TOTAL.TOTAL</t>
  </si>
  <si>
    <t>FEC.ktoe.HR.NFM.ALUMINA.A_PRODUCTION.STEAM.SOLIDS</t>
  </si>
  <si>
    <t>FEC.ktoe.HR.NFM.ALUMINA.A_PRODUCTION.STEAM.RFG</t>
  </si>
  <si>
    <t>FEC.ktoe.HR.NFM.ALUMINA.A_PRODUCTION.STEAM.LPG</t>
  </si>
  <si>
    <t>FEC.ktoe.HR.NFM.ALUMINA.A_PRODUCTION.STEAM.DIESEL_LIQBIO</t>
  </si>
  <si>
    <t>FEC.ktoe.HR.NFM.ALUMINA.A_PRODUCTION.STEAM.RFO</t>
  </si>
  <si>
    <t>FEC.ktoe.HR.NFM.ALUMINA.A_PRODUCTION.STEAM.OTHER</t>
  </si>
  <si>
    <t>FEC.ktoe.HR.NFM.ALUMINA.A_PRODUCTION.STEAM.NG_BIOGAS</t>
  </si>
  <si>
    <t>FEC.ktoe.HR.NFM.ALUMINA.A_PRODUCTION.STEAM.DERIVED</t>
  </si>
  <si>
    <t>FEC.ktoe.HR.NFM.ALUMINA.A_PRODUCTION.STEAM.BIOMASS_WASTE</t>
  </si>
  <si>
    <t>FEC.ktoe.HR.NFM.ALUMINA.A_PRODUCTION.STEAM.STEAM_DISTR</t>
  </si>
  <si>
    <t>Alumina production: Refining</t>
  </si>
  <si>
    <t>FEC.ktoe.HR.NFM.ALUMINA.A_REFINING.TOTAL.TOTAL</t>
  </si>
  <si>
    <t>FEC.ktoe.HR.NFM.ALUMINA.A_REFINING.THERM.LPG</t>
  </si>
  <si>
    <t>FEC.ktoe.HR.NFM.ALUMINA.A_REFINING.THERM.DIESEL_LIQBIO</t>
  </si>
  <si>
    <t>FEC.ktoe.HR.NFM.ALUMINA.A_REFINING.THERM.RFO</t>
  </si>
  <si>
    <t>FEC.ktoe.HR.NFM.ALUMINA.A_REFINING.THERM.NG_BIOGAS</t>
  </si>
  <si>
    <t>FEC.ktoe.HR.NFM.ALUMINA.A_REFINING.THERM.ELEC</t>
  </si>
  <si>
    <t>FEC.ktoe.HR.NFM.PRIM_ALU.TOTAL.TOTAL.TOTAL</t>
  </si>
  <si>
    <t>FEC.ktoe.HR.NFM.PRIM_ALU.LIGHT.GENERIC.ELEC</t>
  </si>
  <si>
    <t>FEC.ktoe.HR.NFM.PRIM_ALU.AIRCOMP.GENERIC.ELEC</t>
  </si>
  <si>
    <t>FEC.ktoe.HR.NFM.PRIM_ALU.MOTOR.GENERIC.ELEC</t>
  </si>
  <si>
    <t>FEC.ktoe.HR.NFM.PRIM_ALU.FANS.GENERIC.ELEC</t>
  </si>
  <si>
    <t>FEC.ktoe.HR.NFM.PRIM_ALU.LOW_ENTH.TOTAL.TOTAL</t>
  </si>
  <si>
    <t>FEC.ktoe.HR.NFM.PRIM_ALU.LOW_ENTH.THERM.DIESEL_LIQBIO</t>
  </si>
  <si>
    <t>FEC.ktoe.HR.NFM.PRIM_ALU.LOW_ENTH.THERM.NG_BIOGAS</t>
  </si>
  <si>
    <t>FEC.ktoe.HR.NFM.PRIM_ALU.LOW_ENTH.THERM.SOLAR_GEO</t>
  </si>
  <si>
    <t>FEC.ktoe.HR.NFM.PRIM_ALU.LOW_ENTH.HP.AMBIENT</t>
  </si>
  <si>
    <t>FEC.ktoe.HR.NFM.PRIM_ALU.LOW_ENTH.THERM.ELEC</t>
  </si>
  <si>
    <t>Aluminium electrolysis (smelting)</t>
  </si>
  <si>
    <t>FEC.ktoe.HR.NFM.PRIM_ALU.SMELTING.ELEC.ELEC</t>
  </si>
  <si>
    <t>Aluminium processing  (metallurgy e.g. cast house, reheating)</t>
  </si>
  <si>
    <t>FEC.ktoe.HR.NFM.PRIM_ALU.PROCESSING.TOTAL.TOTAL</t>
  </si>
  <si>
    <t>Aluminium processing - Thermal</t>
  </si>
  <si>
    <t>FEC.ktoe.HR.NFM.PRIM_ALU.PROCESSING.THERM.TOTAL</t>
  </si>
  <si>
    <t>FEC.ktoe.HR.NFM.PRIM_ALU.PROCESSING.THERM.LPG</t>
  </si>
  <si>
    <t>FEC.ktoe.HR.NFM.PRIM_ALU.PROCESSING.THERM.DIESEL_LIQBIO</t>
  </si>
  <si>
    <t>FEC.ktoe.HR.NFM.PRIM_ALU.PROCESSING.THERM.RFO</t>
  </si>
  <si>
    <t>FEC.ktoe.HR.NFM.PRIM_ALU.PROCESSING.THERM.NG_BIOGAS</t>
  </si>
  <si>
    <t>Aluminium processing - Electric</t>
  </si>
  <si>
    <t>FEC.ktoe.HR.NFM.PRIM_ALU.PROCESSING.ELEC.ELEC</t>
  </si>
  <si>
    <t>Aluminium finishing</t>
  </si>
  <si>
    <t>Aluminium finishing - Thermal</t>
  </si>
  <si>
    <t>FEC.ktoe.HR.NFM.PRIM_ALU.FINISHING.THERM.TOTAL</t>
  </si>
  <si>
    <t>FEC.ktoe.HR.NFM.PRIM_ALU.FINISHING.THERM.LPG</t>
  </si>
  <si>
    <t>FEC.ktoe.HR.NFM.PRIM_ALU.FINISHING.THERM.DIESEL_LIQBIO</t>
  </si>
  <si>
    <t>FEC.ktoe.HR.NFM.PRIM_ALU.FINISHING.THERM.NG_BIOGAS</t>
  </si>
  <si>
    <t>Aluminium finishing - Steam</t>
  </si>
  <si>
    <t>FEC.ktoe.HR.NFM.PRIM_ALU.FINISHING_STEAM.TOTAL.TOTAL</t>
  </si>
  <si>
    <t>FEC.ktoe.HR.NFM.PRIM_ALU.FINISHING_STEAM.STEAM.SOLIDS</t>
  </si>
  <si>
    <t>FEC.ktoe.HR.NFM.PRIM_ALU.FINISHING_STEAM.STEAM.RFG</t>
  </si>
  <si>
    <t>FEC.ktoe.HR.NFM.PRIM_ALU.FINISHING_STEAM.STEAM.LPG</t>
  </si>
  <si>
    <t>FEC.ktoe.HR.NFM.PRIM_ALU.FINISHING_STEAM.STEAM.DIESEL_LIQBIO</t>
  </si>
  <si>
    <t>FEC.ktoe.HR.NFM.PRIM_ALU.FINISHING_STEAM.STEAM.RFO</t>
  </si>
  <si>
    <t>FEC.ktoe.HR.NFM.PRIM_ALU.FINISHING_STEAM.STEAM.OTHER</t>
  </si>
  <si>
    <t>FEC.ktoe.HR.NFM.PRIM_ALU.FINISHING_STEAM.STEAM.NG_BIOGAS</t>
  </si>
  <si>
    <t>FEC.ktoe.HR.NFM.PRIM_ALU.FINISHING_STEAM.STEAM.DERIVED</t>
  </si>
  <si>
    <t>FEC.ktoe.HR.NFM.PRIM_ALU.FINISHING_STEAM.STEAM.BIOMASS_WASTE</t>
  </si>
  <si>
    <t>FEC.ktoe.HR.NFM.PRIM_ALU.FINISHING_STEAM.STEAM.STEAM_DISTR</t>
  </si>
  <si>
    <t>Aluminium finishing - Electric</t>
  </si>
  <si>
    <t>FEC.ktoe.HR.NFM.PRIM_ALU.FINISHING.ELEC.ELEC</t>
  </si>
  <si>
    <t>FEC.ktoe.HR.NFM.SEC_ALU.TOTAL.TOTAL.TOTAL</t>
  </si>
  <si>
    <t>FEC.ktoe.HR.NFM.SEC_ALU.LIGHT.GENERIC.ELEC</t>
  </si>
  <si>
    <t>FEC.ktoe.HR.NFM.SEC_ALU.AIRCOMP.GENERIC.ELEC</t>
  </si>
  <si>
    <t>FEC.ktoe.HR.NFM.SEC_ALU.MOTOR.GENERIC.ELEC</t>
  </si>
  <si>
    <t>FEC.ktoe.HR.NFM.SEC_ALU.FANS.GENERIC.ELEC</t>
  </si>
  <si>
    <t>FEC.ktoe.HR.NFM.SEC_ALU.LOW_ENTH.TOTAL.TOTAL</t>
  </si>
  <si>
    <t>FEC.ktoe.HR.NFM.SEC_ALU.LOW_ENTH.THERM.DIESEL_LIQBIO</t>
  </si>
  <si>
    <t>FEC.ktoe.HR.NFM.SEC_ALU.LOW_ENTH.THERM.NG_BIOGAS</t>
  </si>
  <si>
    <t>FEC.ktoe.HR.NFM.SEC_ALU.LOW_ENTH.THERM.SOLAR_GEO</t>
  </si>
  <si>
    <t>FEC.ktoe.HR.NFM.SEC_ALU.LOW_ENTH.HP.AMBIENT</t>
  </si>
  <si>
    <t>FEC.ktoe.HR.NFM.SEC_ALU.LOW_ENTH.THERM.ELEC</t>
  </si>
  <si>
    <t>Secondary aluminium (incl. pre-treatment, remelting)</t>
  </si>
  <si>
    <t>FEC.ktoe.HR.NFM.SEC_ALU.SEC_REMELTING.TOTAL.TOTAL</t>
  </si>
  <si>
    <t>Secondary aluminium - Thermal</t>
  </si>
  <si>
    <t>FEC.ktoe.HR.NFM.SEC_ALU.SEC_REMELTING.THERM.TOTAL</t>
  </si>
  <si>
    <t>FEC.ktoe.HR.NFM.SEC_ALU.SEC_REMELTING.THERM.LPG</t>
  </si>
  <si>
    <t>FEC.ktoe.HR.NFM.SEC_ALU.SEC_REMELTING.THERM.DIESEL_LIQBIO</t>
  </si>
  <si>
    <t>FEC.ktoe.HR.NFM.SEC_ALU.SEC_REMELTING.THERM.RFO</t>
  </si>
  <si>
    <t>FEC.ktoe.HR.NFM.SEC_ALU.SEC_REMELTING.THERM.NG_BIOGAS</t>
  </si>
  <si>
    <t>Secondary aluminium - Electric</t>
  </si>
  <si>
    <t>FEC.ktoe.HR.NFM.SEC_ALU.SEC_REMELTING.ELEC.ELEC</t>
  </si>
  <si>
    <t>FEC.ktoe.HR.NFM.SEC_ALU.SEC_PROCESSING.TOTAL.TOTAL</t>
  </si>
  <si>
    <t>FEC.ktoe.HR.NFM.SEC_ALU.SEC_PROCESSING.THERM.TOTAL</t>
  </si>
  <si>
    <t>FEC.ktoe.HR.NFM.SEC_ALU.SEC_PROCESSING.THERM.LPG</t>
  </si>
  <si>
    <t>FEC.ktoe.HR.NFM.SEC_ALU.SEC_PROCESSING.THERM.DIESEL_LIQBIO</t>
  </si>
  <si>
    <t>FEC.ktoe.HR.NFM.SEC_ALU.SEC_PROCESSING.THERM.RFO</t>
  </si>
  <si>
    <t>FEC.ktoe.HR.NFM.SEC_ALU.SEC_PROCESSING.THERM.NG_BIOGAS</t>
  </si>
  <si>
    <t>FEC.ktoe.HR.NFM.SEC_ALU.SEC_PROCESSING.ELEC.ELEC</t>
  </si>
  <si>
    <t>FEC.ktoe.HR.NFM.SEC_ALU.SEC_FINISHING.THERM.TOTAL</t>
  </si>
  <si>
    <t>FEC.ktoe.HR.NFM.SEC_ALU.SEC_FINISHING.THERM.LPG</t>
  </si>
  <si>
    <t>FEC.ktoe.HR.NFM.SEC_ALU.SEC_FINISHING.THERM.DIESEL_LIQBIO</t>
  </si>
  <si>
    <t>FEC.ktoe.HR.NFM.SEC_ALU.SEC_FINISHING.THERM.NG_BIOGAS</t>
  </si>
  <si>
    <t>FEC.ktoe.HR.NFM.SEC_ALU.SEC_FINISHING_STEAM.TOTAL.TOTAL</t>
  </si>
  <si>
    <t>FEC.ktoe.HR.NFM.SEC_ALU.SEC_FINISHING_STEAM.STEAM.SOLIDS</t>
  </si>
  <si>
    <t>FEC.ktoe.HR.NFM.SEC_ALU.SEC_FINISHING_STEAM.STEAM.RFG</t>
  </si>
  <si>
    <t>FEC.ktoe.HR.NFM.SEC_ALU.SEC_FINISHING_STEAM.STEAM.LPG</t>
  </si>
  <si>
    <t>FEC.ktoe.HR.NFM.SEC_ALU.SEC_FINISHING_STEAM.STEAM.DIESEL_LIQBIO</t>
  </si>
  <si>
    <t>FEC.ktoe.HR.NFM.SEC_ALU.SEC_FINISHING_STEAM.STEAM.RFO</t>
  </si>
  <si>
    <t>FEC.ktoe.HR.NFM.SEC_ALU.SEC_FINISHING_STEAM.STEAM.OTHER</t>
  </si>
  <si>
    <t>FEC.ktoe.HR.NFM.SEC_ALU.SEC_FINISHING_STEAM.STEAM.NG_BIOGAS</t>
  </si>
  <si>
    <t>FEC.ktoe.HR.NFM.SEC_ALU.SEC_FINISHING_STEAM.STEAM.DERIVED</t>
  </si>
  <si>
    <t>FEC.ktoe.HR.NFM.SEC_ALU.SEC_FINISHING_STEAM.STEAM.BIOMASS_WASTE</t>
  </si>
  <si>
    <t>FEC.ktoe.HR.NFM.SEC_ALU.SEC_FINISHING_STEAM.STEAM.STEAM_DISTR</t>
  </si>
  <si>
    <t>FEC.ktoe.HR.NFM.SEC_ALU.SEC_FINISHING.ELEC.ELEC</t>
  </si>
  <si>
    <t>FEC.ktoe.HR.NFM.OTHER_NFM.TOTAL.TOTAL.TOTAL</t>
  </si>
  <si>
    <t>FEC.ktoe.HR.NFM.OTHER_NFM.LIGHT.GENERIC.ELEC</t>
  </si>
  <si>
    <t>FEC.ktoe.HR.NFM.OTHER_NFM.AIRCOMP.GENERIC.ELEC</t>
  </si>
  <si>
    <t>FEC.ktoe.HR.NFM.OTHER_NFM.MOTOR.GENERIC.ELEC</t>
  </si>
  <si>
    <t>FEC.ktoe.HR.NFM.OTHER_NFM.FANS.GENERIC.ELEC</t>
  </si>
  <si>
    <t>FEC.ktoe.HR.NFM.OTHER_NFM.LOW_ENTH.TOTAL.TOTAL</t>
  </si>
  <si>
    <t>FEC.ktoe.HR.NFM.OTHER_NFM.LOW_ENTH.THERM.DIESEL_LIQBIO</t>
  </si>
  <si>
    <t>FEC.ktoe.HR.NFM.OTHER_NFM.LOW_ENTH.THERM.NG_BIOGAS</t>
  </si>
  <si>
    <t>FEC.ktoe.HR.NFM.OTHER_NFM.LOW_ENTH.THERM.SOLAR_GEO</t>
  </si>
  <si>
    <t>FEC.ktoe.HR.NFM.OTHER_NFM.LOW_ENTH.HP.AMBIENT</t>
  </si>
  <si>
    <t>FEC.ktoe.HR.NFM.OTHER_NFM.LOW_ENTH.THERM.ELEC</t>
  </si>
  <si>
    <t>Other Metals: production</t>
  </si>
  <si>
    <t>FEC.ktoe.HR.NFM.OTHER_NFM.OTH_PRODUCTION.TOTAL.TOTAL</t>
  </si>
  <si>
    <t>Metal production - Thermal</t>
  </si>
  <si>
    <t>FEC.ktoe.HR.NFM.OTHER_NFM.OTH_PRODUCTION.THERM.TOTAL</t>
  </si>
  <si>
    <t>FEC.ktoe.HR.NFM.OTHER_NFM.OTH_PRODUCTION.THERM.SOLIDS</t>
  </si>
  <si>
    <t>FEC.ktoe.HR.NFM.OTHER_NFM.OTH_PRODUCTION.THERM.LPG</t>
  </si>
  <si>
    <t>FEC.ktoe.HR.NFM.OTHER_NFM.OTH_PRODUCTION.THERM.DIESEL_LIQBIO</t>
  </si>
  <si>
    <t>FEC.ktoe.HR.NFM.OTHER_NFM.OTH_PRODUCTION.THERM.RFO</t>
  </si>
  <si>
    <t>FEC.ktoe.HR.NFM.OTHER_NFM.OTH_PRODUCTION.THERM.NG_BIOGAS</t>
  </si>
  <si>
    <t>Metal production - Electric</t>
  </si>
  <si>
    <t>FEC.ktoe.HR.NFM.OTHER_NFM.OTH_PRODUCTION.ELEC.ELEC</t>
  </si>
  <si>
    <t>Metal processing  (metallurgy e.g. cast house, reheating)</t>
  </si>
  <si>
    <t>FEC.ktoe.HR.NFM.OTHER_NFM.OTH_PROCESSING.TOTAL.TOTAL</t>
  </si>
  <si>
    <t>Metal processing - Thermal</t>
  </si>
  <si>
    <t>FEC.ktoe.HR.NFM.OTHER_NFM.OTH_PROCESSING.THERM.TOTAL</t>
  </si>
  <si>
    <t>FEC.ktoe.HR.NFM.OTHER_NFM.OTH_PROCESSING.THERM.LPG</t>
  </si>
  <si>
    <t>FEC.ktoe.HR.NFM.OTHER_NFM.OTH_PROCESSING.THERM.DIESEL_LIQBIO</t>
  </si>
  <si>
    <t>FEC.ktoe.HR.NFM.OTHER_NFM.OTH_PROCESSING.THERM.RFO</t>
  </si>
  <si>
    <t>FEC.ktoe.HR.NFM.OTHER_NFM.OTH_PROCESSING.THERM.NG_BIOGAS</t>
  </si>
  <si>
    <t>Metal processing - Electric</t>
  </si>
  <si>
    <t>FEC.ktoe.HR.NFM.OTHER_NFM.OTH_PROCESSING.ELEC.ELEC</t>
  </si>
  <si>
    <t>Metal finishing</t>
  </si>
  <si>
    <t>Metal finishing - Thermal</t>
  </si>
  <si>
    <t>FEC.ktoe.HR.NFM.OTHER_NFM.OTH_FINISHING.THERM.TOTAL</t>
  </si>
  <si>
    <t>FEC.ktoe.HR.NFM.OTHER_NFM.OTH_FINISHING.THERM.LPG</t>
  </si>
  <si>
    <t>FEC.ktoe.HR.NFM.OTHER_NFM.OTH_FINISHING.THERM.DIESEL_LIQBIO</t>
  </si>
  <si>
    <t>FEC.ktoe.HR.NFM.OTHER_NFM.OTH_FINISHING.THERM.NG_BIOGAS</t>
  </si>
  <si>
    <t>Metal finishing - Steam</t>
  </si>
  <si>
    <t>FEC.ktoe.HR.NFM.OTHER_NFM.OTH_FINISHING_STEAM.TOTAL.TOTAL</t>
  </si>
  <si>
    <t>FEC.ktoe.HR.NFM.OTHER_NFM.OTH_FINISHING_STEAM.STEAM.SOLIDS</t>
  </si>
  <si>
    <t>FEC.ktoe.HR.NFM.OTHER_NFM.OTH_FINISHING_STEAM.STEAM.RFG</t>
  </si>
  <si>
    <t>FEC.ktoe.HR.NFM.OTHER_NFM.OTH_FINISHING_STEAM.STEAM.LPG</t>
  </si>
  <si>
    <t>FEC.ktoe.HR.NFM.OTHER_NFM.OTH_FINISHING_STEAM.STEAM.DIESEL_LIQBIO</t>
  </si>
  <si>
    <t>FEC.ktoe.HR.NFM.OTHER_NFM.OTH_FINISHING_STEAM.STEAM.RFO</t>
  </si>
  <si>
    <t>FEC.ktoe.HR.NFM.OTHER_NFM.OTH_FINISHING_STEAM.STEAM.OTHER</t>
  </si>
  <si>
    <t>FEC.ktoe.HR.NFM.OTHER_NFM.OTH_FINISHING_STEAM.STEAM.NG_BIOGAS</t>
  </si>
  <si>
    <t>FEC.ktoe.HR.NFM.OTHER_NFM.OTH_FINISHING_STEAM.STEAM.DERIVED</t>
  </si>
  <si>
    <t>FEC.ktoe.HR.NFM.OTHER_NFM.OTH_FINISHING_STEAM.STEAM.BIOMASS_WASTE</t>
  </si>
  <si>
    <t>FEC.ktoe.HR.NFM.OTHER_NFM.OTH_FINISHING_STEAM.STEAM.STEAM_DISTR</t>
  </si>
  <si>
    <t>Metal finishing - Electric</t>
  </si>
  <si>
    <t>FEC.ktoe.HR.NFM.OTHER_NFM.OTH_FINISHING.ELEC.ELEC</t>
  </si>
  <si>
    <t>UED.ktoe.HR.NFM.ALUMINA.TOTAL.TOTAL.TOTAL</t>
  </si>
  <si>
    <t>UED.ktoe.HR.NFM.ALUMINA.LIGHT.GENERIC.ELEC</t>
  </si>
  <si>
    <t>UED.ktoe.HR.NFM.ALUMINA.AIRCOMP.GENERIC.ELEC</t>
  </si>
  <si>
    <t>UED.ktoe.HR.NFM.ALUMINA.MOTOR.GENERIC.ELEC</t>
  </si>
  <si>
    <t>UED.ktoe.HR.NFM.ALUMINA.FANS.GENERIC.ELEC</t>
  </si>
  <si>
    <t>UED.ktoe.HR.NFM.ALUMINA.LOW_ENTH.TOTAL.TOTAL</t>
  </si>
  <si>
    <t>UED.ktoe.HR.NFM.ALUMINA.LOW_ENTH.THERM.DIESEL_LIQBIO</t>
  </si>
  <si>
    <t>UED.ktoe.HR.NFM.ALUMINA.LOW_ENTH.THERM.NG_BIOGAS</t>
  </si>
  <si>
    <t>UED.ktoe.HR.NFM.ALUMINA.LOW_ENTH.THERM.SOLAR_GEO</t>
  </si>
  <si>
    <t>UED.ktoe.HR.NFM.ALUMINA.LOW_ENTH.HP.AMBIENT</t>
  </si>
  <si>
    <t>UED.ktoe.HR.NFM.ALUMINA.LOW_ENTH.THERM.ELEC</t>
  </si>
  <si>
    <t>UED.ktoe.HR.NFM.ALUMINA.A_PRODUCTION.TOTAL.TOTAL</t>
  </si>
  <si>
    <t>UED.ktoe.HR.NFM.ALUMINA.A_PRODUCTION.STEAM.SOLIDS</t>
  </si>
  <si>
    <t>UED.ktoe.HR.NFM.ALUMINA.A_PRODUCTION.STEAM.RFG</t>
  </si>
  <si>
    <t>UED.ktoe.HR.NFM.ALUMINA.A_PRODUCTION.STEAM.LPG</t>
  </si>
  <si>
    <t>UED.ktoe.HR.NFM.ALUMINA.A_PRODUCTION.STEAM.DIESEL_LIQBIO</t>
  </si>
  <si>
    <t>UED.ktoe.HR.NFM.ALUMINA.A_PRODUCTION.STEAM.RFO</t>
  </si>
  <si>
    <t>UED.ktoe.HR.NFM.ALUMINA.A_PRODUCTION.STEAM.OTHER</t>
  </si>
  <si>
    <t>UED.ktoe.HR.NFM.ALUMINA.A_PRODUCTION.STEAM.NG_BIOGAS</t>
  </si>
  <si>
    <t>UED.ktoe.HR.NFM.ALUMINA.A_PRODUCTION.STEAM.DERIVED</t>
  </si>
  <si>
    <t>UED.ktoe.HR.NFM.ALUMINA.A_PRODUCTION.STEAM.BIOMASS_WASTE</t>
  </si>
  <si>
    <t>UED.ktoe.HR.NFM.ALUMINA.A_PRODUCTION.STEAM.STEAM_DISTR</t>
  </si>
  <si>
    <t>UED.ktoe.HR.NFM.ALUMINA.A_REFINING.TOTAL.TOTAL</t>
  </si>
  <si>
    <t>UED.ktoe.HR.NFM.ALUMINA.A_REFINING.THERM.LPG</t>
  </si>
  <si>
    <t>UED.ktoe.HR.NFM.ALUMINA.A_REFINING.THERM.DIESEL_LIQBIO</t>
  </si>
  <si>
    <t>UED.ktoe.HR.NFM.ALUMINA.A_REFINING.THERM.RFO</t>
  </si>
  <si>
    <t>UED.ktoe.HR.NFM.ALUMINA.A_REFINING.THERM.NG_BIOGAS</t>
  </si>
  <si>
    <t>UED.ktoe.HR.NFM.ALUMINA.A_REFINING.THERM.ELEC</t>
  </si>
  <si>
    <t>UED.ktoe.HR.NFM.PRIM_ALU.TOTAL.TOTAL.TOTAL</t>
  </si>
  <si>
    <t>UED.ktoe.HR.NFM.PRIM_ALU.LIGHT.GENERIC.ELEC</t>
  </si>
  <si>
    <t>UED.ktoe.HR.NFM.PRIM_ALU.AIRCOMP.GENERIC.ELEC</t>
  </si>
  <si>
    <t>UED.ktoe.HR.NFM.PRIM_ALU.MOTOR.GENERIC.ELEC</t>
  </si>
  <si>
    <t>UED.ktoe.HR.NFM.PRIM_ALU.FANS.GENERIC.ELEC</t>
  </si>
  <si>
    <t>UED.ktoe.HR.NFM.PRIM_ALU.LOW_ENTH.TOTAL.TOTAL</t>
  </si>
  <si>
    <t>UED.ktoe.HR.NFM.PRIM_ALU.LOW_ENTH.THERM.DIESEL_LIQBIO</t>
  </si>
  <si>
    <t>UED.ktoe.HR.NFM.PRIM_ALU.LOW_ENTH.THERM.NG_BIOGAS</t>
  </si>
  <si>
    <t>UED.ktoe.HR.NFM.PRIM_ALU.LOW_ENTH.THERM.SOLAR_GEO</t>
  </si>
  <si>
    <t>UED.ktoe.HR.NFM.PRIM_ALU.LOW_ENTH.HP.AMBIENT</t>
  </si>
  <si>
    <t>UED.ktoe.HR.NFM.PRIM_ALU.LOW_ENTH.THERM.ELEC</t>
  </si>
  <si>
    <t>UED.ktoe.HR.NFM.PRIM_ALU.SMELTING.ELEC.ELEC</t>
  </si>
  <si>
    <t>UED.ktoe.HR.NFM.PRIM_ALU.PROCESSING.TOTAL.TOTAL</t>
  </si>
  <si>
    <t>UED.ktoe.HR.NFM.PRIM_ALU.PROCESSING.THERM.TOTAL</t>
  </si>
  <si>
    <t>UED.ktoe.HR.NFM.PRIM_ALU.PROCESSING.THERM.LPG</t>
  </si>
  <si>
    <t>UED.ktoe.HR.NFM.PRIM_ALU.PROCESSING.THERM.DIESEL_LIQBIO</t>
  </si>
  <si>
    <t>UED.ktoe.HR.NFM.PRIM_ALU.PROCESSING.THERM.RFO</t>
  </si>
  <si>
    <t>UED.ktoe.HR.NFM.PRIM_ALU.PROCESSING.THERM.NG_BIOGAS</t>
  </si>
  <si>
    <t>UED.ktoe.HR.NFM.PRIM_ALU.PROCESSING.ELEC.ELEC</t>
  </si>
  <si>
    <t>UED.ktoe.HR.NFM.PRIM_ALU.FINISHING.THERM.TOTAL</t>
  </si>
  <si>
    <t>UED.ktoe.HR.NFM.PRIM_ALU.FINISHING.THERM.LPG</t>
  </si>
  <si>
    <t>UED.ktoe.HR.NFM.PRIM_ALU.FINISHING.THERM.DIESEL_LIQBIO</t>
  </si>
  <si>
    <t>UED.ktoe.HR.NFM.PRIM_ALU.FINISHING.THERM.NG_BIOGAS</t>
  </si>
  <si>
    <t>UED.ktoe.HR.NFM.PRIM_ALU.FINISHING_STEAM.TOTAL.TOTAL</t>
  </si>
  <si>
    <t>UED.ktoe.HR.NFM.PRIM_ALU.FINISHING_STEAM.STEAM.SOLIDS</t>
  </si>
  <si>
    <t>UED.ktoe.HR.NFM.PRIM_ALU.FINISHING_STEAM.STEAM.RFG</t>
  </si>
  <si>
    <t>UED.ktoe.HR.NFM.PRIM_ALU.FINISHING_STEAM.STEAM.LPG</t>
  </si>
  <si>
    <t>UED.ktoe.HR.NFM.PRIM_ALU.FINISHING_STEAM.STEAM.DIESEL_LIQBIO</t>
  </si>
  <si>
    <t>UED.ktoe.HR.NFM.PRIM_ALU.FINISHING_STEAM.STEAM.RFO</t>
  </si>
  <si>
    <t>UED.ktoe.HR.NFM.PRIM_ALU.FINISHING_STEAM.STEAM.OTHER</t>
  </si>
  <si>
    <t>UED.ktoe.HR.NFM.PRIM_ALU.FINISHING_STEAM.STEAM.NG_BIOGAS</t>
  </si>
  <si>
    <t>UED.ktoe.HR.NFM.PRIM_ALU.FINISHING_STEAM.STEAM.DERIVED</t>
  </si>
  <si>
    <t>UED.ktoe.HR.NFM.PRIM_ALU.FINISHING_STEAM.STEAM.BIOMASS_WASTE</t>
  </si>
  <si>
    <t>UED.ktoe.HR.NFM.PRIM_ALU.FINISHING_STEAM.STEAM.STEAM_DISTR</t>
  </si>
  <si>
    <t>UED.ktoe.HR.NFM.PRIM_ALU.FINISHING.ELEC.ELEC</t>
  </si>
  <si>
    <t>UED.ktoe.HR.NFM.SEC_ALU.TOTAL.TOTAL.TOTAL</t>
  </si>
  <si>
    <t>UED.ktoe.HR.NFM.SEC_ALU.LIGHT.GENERIC.ELEC</t>
  </si>
  <si>
    <t>UED.ktoe.HR.NFM.SEC_ALU.AIRCOMP.GENERIC.ELEC</t>
  </si>
  <si>
    <t>UED.ktoe.HR.NFM.SEC_ALU.MOTOR.GENERIC.ELEC</t>
  </si>
  <si>
    <t>UED.ktoe.HR.NFM.SEC_ALU.FANS.GENERIC.ELEC</t>
  </si>
  <si>
    <t>UED.ktoe.HR.NFM.SEC_ALU.LOW_ENTH.TOTAL.TOTAL</t>
  </si>
  <si>
    <t>UED.ktoe.HR.NFM.SEC_ALU.LOW_ENTH.THERM.DIESEL_LIQBIO</t>
  </si>
  <si>
    <t>UED.ktoe.HR.NFM.SEC_ALU.LOW_ENTH.THERM.NG_BIOGAS</t>
  </si>
  <si>
    <t>UED.ktoe.HR.NFM.SEC_ALU.LOW_ENTH.THERM.SOLAR_GEO</t>
  </si>
  <si>
    <t>UED.ktoe.HR.NFM.SEC_ALU.LOW_ENTH.HP.AMBIENT</t>
  </si>
  <si>
    <t>UED.ktoe.HR.NFM.SEC_ALU.LOW_ENTH.THERM.ELEC</t>
  </si>
  <si>
    <t>UED.ktoe.HR.NFM.SEC_ALU.SEC_REMELTING.TOTAL.TOTAL</t>
  </si>
  <si>
    <t>UED.ktoe.HR.NFM.SEC_ALU.SEC_REMELTING.THERM.TOTAL</t>
  </si>
  <si>
    <t>UED.ktoe.HR.NFM.SEC_ALU.SEC_REMELTING.THERM.LPG</t>
  </si>
  <si>
    <t>UED.ktoe.HR.NFM.SEC_ALU.SEC_REMELTING.THERM.DIESEL_LIQBIO</t>
  </si>
  <si>
    <t>UED.ktoe.HR.NFM.SEC_ALU.SEC_REMELTING.THERM.RFO</t>
  </si>
  <si>
    <t>UED.ktoe.HR.NFM.SEC_ALU.SEC_REMELTING.THERM.NG_BIOGAS</t>
  </si>
  <si>
    <t>UED.ktoe.HR.NFM.SEC_ALU.SEC_REMELTING.ELEC.ELEC</t>
  </si>
  <si>
    <t>UED.ktoe.HR.NFM.SEC_ALU.SEC_PROCESSING.TOTAL.TOTAL</t>
  </si>
  <si>
    <t>UED.ktoe.HR.NFM.SEC_ALU.SEC_PROCESSING.THERM.TOTAL</t>
  </si>
  <si>
    <t>UED.ktoe.HR.NFM.SEC_ALU.SEC_PROCESSING.THERM.LPG</t>
  </si>
  <si>
    <t>UED.ktoe.HR.NFM.SEC_ALU.SEC_PROCESSING.THERM.DIESEL_LIQBIO</t>
  </si>
  <si>
    <t>UED.ktoe.HR.NFM.SEC_ALU.SEC_PROCESSING.THERM.RFO</t>
  </si>
  <si>
    <t>UED.ktoe.HR.NFM.SEC_ALU.SEC_PROCESSING.THERM.NG_BIOGAS</t>
  </si>
  <si>
    <t>UED.ktoe.HR.NFM.SEC_ALU.SEC_PROCESSING.ELEC.ELEC</t>
  </si>
  <si>
    <t>UED.ktoe.HR.NFM.SEC_ALU.SEC_FINISHING.THERM.TOTAL</t>
  </si>
  <si>
    <t>UED.ktoe.HR.NFM.SEC_ALU.SEC_FINISHING.THERM.LPG</t>
  </si>
  <si>
    <t>UED.ktoe.HR.NFM.SEC_ALU.SEC_FINISHING.THERM.DIESEL_LIQBIO</t>
  </si>
  <si>
    <t>UED.ktoe.HR.NFM.SEC_ALU.SEC_FINISHING.THERM.NG_BIOGAS</t>
  </si>
  <si>
    <t>UED.ktoe.HR.NFM.SEC_ALU.SEC_FINISHING_STEAM.TOTAL.TOTAL</t>
  </si>
  <si>
    <t>UED.ktoe.HR.NFM.SEC_ALU.SEC_FINISHING_STEAM.STEAM.SOLIDS</t>
  </si>
  <si>
    <t>UED.ktoe.HR.NFM.SEC_ALU.SEC_FINISHING_STEAM.STEAM.RFG</t>
  </si>
  <si>
    <t>UED.ktoe.HR.NFM.SEC_ALU.SEC_FINISHING_STEAM.STEAM.LPG</t>
  </si>
  <si>
    <t>UED.ktoe.HR.NFM.SEC_ALU.SEC_FINISHING_STEAM.STEAM.DIESEL_LIQBIO</t>
  </si>
  <si>
    <t>UED.ktoe.HR.NFM.SEC_ALU.SEC_FINISHING_STEAM.STEAM.RFO</t>
  </si>
  <si>
    <t>UED.ktoe.HR.NFM.SEC_ALU.SEC_FINISHING_STEAM.STEAM.OTHER</t>
  </si>
  <si>
    <t>UED.ktoe.HR.NFM.SEC_ALU.SEC_FINISHING_STEAM.STEAM.NG_BIOGAS</t>
  </si>
  <si>
    <t>UED.ktoe.HR.NFM.SEC_ALU.SEC_FINISHING_STEAM.STEAM.DERIVED</t>
  </si>
  <si>
    <t>UED.ktoe.HR.NFM.SEC_ALU.SEC_FINISHING_STEAM.STEAM.BIOMASS_WASTE</t>
  </si>
  <si>
    <t>UED.ktoe.HR.NFM.SEC_ALU.SEC_FINISHING_STEAM.STEAM.STEAM_DISTR</t>
  </si>
  <si>
    <t>UED.ktoe.HR.NFM.SEC_ALU.SEC_FINISHING.ELEC.ELEC</t>
  </si>
  <si>
    <t>UED.ktoe.HR.NFM.OTHER_NFM.TOTAL.TOTAL.TOTAL</t>
  </si>
  <si>
    <t>UED.ktoe.HR.NFM.OTHER_NFM.LIGHT.GENERIC.ELEC</t>
  </si>
  <si>
    <t>UED.ktoe.HR.NFM.OTHER_NFM.AIRCOMP.GENERIC.ELEC</t>
  </si>
  <si>
    <t>UED.ktoe.HR.NFM.OTHER_NFM.MOTOR.GENERIC.ELEC</t>
  </si>
  <si>
    <t>UED.ktoe.HR.NFM.OTHER_NFM.FANS.GENERIC.ELEC</t>
  </si>
  <si>
    <t>UED.ktoe.HR.NFM.OTHER_NFM.LOW_ENTH.TOTAL.TOTAL</t>
  </si>
  <si>
    <t>UED.ktoe.HR.NFM.OTHER_NFM.LOW_ENTH.THERM.DIESEL_LIQBIO</t>
  </si>
  <si>
    <t>UED.ktoe.HR.NFM.OTHER_NFM.LOW_ENTH.THERM.NG_BIOGAS</t>
  </si>
  <si>
    <t>UED.ktoe.HR.NFM.OTHER_NFM.LOW_ENTH.THERM.SOLAR_GEO</t>
  </si>
  <si>
    <t>UED.ktoe.HR.NFM.OTHER_NFM.LOW_ENTH.HP.AMBIENT</t>
  </si>
  <si>
    <t>UED.ktoe.HR.NFM.OTHER_NFM.LOW_ENTH.THERM.ELEC</t>
  </si>
  <si>
    <t>UED.ktoe.HR.NFM.OTHER_NFM.OTH_PRODUCTION.TOTAL.TOTAL</t>
  </si>
  <si>
    <t>UED.ktoe.HR.NFM.OTHER_NFM.OTH_PRODUCTION.THERM.TOTAL</t>
  </si>
  <si>
    <t>UED.ktoe.HR.NFM.OTHER_NFM.OTH_PRODUCTION.THERM.SOLIDS</t>
  </si>
  <si>
    <t>UED.ktoe.HR.NFM.OTHER_NFM.OTH_PRODUCTION.THERM.LPG</t>
  </si>
  <si>
    <t>UED.ktoe.HR.NFM.OTHER_NFM.OTH_PRODUCTION.THERM.DIESEL_LIQBIO</t>
  </si>
  <si>
    <t>UED.ktoe.HR.NFM.OTHER_NFM.OTH_PRODUCTION.THERM.RFO</t>
  </si>
  <si>
    <t>UED.ktoe.HR.NFM.OTHER_NFM.OTH_PRODUCTION.THERM.NG_BIOGAS</t>
  </si>
  <si>
    <t>UED.ktoe.HR.NFM.OTHER_NFM.OTH_PRODUCTION.ELEC.ELEC</t>
  </si>
  <si>
    <t>UED.ktoe.HR.NFM.OTHER_NFM.OTH_PROCESSING.TOTAL.TOTAL</t>
  </si>
  <si>
    <t>UED.ktoe.HR.NFM.OTHER_NFM.OTH_PROCESSING.THERM.TOTAL</t>
  </si>
  <si>
    <t>UED.ktoe.HR.NFM.OTHER_NFM.OTH_PROCESSING.THERM.LPG</t>
  </si>
  <si>
    <t>UED.ktoe.HR.NFM.OTHER_NFM.OTH_PROCESSING.THERM.DIESEL_LIQBIO</t>
  </si>
  <si>
    <t>UED.ktoe.HR.NFM.OTHER_NFM.OTH_PROCESSING.THERM.RFO</t>
  </si>
  <si>
    <t>UED.ktoe.HR.NFM.OTHER_NFM.OTH_PROCESSING.THERM.NG_BIOGAS</t>
  </si>
  <si>
    <t>UED.ktoe.HR.NFM.OTHER_NFM.OTH_PROCESSING.ELEC.ELEC</t>
  </si>
  <si>
    <t>UED.ktoe.HR.NFM.OTHER_NFM.OTH_FINISHING.THERM.TOTAL</t>
  </si>
  <si>
    <t>UED.ktoe.HR.NFM.OTHER_NFM.OTH_FINISHING.THERM.LPG</t>
  </si>
  <si>
    <t>UED.ktoe.HR.NFM.OTHER_NFM.OTH_FINISHING.THERM.DIESEL_LIQBIO</t>
  </si>
  <si>
    <t>UED.ktoe.HR.NFM.OTHER_NFM.OTH_FINISHING.THERM.NG_BIOGAS</t>
  </si>
  <si>
    <t>UED.ktoe.HR.NFM.OTHER_NFM.OTH_FINISHING_STEAM.TOTAL.TOTAL</t>
  </si>
  <si>
    <t>UED.ktoe.HR.NFM.OTHER_NFM.OTH_FINISHING_STEAM.STEAM.SOLIDS</t>
  </si>
  <si>
    <t>UED.ktoe.HR.NFM.OTHER_NFM.OTH_FINISHING_STEAM.STEAM.RFG</t>
  </si>
  <si>
    <t>UED.ktoe.HR.NFM.OTHER_NFM.OTH_FINISHING_STEAM.STEAM.LPG</t>
  </si>
  <si>
    <t>UED.ktoe.HR.NFM.OTHER_NFM.OTH_FINISHING_STEAM.STEAM.DIESEL_LIQBIO</t>
  </si>
  <si>
    <t>UED.ktoe.HR.NFM.OTHER_NFM.OTH_FINISHING_STEAM.STEAM.RFO</t>
  </si>
  <si>
    <t>UED.ktoe.HR.NFM.OTHER_NFM.OTH_FINISHING_STEAM.STEAM.OTHER</t>
  </si>
  <si>
    <t>UED.ktoe.HR.NFM.OTHER_NFM.OTH_FINISHING_STEAM.STEAM.NG_BIOGAS</t>
  </si>
  <si>
    <t>UED.ktoe.HR.NFM.OTHER_NFM.OTH_FINISHING_STEAM.STEAM.DERIVED</t>
  </si>
  <si>
    <t>UED.ktoe.HR.NFM.OTHER_NFM.OTH_FINISHING_STEAM.STEAM.BIOMASS_WASTE</t>
  </si>
  <si>
    <t>UED.ktoe.HR.NFM.OTHER_NFM.OTH_FINISHING_STEAM.STEAM.STEAM_DISTR</t>
  </si>
  <si>
    <t>UED.ktoe.HR.NFM.OTHER_NFM.OTH_FINISHING.ELEC.ELEC</t>
  </si>
  <si>
    <t>FUEL_EMI.ktCO2.HR.NFM.ALUMINA.TOTAL.TOTAL.TOTAL</t>
  </si>
  <si>
    <t>FUEL_EMI.ktCO2.HR.NFM.ALUMINA.LIGHT.GENERIC.ELEC</t>
  </si>
  <si>
    <t>FUEL_EMI.ktCO2.HR.NFM.ALUMINA.AIRCOMP.GENERIC.ELEC</t>
  </si>
  <si>
    <t>FUEL_EMI.ktCO2.HR.NFM.ALUMINA.MOTOR.GENERIC.ELEC</t>
  </si>
  <si>
    <t>FUEL_EMI.ktCO2.HR.NFM.ALUMINA.FANS.GENERIC.ELEC</t>
  </si>
  <si>
    <t>FUEL_EMI.ktCO2.HR.NFM.ALUMINA.LOW_ENTH.TOTAL.TOTAL</t>
  </si>
  <si>
    <t>FUEL_EMI.ktCO2.HR.NFM.ALUMINA.LOW_ENTH.THERM.DIESEL_LIQBIO</t>
  </si>
  <si>
    <t>FUEL_EMI.ktCO2.HR.NFM.ALUMINA.LOW_ENTH.THERM.NG_BIOGAS</t>
  </si>
  <si>
    <t>FUEL_EMI.ktCO2.HR.NFM.ALUMINA.LOW_ENTH.THERM.SOLAR_GEO</t>
  </si>
  <si>
    <t>FUEL_EMI.ktCO2.HR.NFM.ALUMINA.LOW_ENTH.HP.AMBIENT</t>
  </si>
  <si>
    <t>FUEL_EMI.ktCO2.HR.NFM.ALUMINA.LOW_ENTH.THERM.ELEC</t>
  </si>
  <si>
    <t>FUEL_EMI.ktCO2.HR.NFM.ALUMINA.A_PRODUCTION.TOTAL.TOTAL</t>
  </si>
  <si>
    <t>FUEL_EMI.ktCO2.HR.NFM.ALUMINA.A_PRODUCTION.STEAM.SOLIDS</t>
  </si>
  <si>
    <t>FUEL_EMI.ktCO2.HR.NFM.ALUMINA.A_PRODUCTION.STEAM.RFG</t>
  </si>
  <si>
    <t>FUEL_EMI.ktCO2.HR.NFM.ALUMINA.A_PRODUCTION.STEAM.LPG</t>
  </si>
  <si>
    <t>FUEL_EMI.ktCO2.HR.NFM.ALUMINA.A_PRODUCTION.STEAM.DIESEL_LIQBIO</t>
  </si>
  <si>
    <t>FUEL_EMI.ktCO2.HR.NFM.ALUMINA.A_PRODUCTION.STEAM.RFO</t>
  </si>
  <si>
    <t>FUEL_EMI.ktCO2.HR.NFM.ALUMINA.A_PRODUCTION.STEAM.OTHER</t>
  </si>
  <si>
    <t>FUEL_EMI.ktCO2.HR.NFM.ALUMINA.A_PRODUCTION.STEAM.NG_BIOGAS</t>
  </si>
  <si>
    <t>FUEL_EMI.ktCO2.HR.NFM.ALUMINA.A_PRODUCTION.STEAM.DERIVED</t>
  </si>
  <si>
    <t>FUEL_EMI.ktCO2.HR.NFM.ALUMINA.A_PRODUCTION.STEAM.BIOMASS_WASTE</t>
  </si>
  <si>
    <t>FUEL_EMI.ktCO2.HR.NFM.ALUMINA.A_PRODUCTION.STEAM.STEAM_DISTR</t>
  </si>
  <si>
    <t>FUEL_EMI.ktCO2.HR.NFM.ALUMINA.A_REFINING.TOTAL.TOTAL</t>
  </si>
  <si>
    <t>FUEL_EMI.ktCO2.HR.NFM.ALUMINA.A_REFINING.THERM.LPG</t>
  </si>
  <si>
    <t>FUEL_EMI.ktCO2.HR.NFM.ALUMINA.A_REFINING.THERM.DIESEL_LIQBIO</t>
  </si>
  <si>
    <t>FUEL_EMI.ktCO2.HR.NFM.ALUMINA.A_REFINING.THERM.RFO</t>
  </si>
  <si>
    <t>FUEL_EMI.ktCO2.HR.NFM.ALUMINA.A_REFINING.THERM.NG_BIOGAS</t>
  </si>
  <si>
    <t>FUEL_EMI.ktCO2.HR.NFM.ALUMINA.A_REFINING.THERM.ELEC</t>
  </si>
  <si>
    <t>FUEL_EMI.ktCO2.HR.NFM.PRIM_ALU.LIGHT.GENERIC.ELEC</t>
  </si>
  <si>
    <t>FUEL_EMI.ktCO2.HR.NFM.PRIM_ALU.AIRCOMP.GENERIC.ELEC</t>
  </si>
  <si>
    <t>FUEL_EMI.ktCO2.HR.NFM.PRIM_ALU.MOTOR.GENERIC.ELEC</t>
  </si>
  <si>
    <t>FUEL_EMI.ktCO2.HR.NFM.PRIM_ALU.FANS.GENERIC.ELEC</t>
  </si>
  <si>
    <t>FUEL_EMI.ktCO2.HR.NFM.PRIM_ALU.LOW_ENTH.TOTAL.TOTAL</t>
  </si>
  <si>
    <t>FUEL_EMI.ktCO2.HR.NFM.PRIM_ALU.LOW_ENTH.THERM.DIESEL_LIQBIO</t>
  </si>
  <si>
    <t>FUEL_EMI.ktCO2.HR.NFM.PRIM_ALU.LOW_ENTH.THERM.NG_BIOGAS</t>
  </si>
  <si>
    <t>FUEL_EMI.ktCO2.HR.NFM.PRIM_ALU.LOW_ENTH.THERM.SOLAR_GEO</t>
  </si>
  <si>
    <t>FUEL_EMI.ktCO2.HR.NFM.PRIM_ALU.LOW_ENTH.HP.AMBIENT</t>
  </si>
  <si>
    <t>FUEL_EMI.ktCO2.HR.NFM.PRIM_ALU.LOW_ENTH.THERM.ELEC</t>
  </si>
  <si>
    <t>FUEL_EMI.ktCO2.HR.NFM.PRIM_ALU.SMELTING.ELEC.ELEC</t>
  </si>
  <si>
    <t>FUEL_EMI.ktCO2.HR.NFM.PRIM_ALU.PROCESSING.TOTAL.TOTAL</t>
  </si>
  <si>
    <t>FUEL_EMI.ktCO2.HR.NFM.PRIM_ALU.PROCESSING.THERM.TOTAL</t>
  </si>
  <si>
    <t>FUEL_EMI.ktCO2.HR.NFM.PRIM_ALU.PROCESSING.THERM.LPG</t>
  </si>
  <si>
    <t>FUEL_EMI.ktCO2.HR.NFM.PRIM_ALU.PROCESSING.THERM.DIESEL_LIQBIO</t>
  </si>
  <si>
    <t>FUEL_EMI.ktCO2.HR.NFM.PRIM_ALU.PROCESSING.THERM.RFO</t>
  </si>
  <si>
    <t>FUEL_EMI.ktCO2.HR.NFM.PRIM_ALU.PROCESSING.THERM.NG_BIOGAS</t>
  </si>
  <si>
    <t>FUEL_EMI.ktCO2.HR.NFM.PRIM_ALU.PROCESSING.ELEC.ELEC</t>
  </si>
  <si>
    <t>FUEL_EMI.ktCO2.HR.NFM.PRIM_ALU.FINISHING.THERM.TOTAL</t>
  </si>
  <si>
    <t>FUEL_EMI.ktCO2.HR.NFM.PRIM_ALU.FINISHING.THERM.LPG</t>
  </si>
  <si>
    <t>FUEL_EMI.ktCO2.HR.NFM.PRIM_ALU.FINISHING.THERM.DIESEL_LIQBIO</t>
  </si>
  <si>
    <t>FUEL_EMI.ktCO2.HR.NFM.PRIM_ALU.FINISHING.THERM.NG_BIOGAS</t>
  </si>
  <si>
    <t>FUEL_EMI.ktCO2.HR.NFM.PRIM_ALU.FINISHING_STEAM.TOTAL.TOTAL</t>
  </si>
  <si>
    <t>FUEL_EMI.ktCO2.HR.NFM.PRIM_ALU.FINISHING_STEAM.STEAM.SOLIDS</t>
  </si>
  <si>
    <t>FUEL_EMI.ktCO2.HR.NFM.PRIM_ALU.FINISHING_STEAM.STEAM.RFG</t>
  </si>
  <si>
    <t>FUEL_EMI.ktCO2.HR.NFM.PRIM_ALU.FINISHING_STEAM.STEAM.LPG</t>
  </si>
  <si>
    <t>FUEL_EMI.ktCO2.HR.NFM.PRIM_ALU.FINISHING_STEAM.STEAM.DIESEL_LIQBIO</t>
  </si>
  <si>
    <t>FUEL_EMI.ktCO2.HR.NFM.PRIM_ALU.FINISHING_STEAM.STEAM.RFO</t>
  </si>
  <si>
    <t>FUEL_EMI.ktCO2.HR.NFM.PRIM_ALU.FINISHING_STEAM.STEAM.OTHER</t>
  </si>
  <si>
    <t>FUEL_EMI.ktCO2.HR.NFM.PRIM_ALU.FINISHING_STEAM.STEAM.NG_BIOGAS</t>
  </si>
  <si>
    <t>FUEL_EMI.ktCO2.HR.NFM.PRIM_ALU.FINISHING_STEAM.STEAM.DERIVED</t>
  </si>
  <si>
    <t>FUEL_EMI.ktCO2.HR.NFM.PRIM_ALU.FINISHING_STEAM.STEAM.BIOMASS_WASTE</t>
  </si>
  <si>
    <t>FUEL_EMI.ktCO2.HR.NFM.PRIM_ALU.FINISHING_STEAM.STEAM.STEAM_DISTR</t>
  </si>
  <si>
    <t>FUEL_EMI.ktCO2.HR.NFM.PRIM_ALU.FINISHING.ELEC.ELEC</t>
  </si>
  <si>
    <t>PROCESS_EMI.ktCO2.HR.NFM.PRIM_ALU</t>
  </si>
  <si>
    <t>FUEL_EMI.ktCO2.HR.NFM.SEC_ALU.TOTAL.TOTAL.TOTAL</t>
  </si>
  <si>
    <t>FUEL_EMI.ktCO2.HR.NFM.SEC_ALU.LIGHT.GENERIC.ELEC</t>
  </si>
  <si>
    <t>FUEL_EMI.ktCO2.HR.NFM.SEC_ALU.AIRCOMP.GENERIC.ELEC</t>
  </si>
  <si>
    <t>FUEL_EMI.ktCO2.HR.NFM.SEC_ALU.MOTOR.GENERIC.ELEC</t>
  </si>
  <si>
    <t>FUEL_EMI.ktCO2.HR.NFM.SEC_ALU.FANS.GENERIC.ELEC</t>
  </si>
  <si>
    <t>FUEL_EMI.ktCO2.HR.NFM.SEC_ALU.LOW_ENTH.TOTAL.TOTAL</t>
  </si>
  <si>
    <t>FUEL_EMI.ktCO2.HR.NFM.SEC_ALU.LOW_ENTH.THERM.DIESEL_LIQBIO</t>
  </si>
  <si>
    <t>FUEL_EMI.ktCO2.HR.NFM.SEC_ALU.LOW_ENTH.THERM.NG_BIOGAS</t>
  </si>
  <si>
    <t>FUEL_EMI.ktCO2.HR.NFM.SEC_ALU.LOW_ENTH.THERM.SOLAR_GEO</t>
  </si>
  <si>
    <t>FUEL_EMI.ktCO2.HR.NFM.SEC_ALU.LOW_ENTH.HP.AMBIENT</t>
  </si>
  <si>
    <t>FUEL_EMI.ktCO2.HR.NFM.SEC_ALU.LOW_ENTH.THERM.ELEC</t>
  </si>
  <si>
    <t>FUEL_EMI.ktCO2.HR.NFM.SEC_ALU.SEC_REMELTING.TOTAL.TOTAL</t>
  </si>
  <si>
    <t>FUEL_EMI.ktCO2.HR.NFM.SEC_ALU.SEC_REMELTING.THERM.TOTAL</t>
  </si>
  <si>
    <t>FUEL_EMI.ktCO2.HR.NFM.SEC_ALU.SEC_REMELTING.THERM.LPG</t>
  </si>
  <si>
    <t>FUEL_EMI.ktCO2.HR.NFM.SEC_ALU.SEC_REMELTING.THERM.DIESEL_LIQBIO</t>
  </si>
  <si>
    <t>FUEL_EMI.ktCO2.HR.NFM.SEC_ALU.SEC_REMELTING.THERM.RFO</t>
  </si>
  <si>
    <t>FUEL_EMI.ktCO2.HR.NFM.SEC_ALU.SEC_REMELTING.THERM.NG_BIOGAS</t>
  </si>
  <si>
    <t>FUEL_EMI.ktCO2.HR.NFM.SEC_ALU.SEC_REMELTING.ELEC.ELEC</t>
  </si>
  <si>
    <t>FUEL_EMI.ktCO2.HR.NFM.SEC_ALU.SEC_PROCESSING.TOTAL.TOTAL</t>
  </si>
  <si>
    <t>FUEL_EMI.ktCO2.HR.NFM.SEC_ALU.SEC_PROCESSING.THERM.TOTAL</t>
  </si>
  <si>
    <t>FUEL_EMI.ktCO2.HR.NFM.SEC_ALU.SEC_PROCESSING.THERM.LPG</t>
  </si>
  <si>
    <t>FUEL_EMI.ktCO2.HR.NFM.SEC_ALU.SEC_PROCESSING.THERM.DIESEL_LIQBIO</t>
  </si>
  <si>
    <t>FUEL_EMI.ktCO2.HR.NFM.SEC_ALU.SEC_PROCESSING.THERM.RFO</t>
  </si>
  <si>
    <t>FUEL_EMI.ktCO2.HR.NFM.SEC_ALU.SEC_PROCESSING.THERM.NG_BIOGAS</t>
  </si>
  <si>
    <t>FUEL_EMI.ktCO2.HR.NFM.SEC_ALU.SEC_PROCESSING.ELEC.ELEC</t>
  </si>
  <si>
    <t>FUEL_EMI.ktCO2.HR.NFM.SEC_ALU.SEC_FINISHING.THERM.TOTAL</t>
  </si>
  <si>
    <t>FUEL_EMI.ktCO2.HR.NFM.SEC_ALU.SEC_FINISHING.THERM.LPG</t>
  </si>
  <si>
    <t>FUEL_EMI.ktCO2.HR.NFM.SEC_ALU.SEC_FINISHING.THERM.DIESEL_LIQBIO</t>
  </si>
  <si>
    <t>FUEL_EMI.ktCO2.HR.NFM.SEC_ALU.SEC_FINISHING.THERM.NG_BIOGAS</t>
  </si>
  <si>
    <t>FUEL_EMI.ktCO2.HR.NFM.SEC_ALU.SEC_FINISHING_STEAM.TOTAL.TOTAL</t>
  </si>
  <si>
    <t>FUEL_EMI.ktCO2.HR.NFM.SEC_ALU.SEC_FINISHING_STEAM.STEAM.SOLIDS</t>
  </si>
  <si>
    <t>FUEL_EMI.ktCO2.HR.NFM.SEC_ALU.SEC_FINISHING_STEAM.STEAM.RFG</t>
  </si>
  <si>
    <t>FUEL_EMI.ktCO2.HR.NFM.SEC_ALU.SEC_FINISHING_STEAM.STEAM.LPG</t>
  </si>
  <si>
    <t>FUEL_EMI.ktCO2.HR.NFM.SEC_ALU.SEC_FINISHING_STEAM.STEAM.DIESEL_LIQBIO</t>
  </si>
  <si>
    <t>FUEL_EMI.ktCO2.HR.NFM.SEC_ALU.SEC_FINISHING_STEAM.STEAM.RFO</t>
  </si>
  <si>
    <t>FUEL_EMI.ktCO2.HR.NFM.SEC_ALU.SEC_FINISHING_STEAM.STEAM.OTHER</t>
  </si>
  <si>
    <t>FUEL_EMI.ktCO2.HR.NFM.SEC_ALU.SEC_FINISHING_STEAM.STEAM.NG_BIOGAS</t>
  </si>
  <si>
    <t>FUEL_EMI.ktCO2.HR.NFM.SEC_ALU.SEC_FINISHING_STEAM.STEAM.DERIVED</t>
  </si>
  <si>
    <t>FUEL_EMI.ktCO2.HR.NFM.SEC_ALU.SEC_FINISHING_STEAM.STEAM.BIOMASS_WASTE</t>
  </si>
  <si>
    <t>FUEL_EMI.ktCO2.HR.NFM.SEC_ALU.SEC_FINISHING_STEAM.STEAM.STEAM_DISTR</t>
  </si>
  <si>
    <t>FUEL_EMI.ktCO2.HR.NFM.SEC_ALU.SEC_FINISHING.ELEC.ELEC</t>
  </si>
  <si>
    <t>FUEL_EMI.ktCO2.HR.NFM.OTHER_NFM.LIGHT.GENERIC.ELEC</t>
  </si>
  <si>
    <t>FUEL_EMI.ktCO2.HR.NFM.OTHER_NFM.AIRCOMP.GENERIC.ELEC</t>
  </si>
  <si>
    <t>FUEL_EMI.ktCO2.HR.NFM.OTHER_NFM.MOTOR.GENERIC.ELEC</t>
  </si>
  <si>
    <t>FUEL_EMI.ktCO2.HR.NFM.OTHER_NFM.FANS.GENERIC.ELEC</t>
  </si>
  <si>
    <t>FUEL_EMI.ktCO2.HR.NFM.OTHER_NFM.LOW_ENTH.TOTAL.TOTAL</t>
  </si>
  <si>
    <t>FUEL_EMI.ktCO2.HR.NFM.OTHER_NFM.LOW_ENTH.THERM.DIESEL_LIQBIO</t>
  </si>
  <si>
    <t>FUEL_EMI.ktCO2.HR.NFM.OTHER_NFM.LOW_ENTH.THERM.NG_BIOGAS</t>
  </si>
  <si>
    <t>FUEL_EMI.ktCO2.HR.NFM.OTHER_NFM.LOW_ENTH.THERM.SOLAR_GEO</t>
  </si>
  <si>
    <t>FUEL_EMI.ktCO2.HR.NFM.OTHER_NFM.LOW_ENTH.HP.AMBIENT</t>
  </si>
  <si>
    <t>FUEL_EMI.ktCO2.HR.NFM.OTHER_NFM.LOW_ENTH.THERM.ELEC</t>
  </si>
  <si>
    <t>FUEL_EMI.ktCO2.HR.NFM.OTHER_NFM.OTH_PRODUCTION.TOTAL.TOTAL</t>
  </si>
  <si>
    <t>FUEL_EMI.ktCO2.HR.NFM.OTHER_NFM.OTH_PRODUCTION.THERM.TOTAL</t>
  </si>
  <si>
    <t>FUEL_EMI.ktCO2.HR.NFM.OTHER_NFM.OTH_PRODUCTION.THERM.SOLIDS</t>
  </si>
  <si>
    <t>FUEL_EMI.ktCO2.HR.NFM.OTHER_NFM.OTH_PRODUCTION.THERM.LPG</t>
  </si>
  <si>
    <t>FUEL_EMI.ktCO2.HR.NFM.OTHER_NFM.OTH_PRODUCTION.THERM.DIESEL_LIQBIO</t>
  </si>
  <si>
    <t>FUEL_EMI.ktCO2.HR.NFM.OTHER_NFM.OTH_PRODUCTION.THERM.RFO</t>
  </si>
  <si>
    <t>FUEL_EMI.ktCO2.HR.NFM.OTHER_NFM.OTH_PRODUCTION.THERM.NG_BIOGAS</t>
  </si>
  <si>
    <t>FUEL_EMI.ktCO2.HR.NFM.OTHER_NFM.OTH_PRODUCTION.ELEC.ELEC</t>
  </si>
  <si>
    <t>FUEL_EMI.ktCO2.HR.NFM.OTHER_NFM.OTH_PROCESSING.TOTAL.TOTAL</t>
  </si>
  <si>
    <t>FUEL_EMI.ktCO2.HR.NFM.OTHER_NFM.OTH_PROCESSING.THERM.TOTAL</t>
  </si>
  <si>
    <t>FUEL_EMI.ktCO2.HR.NFM.OTHER_NFM.OTH_PROCESSING.THERM.LPG</t>
  </si>
  <si>
    <t>FUEL_EMI.ktCO2.HR.NFM.OTHER_NFM.OTH_PROCESSING.THERM.DIESEL_LIQBIO</t>
  </si>
  <si>
    <t>FUEL_EMI.ktCO2.HR.NFM.OTHER_NFM.OTH_PROCESSING.THERM.RFO</t>
  </si>
  <si>
    <t>FUEL_EMI.ktCO2.HR.NFM.OTHER_NFM.OTH_PROCESSING.THERM.NG_BIOGAS</t>
  </si>
  <si>
    <t>FUEL_EMI.ktCO2.HR.NFM.OTHER_NFM.OTH_PROCESSING.ELEC.ELEC</t>
  </si>
  <si>
    <t>FUEL_EMI.ktCO2.HR.NFM.OTHER_NFM.OTH_FINISHING.THERM.TOTAL</t>
  </si>
  <si>
    <t>FUEL_EMI.ktCO2.HR.NFM.OTHER_NFM.OTH_FINISHING.THERM.LPG</t>
  </si>
  <si>
    <t>FUEL_EMI.ktCO2.HR.NFM.OTHER_NFM.OTH_FINISHING.THERM.DIESEL_LIQBIO</t>
  </si>
  <si>
    <t>FUEL_EMI.ktCO2.HR.NFM.OTHER_NFM.OTH_FINISHING.THERM.NG_BIOGAS</t>
  </si>
  <si>
    <t>FUEL_EMI.ktCO2.HR.NFM.OTHER_NFM.OTH_FINISHING_STEAM.TOTAL.TOTAL</t>
  </si>
  <si>
    <t>FUEL_EMI.ktCO2.HR.NFM.OTHER_NFM.OTH_FINISHING_STEAM.STEAM.SOLIDS</t>
  </si>
  <si>
    <t>FUEL_EMI.ktCO2.HR.NFM.OTHER_NFM.OTH_FINISHING_STEAM.STEAM.RFG</t>
  </si>
  <si>
    <t>FUEL_EMI.ktCO2.HR.NFM.OTHER_NFM.OTH_FINISHING_STEAM.STEAM.LPG</t>
  </si>
  <si>
    <t>FUEL_EMI.ktCO2.HR.NFM.OTHER_NFM.OTH_FINISHING_STEAM.STEAM.DIESEL_LIQBIO</t>
  </si>
  <si>
    <t>FUEL_EMI.ktCO2.HR.NFM.OTHER_NFM.OTH_FINISHING_STEAM.STEAM.RFO</t>
  </si>
  <si>
    <t>FUEL_EMI.ktCO2.HR.NFM.OTHER_NFM.OTH_FINISHING_STEAM.STEAM.OTHER</t>
  </si>
  <si>
    <t>FUEL_EMI.ktCO2.HR.NFM.OTHER_NFM.OTH_FINISHING_STEAM.STEAM.NG_BIOGAS</t>
  </si>
  <si>
    <t>FUEL_EMI.ktCO2.HR.NFM.OTHER_NFM.OTH_FINISHING_STEAM.STEAM.DERIVED</t>
  </si>
  <si>
    <t>FUEL_EMI.ktCO2.HR.NFM.OTHER_NFM.OTH_FINISHING_STEAM.STEAM.BIOMASS_WASTE</t>
  </si>
  <si>
    <t>FUEL_EMI.ktCO2.HR.NFM.OTHER_NFM.OTH_FINISHING_STEAM.STEAM.STEAM_DISTR</t>
  </si>
  <si>
    <t>FUEL_EMI.ktCO2.HR.NFM.OTHER_NFM.OTH_FINISHING.ELEC.ELEC</t>
  </si>
  <si>
    <t>PROCESS_EMI.ktCO2.HR.NFM.OTHER_NFM</t>
  </si>
  <si>
    <t>Aluminium - primary production (without process emissions)</t>
  </si>
  <si>
    <t>Other non-ferrous metals (without process emissions)</t>
  </si>
  <si>
    <t>Basic and other chemicals</t>
  </si>
  <si>
    <t>VA.Meuro2023.HR.CHI.BASIC_CHEM</t>
  </si>
  <si>
    <t>VA.Meuro2023.HR.CHI.OTHER_CHEM</t>
  </si>
  <si>
    <t>VA.Meuro2023.HR.CHI.PHARM</t>
  </si>
  <si>
    <t>Basic chemicals (kt ethylene eq.)</t>
  </si>
  <si>
    <t>OUTPUT.kt.HR.CHI.BASIC_CHEM</t>
  </si>
  <si>
    <t>Other chemicals (kt ethylene eq.)</t>
  </si>
  <si>
    <t>OUTPUT.kt.HR.CHI.OTHER_CHEM</t>
  </si>
  <si>
    <t>Pharmaceutical products etc. (kt ethylene eq.)</t>
  </si>
  <si>
    <t>OUTPUT.kt.HR.CHI.PHARM</t>
  </si>
  <si>
    <t>CAP.kt.HR.CHI.BASIC_CHEM</t>
  </si>
  <si>
    <t>CAP.kt.HR.CHI.OTHER_CHEM</t>
  </si>
  <si>
    <t>CAP.kt.HR.CHI.PHARM</t>
  </si>
  <si>
    <t>NEWCAP.kt.HR.CHI.BASIC_CHEM</t>
  </si>
  <si>
    <t>NEWCAP.kt.HR.CHI.OTHER_CHEM</t>
  </si>
  <si>
    <t>NEWCAP.kt.HR.CHI.PHARM</t>
  </si>
  <si>
    <t>FEC.ktoe.HR.CHI.TOTAL.TOTAL.TOTAL.TOTAL</t>
  </si>
  <si>
    <t>FEC.ktoe.HR.CHI.TOTAL.TOTAL.TOTAL.SOLIDS</t>
  </si>
  <si>
    <t>FEC.ktoe.HR.CHI.TOTAL.TOTAL.TOTAL.RFG</t>
  </si>
  <si>
    <t>FEC.ktoe.HR.CHI.TOTAL.TOTAL.TOTAL.LPG</t>
  </si>
  <si>
    <t>FEC.ktoe.HR.CHI.TOTAL.TOTAL.TOTAL.DIESEL</t>
  </si>
  <si>
    <t>FEC.ktoe.HR.CHI.TOTAL.TOTAL.TOTAL.RFO</t>
  </si>
  <si>
    <t>FEC.ktoe.HR.CHI.TOTAL.TOTAL.TOTAL.OTHER</t>
  </si>
  <si>
    <t>FEC.ktoe.HR.CHI.TOTAL.TOTAL.TOTAL.NG</t>
  </si>
  <si>
    <t>FEC.ktoe.HR.CHI.TOTAL.TOTAL.TOTAL.DERIVED</t>
  </si>
  <si>
    <t>FEC.ktoe.HR.CHI.TOTAL.TOTAL.TOTAL.BIOMASS_WASTE</t>
  </si>
  <si>
    <t>FEC.ktoe.HR.CHI.TOTAL.TOTAL.TOTAL.BIOGAS</t>
  </si>
  <si>
    <t>FEC.ktoe.HR.CHI.TOTAL.TOTAL.TOTAL.LIQBIO</t>
  </si>
  <si>
    <t>FEC.ktoe.HR.CHI.TOTAL.TOTAL.TOTAL.SOLAR</t>
  </si>
  <si>
    <t>FEC.ktoe.HR.CHI.TOTAL.TOTAL.TOTAL.GEO</t>
  </si>
  <si>
    <t>FEC.ktoe.HR.CHI.TOTAL.TOTAL.TOTAL.AMBIENT</t>
  </si>
  <si>
    <t>FEC.ktoe.HR.CHI.TOTAL.TOTAL.TOTAL.STEAM_DISTR</t>
  </si>
  <si>
    <t>FEC.ktoe.HR.CHI.TOTAL.TOTAL.TOTAL.ELEC</t>
  </si>
  <si>
    <t>Non-energy use in the Chemical industry (ktoe)</t>
  </si>
  <si>
    <t>NONENERGY.ktoe.HR.CHI.TOTAL.TOTAL.TOTAL.TOTAL</t>
  </si>
  <si>
    <t>NONENERGY.ktoe.HR.CHI.TOTAL.TOTAL.TOTAL.SOLIDS</t>
  </si>
  <si>
    <t>NONENERGY.ktoe.HR.CHI.TOTAL.TOTAL.TOTAL.RFG</t>
  </si>
  <si>
    <t>NONENERGY.ktoe.HR.CHI.TOTAL.TOTAL.TOTAL.LPG</t>
  </si>
  <si>
    <t>NONENERGY.ktoe.HR.CHI.TOTAL.TOTAL.TOTAL.DIESEL</t>
  </si>
  <si>
    <t>NONENERGY.ktoe.HR.CHI.TOTAL.TOTAL.TOTAL.RFO</t>
  </si>
  <si>
    <t>NONENERGY.ktoe.HR.CHI.TOTAL.TOTAL.TOTAL.OTHER</t>
  </si>
  <si>
    <t>NONENERGY.ktoe.HR.CHI.TOTAL.TOTAL.TOTAL.NAPHTHA</t>
  </si>
  <si>
    <t>NONENERGY.ktoe.HR.CHI.TOTAL.TOTAL.TOTAL.NG_BIOGAS</t>
  </si>
  <si>
    <t>NONENERGY.ktoe.HR.CHI.TOTAL.TOTAL.TOTAL.DERIVED</t>
  </si>
  <si>
    <t>NONENERGY.ktoe.HR.CHI.TOTAL.TOTAL.TOTAL.BIOMASS_WASTE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</si>
  <si>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</si>
  <si>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</si>
  <si>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</si>
  <si>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</si>
  <si>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</si>
  <si>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FEC.ktoe.HR.CHI.BASIC_CHEM.LIGHT.GENERIC.ELEC</t>
  </si>
  <si>
    <t>FEC.ktoe.HR.CHI.BASIC_CHEM.AIRCOMP.GENERIC.ELEC</t>
  </si>
  <si>
    <t>FEC.ktoe.HR.CHI.BASIC_CHEM.MOTOR.GENERIC.ELEC</t>
  </si>
  <si>
    <t>FEC.ktoe.HR.CHI.BASIC_CHEM.FANS.GENERIC.ELEC</t>
  </si>
  <si>
    <t>FEC.ktoe.HR.CHI.BASIC_CHEM.LOW_ENTH.TOTAL.TOTAL</t>
  </si>
  <si>
    <t>FEC.ktoe.HR.CHI.BASIC_CHEM.LOW_ENTH.THERM.DIESEL_LIQBIO</t>
  </si>
  <si>
    <t>FEC.ktoe.HR.CHI.BASIC_CHEM.LOW_ENTH.THERM.NG_BIOGAS</t>
  </si>
  <si>
    <t>FEC.ktoe.HR.CHI.BASIC_CHEM.LOW_ENTH.THERM.SOLAR_GEO</t>
  </si>
  <si>
    <t>FEC.ktoe.HR.CHI.BASIC_CHEM.LOW_ENTH.HP.AMBIENT</t>
  </si>
  <si>
    <t>FEC.ktoe.HR.CHI.BASIC_CHEM.LOW_ENTH.THERM.ELEC</t>
  </si>
  <si>
    <t>Chemicals: Feedstock (energy used as raw material)</t>
  </si>
  <si>
    <t>Chemicals: Steam processing</t>
  </si>
  <si>
    <t>FEC.ktoe.HR.CHI.BASIC_CHEM.PROCESSING.TOTAL.TOTAL</t>
  </si>
  <si>
    <t>FEC.ktoe.HR.CHI.BASIC_CHEM.PROCESSING.STEAM.SOLIDS</t>
  </si>
  <si>
    <t>FEC.ktoe.HR.CHI.BASIC_CHEM.PROCESSING.STEAM.RFG</t>
  </si>
  <si>
    <t>FEC.ktoe.HR.CHI.BASIC_CHEM.PROCESSING.STEAM.LPG</t>
  </si>
  <si>
    <t>FEC.ktoe.HR.CHI.BASIC_CHEM.PROCESSING.STEAM.DIESEL_LIQBIO</t>
  </si>
  <si>
    <t>FEC.ktoe.HR.CHI.BASIC_CHEM.PROCESSING.STEAM.RFO</t>
  </si>
  <si>
    <t>FEC.ktoe.HR.CHI.BASIC_CHEM.PROCESSING.STEAM.OTHER</t>
  </si>
  <si>
    <t>FEC.ktoe.HR.CHI.BASIC_CHEM.PROCESSING.STEAM.NG_BIOGAS</t>
  </si>
  <si>
    <t>FEC.ktoe.HR.CHI.BASIC_CHEM.PROCESSING.STEAM.DERIVED</t>
  </si>
  <si>
    <t>FEC.ktoe.HR.CHI.BASIC_CHEM.PROCESSING.STEAM.BIOMASS_WASTE</t>
  </si>
  <si>
    <t>FEC.ktoe.HR.CHI.BASIC_CHEM.PROCESSING.STEAM.STEAM_DISTR</t>
  </si>
  <si>
    <t>Chemicals: Furnaces</t>
  </si>
  <si>
    <t>FEC.ktoe.HR.CHI.BASIC_CHEM.PROC_HEAT.TOTAL.TOTAL</t>
  </si>
  <si>
    <t>Chemicals: Furnaces - Thermal</t>
  </si>
  <si>
    <t>FEC.ktoe.HR.CHI.BASIC_CHEM.PROC_HEAT.THERM.TOTAL</t>
  </si>
  <si>
    <t>FEC.ktoe.HR.CHI.BASIC_CHEM.PROC_HEAT.THERM.SOLIDS</t>
  </si>
  <si>
    <t>FEC.ktoe.HR.CHI.BASIC_CHEM.PROC_HEAT.THERM.LPG</t>
  </si>
  <si>
    <t>FEC.ktoe.HR.CHI.BASIC_CHEM.PROC_HEAT.THERM.DIESEL_LIQBIO</t>
  </si>
  <si>
    <t>FEC.ktoe.HR.CHI.BASIC_CHEM.PROC_HEAT.THERM.RFO</t>
  </si>
  <si>
    <t>FEC.ktoe.HR.CHI.BASIC_CHEM.PROC_HEAT.THERM.NG_BIOGAS</t>
  </si>
  <si>
    <t>Chemicals: Furnaces - Electric</t>
  </si>
  <si>
    <t>FEC.ktoe.HR.CHI.BASIC_CHEM.PROC_HEAT.ELEC.ELEC</t>
  </si>
  <si>
    <t>Chemicals: Process cooling</t>
  </si>
  <si>
    <t>Chemicals: Process cooling - Natural gas and biogas</t>
  </si>
  <si>
    <t>FEC.ktoe.HR.CHI.BASIC_CHEM.PROC_COOL.THERM.NG_BIOGAS</t>
  </si>
  <si>
    <t>Chemicals: Process cooling - Steam</t>
  </si>
  <si>
    <t>FEC.ktoe.HR.CHI.BASIC_CHEM.PROC_COOL_STEAM.TOTAL.TOTAL</t>
  </si>
  <si>
    <t>FEC.ktoe.HR.CHI.BASIC_CHEM.PROC_COOL_STEAM.STEAM.SOLIDS</t>
  </si>
  <si>
    <t>FEC.ktoe.HR.CHI.BASIC_CHEM.PROC_COOL_STEAM.STEAM.RFG</t>
  </si>
  <si>
    <t>FEC.ktoe.HR.CHI.BASIC_CHEM.PROC_COOL_STEAM.STEAM.LPG</t>
  </si>
  <si>
    <t>FEC.ktoe.HR.CHI.BASIC_CHEM.PROC_COOL_STEAM.STEAM.DIESEL_LIQBIO</t>
  </si>
  <si>
    <t>FEC.ktoe.HR.CHI.BASIC_CHEM.PROC_COOL_STEAM.STEAM.RFO</t>
  </si>
  <si>
    <t>FEC.ktoe.HR.CHI.BASIC_CHEM.PROC_COOL_STEAM.STEAM.OTHER</t>
  </si>
  <si>
    <t>FEC.ktoe.HR.CHI.BASIC_CHEM.PROC_COOL_STEAM.STEAM.NG_BIOGAS</t>
  </si>
  <si>
    <t>FEC.ktoe.HR.CHI.BASIC_CHEM.PROC_COOL_STEAM.STEAM.DERIVED</t>
  </si>
  <si>
    <t>FEC.ktoe.HR.CHI.BASIC_CHEM.PROC_COOL_STEAM.STEAM.BIOMASS_WASTE</t>
  </si>
  <si>
    <t>FEC.ktoe.HR.CHI.BASIC_CHEM.PROC_COOL_STEAM.STEAM.STEAM_DISTR</t>
  </si>
  <si>
    <t>Chemicals: Process cooling - Electric</t>
  </si>
  <si>
    <t>FEC.ktoe.HR.CHI.BASIC_CHEM.PROC_COOL.ELEC.ELEC</t>
  </si>
  <si>
    <t>Chemicals: Generic electric process</t>
  </si>
  <si>
    <t>FEC.ktoe.HR.CHI.BASIC_CHEM.GENERIC.MECH.ELEC</t>
  </si>
  <si>
    <t>FEC.ktoe.HR.CHI.OTHER_CHEM.TOTAL.TOTAL.TOTAL</t>
  </si>
  <si>
    <t>FEC.ktoe.HR.CHI.OTHER_CHEM.LIGHT.GENERIC.ELEC</t>
  </si>
  <si>
    <t>FEC.ktoe.HR.CHI.OTHER_CHEM.AIRCOMP.GENERIC.ELEC</t>
  </si>
  <si>
    <t>FEC.ktoe.HR.CHI.OTHER_CHEM.MOTOR.GENERIC.ELEC</t>
  </si>
  <si>
    <t>FEC.ktoe.HR.CHI.OTHER_CHEM.FANS.GENERIC.ELEC</t>
  </si>
  <si>
    <t>FEC.ktoe.HR.CHI.OTHER_CHEM.LOW_ENTH.TOTAL.TOTAL</t>
  </si>
  <si>
    <t>FEC.ktoe.HR.CHI.OTHER_CHEM.LOW_ENTH.THERM.DIESEL_LIQBIO</t>
  </si>
  <si>
    <t>FEC.ktoe.HR.CHI.OTHER_CHEM.LOW_ENTH.THERM.NG_BIOGAS</t>
  </si>
  <si>
    <t>FEC.ktoe.HR.CHI.OTHER_CHEM.LOW_ENTH.THERM.SOLAR_GEO</t>
  </si>
  <si>
    <t>FEC.ktoe.HR.CHI.OTHER_CHEM.LOW_ENTH.HP.AMBIENT</t>
  </si>
  <si>
    <t>FEC.ktoe.HR.CHI.OTHER_CHEM.LOW_ENTH.THERM.ELEC</t>
  </si>
  <si>
    <t>Chemicals: High-enthalpy heat processing</t>
  </si>
  <si>
    <t>High-enthalpy heat processing - Steam</t>
  </si>
  <si>
    <t>FEC.ktoe.HR.CHI.OTHER_CHEM.PROCESSING_STEAM.TOTAL.TOTAL</t>
  </si>
  <si>
    <t>FEC.ktoe.HR.CHI.OTHER_CHEM.PROCESSING_STEAM.STEAM.SOLIDS</t>
  </si>
  <si>
    <t>FEC.ktoe.HR.CHI.OTHER_CHEM.PROCESSING_STEAM.STEAM.RFG</t>
  </si>
  <si>
    <t>FEC.ktoe.HR.CHI.OTHER_CHEM.PROCESSING_STEAM.STEAM.LPG</t>
  </si>
  <si>
    <t>FEC.ktoe.HR.CHI.OTHER_CHEM.PROCESSING_STEAM.STEAM.DIESEL_LIQBIO</t>
  </si>
  <si>
    <t>FEC.ktoe.HR.CHI.OTHER_CHEM.PROCESSING_STEAM.STEAM.RFO</t>
  </si>
  <si>
    <t>FEC.ktoe.HR.CHI.OTHER_CHEM.PROCESSING_STEAM.STEAM.OTHER</t>
  </si>
  <si>
    <t>FEC.ktoe.HR.CHI.OTHER_CHEM.PROCESSING_STEAM.STEAM.NG_BIOGAS</t>
  </si>
  <si>
    <t>FEC.ktoe.HR.CHI.OTHER_CHEM.PROCESSING_STEAM.STEAM.DERIVED</t>
  </si>
  <si>
    <t>FEC.ktoe.HR.CHI.OTHER_CHEM.PROCESSING_STEAM.STEAM.BIOMASS_WASTE</t>
  </si>
  <si>
    <t>FEC.ktoe.HR.CHI.OTHER_CHEM.PROCESSING_STEAM.STEAM.STEAM_DISTR</t>
  </si>
  <si>
    <t>High-enthalpy heat processing - Electric (microwave)</t>
  </si>
  <si>
    <t>FEC.ktoe.HR.CHI.OTHER_CHEM.PROCESSING.MICROW.ELEC</t>
  </si>
  <si>
    <t>FEC.ktoe.HR.CHI.OTHER_CHEM.PROC_HEAT.TOTAL.TOTAL</t>
  </si>
  <si>
    <t>FEC.ktoe.HR.CHI.OTHER_CHEM.PROC_HEAT.THERM.TOTAL</t>
  </si>
  <si>
    <t>FEC.ktoe.HR.CHI.OTHER_CHEM.PROC_HEAT.THERM.SOLIDS</t>
  </si>
  <si>
    <t>FEC.ktoe.HR.CHI.OTHER_CHEM.PROC_HEAT.THERM.LPG</t>
  </si>
  <si>
    <t>FEC.ktoe.HR.CHI.OTHER_CHEM.PROC_HEAT.THERM.DIESEL_LIQBIO</t>
  </si>
  <si>
    <t>FEC.ktoe.HR.CHI.OTHER_CHEM.PROC_HEAT.THERM.RFO</t>
  </si>
  <si>
    <t>FEC.ktoe.HR.CHI.OTHER_CHEM.PROC_HEAT.THERM.NG_BIOGAS</t>
  </si>
  <si>
    <t>FEC.ktoe.HR.CHI.OTHER_CHEM.PROC_HEAT.ELEC.ELEC</t>
  </si>
  <si>
    <t>FEC.ktoe.HR.CHI.OTHER_CHEM.PROC_COOL.THERM.NG_BIOGAS</t>
  </si>
  <si>
    <t>FEC.ktoe.HR.CHI.OTHER_CHEM.PROC_COOL_STEAM.TOTAL.TOTAL</t>
  </si>
  <si>
    <t>FEC.ktoe.HR.CHI.OTHER_CHEM.PROC_COOL_STEAM.STEAM.SOLIDS</t>
  </si>
  <si>
    <t>FEC.ktoe.HR.CHI.OTHER_CHEM.PROC_COOL_STEAM.STEAM.RFG</t>
  </si>
  <si>
    <t>FEC.ktoe.HR.CHI.OTHER_CHEM.PROC_COOL_STEAM.STEAM.LPG</t>
  </si>
  <si>
    <t>FEC.ktoe.HR.CHI.OTHER_CHEM.PROC_COOL_STEAM.STEAM.DIESEL_LIQBIO</t>
  </si>
  <si>
    <t>FEC.ktoe.HR.CHI.OTHER_CHEM.PROC_COOL_STEAM.STEAM.RFO</t>
  </si>
  <si>
    <t>FEC.ktoe.HR.CHI.OTHER_CHEM.PROC_COOL_STEAM.STEAM.OTHER</t>
  </si>
  <si>
    <t>FEC.ktoe.HR.CHI.OTHER_CHEM.PROC_COOL_STEAM.STEAM.NG_BIOGAS</t>
  </si>
  <si>
    <t>FEC.ktoe.HR.CHI.OTHER_CHEM.PROC_COOL_STEAM.STEAM.DERIVED</t>
  </si>
  <si>
    <t>FEC.ktoe.HR.CHI.OTHER_CHEM.PROC_COOL_STEAM.STEAM.BIOMASS_WASTE</t>
  </si>
  <si>
    <t>FEC.ktoe.HR.CHI.OTHER_CHEM.PROC_COOL_STEAM.STEAM.STEAM_DISTR</t>
  </si>
  <si>
    <t>FEC.ktoe.HR.CHI.OTHER_CHEM.PROC_COOL.ELEC.ELEC</t>
  </si>
  <si>
    <t>FEC.ktoe.HR.CHI.OTHER_CHEM.GENERIC.MECH.ELEC</t>
  </si>
  <si>
    <t>FEC.ktoe.HR.CHI.PHARM.TOTAL.TOTAL.TOTAL</t>
  </si>
  <si>
    <t>FEC.ktoe.HR.CHI.PHARM.LIGHT.GENERIC.ELEC</t>
  </si>
  <si>
    <t>FEC.ktoe.HR.CHI.PHARM.AIRCOMP.GENERIC.ELEC</t>
  </si>
  <si>
    <t>FEC.ktoe.HR.CHI.PHARM.MOTOR.GENERIC.ELEC</t>
  </si>
  <si>
    <t>FEC.ktoe.HR.CHI.PHARM.FANS.GENERIC.ELEC</t>
  </si>
  <si>
    <t>FEC.ktoe.HR.CHI.PHARM.LOW_ENTH.TOTAL.TOTAL</t>
  </si>
  <si>
    <t>FEC.ktoe.HR.CHI.PHARM.LOW_ENTH.THERM.DIESEL_LIQBIO</t>
  </si>
  <si>
    <t>FEC.ktoe.HR.CHI.PHARM.LOW_ENTH.THERM.NG_BIOGAS</t>
  </si>
  <si>
    <t>FEC.ktoe.HR.CHI.PHARM.LOW_ENTH.THERM.SOLAR_GEO</t>
  </si>
  <si>
    <t>FEC.ktoe.HR.CHI.PHARM.LOW_ENTH.HP.AMBIENT</t>
  </si>
  <si>
    <t>FEC.ktoe.HR.CHI.PHARM.LOW_ENTH.THERM.ELEC</t>
  </si>
  <si>
    <t>FEC.ktoe.HR.CHI.PHARM.PROCESSING_STEAM.TOTAL.TOTAL</t>
  </si>
  <si>
    <t>FEC.ktoe.HR.CHI.PHARM.PROCESSING_STEAM.STEAM.SOLIDS</t>
  </si>
  <si>
    <t>FEC.ktoe.HR.CHI.PHARM.PROCESSING_STEAM.STEAM.RFG</t>
  </si>
  <si>
    <t>FEC.ktoe.HR.CHI.PHARM.PROCESSING_STEAM.STEAM.LPG</t>
  </si>
  <si>
    <t>FEC.ktoe.HR.CHI.PHARM.PROCESSING_STEAM.STEAM.DIESEL_LIQBIO</t>
  </si>
  <si>
    <t>FEC.ktoe.HR.CHI.PHARM.PROCESSING_STEAM.STEAM.RFO</t>
  </si>
  <si>
    <t>FEC.ktoe.HR.CHI.PHARM.PROCESSING_STEAM.STEAM.OTHER</t>
  </si>
  <si>
    <t>FEC.ktoe.HR.CHI.PHARM.PROCESSING_STEAM.STEAM.NG_BIOGAS</t>
  </si>
  <si>
    <t>FEC.ktoe.HR.CHI.PHARM.PROCESSING_STEAM.STEAM.DERIVED</t>
  </si>
  <si>
    <t>FEC.ktoe.HR.CHI.PHARM.PROCESSING_STEAM.STEAM.BIOMASS_WASTE</t>
  </si>
  <si>
    <t>FEC.ktoe.HR.CHI.PHARM.PROCESSING_STEAM.STEAM.STEAM_DISTR</t>
  </si>
  <si>
    <t>FEC.ktoe.HR.CHI.PHARM.PROCESSING.MICROW.ELEC</t>
  </si>
  <si>
    <t>FEC.ktoe.HR.CHI.PHARM.PROC_HEAT.TOTAL.TOTAL</t>
  </si>
  <si>
    <t>FEC.ktoe.HR.CHI.PHARM.PROC_HEAT.THERM.TOTAL</t>
  </si>
  <si>
    <t>FEC.ktoe.HR.CHI.PHARM.PROC_HEAT.THERM.SOLIDS</t>
  </si>
  <si>
    <t>FEC.ktoe.HR.CHI.PHARM.PROC_HEAT.THERM.LPG</t>
  </si>
  <si>
    <t>FEC.ktoe.HR.CHI.PHARM.PROC_HEAT.THERM.DIESEL_LIQBIO</t>
  </si>
  <si>
    <t>FEC.ktoe.HR.CHI.PHARM.PROC_HEAT.THERM.RFO</t>
  </si>
  <si>
    <t>FEC.ktoe.HR.CHI.PHARM.PROC_HEAT.THERM.NG_BIOGAS</t>
  </si>
  <si>
    <t>FEC.ktoe.HR.CHI.PHARM.PROC_HEAT.ELEC.ELEC</t>
  </si>
  <si>
    <t>FEC.ktoe.HR.CHI.PHARM.PROC_COOL.THERM.NG_BIOGAS</t>
  </si>
  <si>
    <t>FEC.ktoe.HR.CHI.PHARM.PROC_COOL_STEAM.TOTAL.TOTAL</t>
  </si>
  <si>
    <t>FEC.ktoe.HR.CHI.PHARM.PROC_COOL_STEAM.STEAM.SOLIDS</t>
  </si>
  <si>
    <t>FEC.ktoe.HR.CHI.PHARM.PROC_COOL_STEAM.STEAM.RFG</t>
  </si>
  <si>
    <t>FEC.ktoe.HR.CHI.PHARM.PROC_COOL_STEAM.STEAM.LPG</t>
  </si>
  <si>
    <t>FEC.ktoe.HR.CHI.PHARM.PROC_COOL_STEAM.STEAM.DIESEL_LIQBIO</t>
  </si>
  <si>
    <t>FEC.ktoe.HR.CHI.PHARM.PROC_COOL_STEAM.STEAM.RFO</t>
  </si>
  <si>
    <t>FEC.ktoe.HR.CHI.PHARM.PROC_COOL_STEAM.STEAM.OTHER</t>
  </si>
  <si>
    <t>FEC.ktoe.HR.CHI.PHARM.PROC_COOL_STEAM.STEAM.NG_BIOGAS</t>
  </si>
  <si>
    <t>FEC.ktoe.HR.CHI.PHARM.PROC_COOL_STEAM.STEAM.DERIVED</t>
  </si>
  <si>
    <t>FEC.ktoe.HR.CHI.PHARM.PROC_COOL_STEAM.STEAM.BIOMASS_WASTE</t>
  </si>
  <si>
    <t>FEC.ktoe.HR.CHI.PHARM.PROC_COOL_STEAM.STEAM.STEAM_DISTR</t>
  </si>
  <si>
    <t>FEC.ktoe.HR.CHI.PHARM.PROC_COOL.ELEC.ELEC</t>
  </si>
  <si>
    <t>FEC.ktoe.HR.CHI.PHARM.GENERIC.MECH.ELEC</t>
  </si>
  <si>
    <t>Chemicals: Process cooling - Natural gas</t>
  </si>
  <si>
    <t>UED.ktoe.HR.CHI.BASIC_CHEM.LIGHT.GENERIC.ELEC</t>
  </si>
  <si>
    <t>UED.ktoe.HR.CHI.BASIC_CHEM.AIRCOMP.GENERIC.ELEC</t>
  </si>
  <si>
    <t>UED.ktoe.HR.CHI.BASIC_CHEM.MOTOR.GENERIC.ELEC</t>
  </si>
  <si>
    <t>UED.ktoe.HR.CHI.BASIC_CHEM.FANS.GENERIC.ELEC</t>
  </si>
  <si>
    <t>UED.ktoe.HR.CHI.BASIC_CHEM.LOW_ENTH.TOTAL.TOTAL</t>
  </si>
  <si>
    <t>UED.ktoe.HR.CHI.BASIC_CHEM.LOW_ENTH.THERM.DIESEL_LIQBIO</t>
  </si>
  <si>
    <t>UED.ktoe.HR.CHI.BASIC_CHEM.LOW_ENTH.THERM.NG_BIOGAS</t>
  </si>
  <si>
    <t>UED.ktoe.HR.CHI.BASIC_CHEM.LOW_ENTH.THERM.SOLAR_GEO</t>
  </si>
  <si>
    <t>UED.ktoe.HR.CHI.BASIC_CHEM.LOW_ENTH.HP.AMBIENT</t>
  </si>
  <si>
    <t>UED.ktoe.HR.CHI.BASIC_CHEM.LOW_ENTH.THERM.ELEC</t>
  </si>
  <si>
    <t>UED.ktoe.HR.CHI.BASIC_CHEM.PROCESSING.TOTAL.TOTAL</t>
  </si>
  <si>
    <t>UED.ktoe.HR.CHI.BASIC_CHEM.PROCESSING.STEAM.SOLIDS</t>
  </si>
  <si>
    <t>UED.ktoe.HR.CHI.BASIC_CHEM.PROCESSING.STEAM.RFG</t>
  </si>
  <si>
    <t>UED.ktoe.HR.CHI.BASIC_CHEM.PROCESSING.STEAM.LPG</t>
  </si>
  <si>
    <t>UED.ktoe.HR.CHI.BASIC_CHEM.PROCESSING.STEAM.DIESEL_LIQBIO</t>
  </si>
  <si>
    <t>UED.ktoe.HR.CHI.BASIC_CHEM.PROCESSING.STEAM.RFO</t>
  </si>
  <si>
    <t>UED.ktoe.HR.CHI.BASIC_CHEM.PROCESSING.STEAM.OTHER</t>
  </si>
  <si>
    <t>UED.ktoe.HR.CHI.BASIC_CHEM.PROCESSING.STEAM.NG_BIOGAS</t>
  </si>
  <si>
    <t>UED.ktoe.HR.CHI.BASIC_CHEM.PROCESSING.STEAM.DERIVED</t>
  </si>
  <si>
    <t>UED.ktoe.HR.CHI.BASIC_CHEM.PROCESSING.STEAM.BIOMASS_WASTE</t>
  </si>
  <si>
    <t>UED.ktoe.HR.CHI.BASIC_CHEM.PROCESSING.STEAM.STEAM_DISTR</t>
  </si>
  <si>
    <t>UED.ktoe.HR.CHI.BASIC_CHEM.PROC_HEAT.TOTAL.TOTAL</t>
  </si>
  <si>
    <t>UED.ktoe.HR.CHI.BASIC_CHEM.PROC_HEAT.THERM.TOTAL</t>
  </si>
  <si>
    <t>UED.ktoe.HR.CHI.BASIC_CHEM.PROC_HEAT.THERM.SOLIDS</t>
  </si>
  <si>
    <t>UED.ktoe.HR.CHI.BASIC_CHEM.PROC_HEAT.THERM.LPG</t>
  </si>
  <si>
    <t>UED.ktoe.HR.CHI.BASIC_CHEM.PROC_HEAT.THERM.DIESEL_LIQBIO</t>
  </si>
  <si>
    <t>UED.ktoe.HR.CHI.BASIC_CHEM.PROC_HEAT.THERM.RFO</t>
  </si>
  <si>
    <t>UED.ktoe.HR.CHI.BASIC_CHEM.PROC_HEAT.THERM.NG_BIOGAS</t>
  </si>
  <si>
    <t>UED.ktoe.HR.CHI.BASIC_CHEM.PROC_HEAT.ELEC.ELEC</t>
  </si>
  <si>
    <t>UED.ktoe.HR.CHI.BASIC_CHEM.PROC_COOL.THERM.NG_BIOGAS</t>
  </si>
  <si>
    <t>UED.ktoe.HR.CHI.BASIC_CHEM.PROC_COOL_STEAM.TOTAL.TOTAL</t>
  </si>
  <si>
    <t>UED.ktoe.HR.CHI.BASIC_CHEM.PROC_COOL_STEAM.STEAM.SOLIDS</t>
  </si>
  <si>
    <t>UED.ktoe.HR.CHI.BASIC_CHEM.PROC_COOL_STEAM.STEAM.RFG</t>
  </si>
  <si>
    <t>UED.ktoe.HR.CHI.BASIC_CHEM.PROC_COOL_STEAM.STEAM.LPG</t>
  </si>
  <si>
    <t>UED.ktoe.HR.CHI.BASIC_CHEM.PROC_COOL_STEAM.STEAM.DIESEL_LIQBIO</t>
  </si>
  <si>
    <t>UED.ktoe.HR.CHI.BASIC_CHEM.PROC_COOL_STEAM.STEAM.RFO</t>
  </si>
  <si>
    <t>UED.ktoe.HR.CHI.BASIC_CHEM.PROC_COOL_STEAM.STEAM.OTHER</t>
  </si>
  <si>
    <t>UED.ktoe.HR.CHI.BASIC_CHEM.PROC_COOL_STEAM.STEAM.NG_BIOGAS</t>
  </si>
  <si>
    <t>UED.ktoe.HR.CHI.BASIC_CHEM.PROC_COOL_STEAM.STEAM.DERIVED</t>
  </si>
  <si>
    <t>UED.ktoe.HR.CHI.BASIC_CHEM.PROC_COOL_STEAM.STEAM.BIOMASS_WASTE</t>
  </si>
  <si>
    <t>UED.ktoe.HR.CHI.BASIC_CHEM.PROC_COOL_STEAM.STEAM.STEAM_DISTR</t>
  </si>
  <si>
    <t>UED.ktoe.HR.CHI.BASIC_CHEM.PROC_COOL.ELEC.ELEC</t>
  </si>
  <si>
    <t>UED.ktoe.HR.CHI.BASIC_CHEM.GENERIC.MECH.ELEC</t>
  </si>
  <si>
    <t>UED.ktoe.HR.CHI.OTHER_CHEM.TOTAL.TOTAL.TOTAL</t>
  </si>
  <si>
    <t>UED.ktoe.HR.CHI.OTHER_CHEM.LIGHT.GENERIC.ELEC</t>
  </si>
  <si>
    <t>UED.ktoe.HR.CHI.OTHER_CHEM.AIRCOMP.GENERIC.ELEC</t>
  </si>
  <si>
    <t>UED.ktoe.HR.CHI.OTHER_CHEM.MOTOR.GENERIC.ELEC</t>
  </si>
  <si>
    <t>UED.ktoe.HR.CHI.OTHER_CHEM.FANS.GENERIC.ELEC</t>
  </si>
  <si>
    <t>UED.ktoe.HR.CHI.OTHER_CHEM.LOW_ENTH.TOTAL.TOTAL</t>
  </si>
  <si>
    <t>UED.ktoe.HR.CHI.OTHER_CHEM.LOW_ENTH.THERM.DIESEL_LIQBIO</t>
  </si>
  <si>
    <t>UED.ktoe.HR.CHI.OTHER_CHEM.LOW_ENTH.THERM.NG_BIOGAS</t>
  </si>
  <si>
    <t>UED.ktoe.HR.CHI.OTHER_CHEM.LOW_ENTH.THERM.SOLAR_GEO</t>
  </si>
  <si>
    <t>UED.ktoe.HR.CHI.OTHER_CHEM.LOW_ENTH.HP.AMBIENT</t>
  </si>
  <si>
    <t>UED.ktoe.HR.CHI.OTHER_CHEM.LOW_ENTH.THERM.ELEC</t>
  </si>
  <si>
    <t>UED.ktoe.HR.CHI.OTHER_CHEM.PROCESSING_STEAM.TOTAL.TOTAL</t>
  </si>
  <si>
    <t>UED.ktoe.HR.CHI.OTHER_CHEM.PROCESSING_STEAM.STEAM.SOLIDS</t>
  </si>
  <si>
    <t>UED.ktoe.HR.CHI.OTHER_CHEM.PROCESSING_STEAM.STEAM.RFG</t>
  </si>
  <si>
    <t>UED.ktoe.HR.CHI.OTHER_CHEM.PROCESSING_STEAM.STEAM.LPG</t>
  </si>
  <si>
    <t>UED.ktoe.HR.CHI.OTHER_CHEM.PROCESSING_STEAM.STEAM.DIESEL_LIQBIO</t>
  </si>
  <si>
    <t>UED.ktoe.HR.CHI.OTHER_CHEM.PROCESSING_STEAM.STEAM.RFO</t>
  </si>
  <si>
    <t>UED.ktoe.HR.CHI.OTHER_CHEM.PROCESSING_STEAM.STEAM.OTHER</t>
  </si>
  <si>
    <t>UED.ktoe.HR.CHI.OTHER_CHEM.PROCESSING_STEAM.STEAM.NG_BIOGAS</t>
  </si>
  <si>
    <t>UED.ktoe.HR.CHI.OTHER_CHEM.PROCESSING_STEAM.STEAM.DERIVED</t>
  </si>
  <si>
    <t>UED.ktoe.HR.CHI.OTHER_CHEM.PROCESSING_STEAM.STEAM.BIOMASS_WASTE</t>
  </si>
  <si>
    <t>UED.ktoe.HR.CHI.OTHER_CHEM.PROCESSING_STEAM.STEAM.STEAM_DISTR</t>
  </si>
  <si>
    <t>UED.ktoe.HR.CHI.OTHER_CHEM.PROCESSING.MICROW.ELEC</t>
  </si>
  <si>
    <t>UED.ktoe.HR.CHI.OTHER_CHEM.PROC_HEAT.TOTAL.TOTAL</t>
  </si>
  <si>
    <t>UED.ktoe.HR.CHI.OTHER_CHEM.PROC_HEAT.THERM.TOTAL</t>
  </si>
  <si>
    <t>UED.ktoe.HR.CHI.OTHER_CHEM.PROC_HEAT.THERM.SOLIDS</t>
  </si>
  <si>
    <t>UED.ktoe.HR.CHI.OTHER_CHEM.PROC_HEAT.THERM.LPG</t>
  </si>
  <si>
    <t>UED.ktoe.HR.CHI.OTHER_CHEM.PROC_HEAT.THERM.DIESEL_LIQBIO</t>
  </si>
  <si>
    <t>UED.ktoe.HR.CHI.OTHER_CHEM.PROC_HEAT.THERM.RFO</t>
  </si>
  <si>
    <t>UED.ktoe.HR.CHI.OTHER_CHEM.PROC_HEAT.THERM.NG_BIOGAS</t>
  </si>
  <si>
    <t>UED.ktoe.HR.CHI.OTHER_CHEM.PROC_HEAT.ELEC.ELEC</t>
  </si>
  <si>
    <t>UED.ktoe.HR.CHI.OTHER_CHEM.PROC_COOL.THERM.NG_BIOGAS</t>
  </si>
  <si>
    <t>UED.ktoe.HR.CHI.OTHER_CHEM.PROC_COOL_STEAM.TOTAL.TOTAL</t>
  </si>
  <si>
    <t>UED.ktoe.HR.CHI.OTHER_CHEM.PROC_COOL_STEAM.STEAM.SOLIDS</t>
  </si>
  <si>
    <t>UED.ktoe.HR.CHI.OTHER_CHEM.PROC_COOL_STEAM.STEAM.RFG</t>
  </si>
  <si>
    <t>UED.ktoe.HR.CHI.OTHER_CHEM.PROC_COOL_STEAM.STEAM.LPG</t>
  </si>
  <si>
    <t>UED.ktoe.HR.CHI.OTHER_CHEM.PROC_COOL_STEAM.STEAM.DIESEL_LIQBIO</t>
  </si>
  <si>
    <t>UED.ktoe.HR.CHI.OTHER_CHEM.PROC_COOL_STEAM.STEAM.RFO</t>
  </si>
  <si>
    <t>UED.ktoe.HR.CHI.OTHER_CHEM.PROC_COOL_STEAM.STEAM.OTHER</t>
  </si>
  <si>
    <t>UED.ktoe.HR.CHI.OTHER_CHEM.PROC_COOL_STEAM.STEAM.NG_BIOGAS</t>
  </si>
  <si>
    <t>UED.ktoe.HR.CHI.OTHER_CHEM.PROC_COOL_STEAM.STEAM.DERIVED</t>
  </si>
  <si>
    <t>UED.ktoe.HR.CHI.OTHER_CHEM.PROC_COOL_STEAM.STEAM.BIOMASS_WASTE</t>
  </si>
  <si>
    <t>UED.ktoe.HR.CHI.OTHER_CHEM.PROC_COOL_STEAM.STEAM.STEAM_DISTR</t>
  </si>
  <si>
    <t>UED.ktoe.HR.CHI.OTHER_CHEM.PROC_COOL.ELEC.ELEC</t>
  </si>
  <si>
    <t>UED.ktoe.HR.CHI.OTHER_CHEM.GENERIC.MECH.ELEC</t>
  </si>
  <si>
    <t>UED.ktoe.HR.CHI.PHARM.TOTAL.TOTAL.TOTAL</t>
  </si>
  <si>
    <t>UED.ktoe.HR.CHI.PHARM.LIGHT.GENERIC.ELEC</t>
  </si>
  <si>
    <t>UED.ktoe.HR.CHI.PHARM.AIRCOMP.GENERIC.ELEC</t>
  </si>
  <si>
    <t>UED.ktoe.HR.CHI.PHARM.MOTOR.GENERIC.ELEC</t>
  </si>
  <si>
    <t>UED.ktoe.HR.CHI.PHARM.FANS.GENERIC.ELEC</t>
  </si>
  <si>
    <t>UED.ktoe.HR.CHI.PHARM.LOW_ENTH.TOTAL.TOTAL</t>
  </si>
  <si>
    <t>UED.ktoe.HR.CHI.PHARM.LOW_ENTH.THERM.DIESEL_LIQBIO</t>
  </si>
  <si>
    <t>UED.ktoe.HR.CHI.PHARM.LOW_ENTH.THERM.NG_BIOGAS</t>
  </si>
  <si>
    <t>UED.ktoe.HR.CHI.PHARM.LOW_ENTH.THERM.SOLAR_GEO</t>
  </si>
  <si>
    <t>UED.ktoe.HR.CHI.PHARM.LOW_ENTH.HP.AMBIENT</t>
  </si>
  <si>
    <t>UED.ktoe.HR.CHI.PHARM.LOW_ENTH.THERM.ELEC</t>
  </si>
  <si>
    <t>UED.ktoe.HR.CHI.PHARM.PROCESSING_STEAM.TOTAL.TOTAL</t>
  </si>
  <si>
    <t>UED.ktoe.HR.CHI.PHARM.PROCESSING_STEAM.STEAM.SOLIDS</t>
  </si>
  <si>
    <t>UED.ktoe.HR.CHI.PHARM.PROCESSING_STEAM.STEAM.RFG</t>
  </si>
  <si>
    <t>UED.ktoe.HR.CHI.PHARM.PROCESSING_STEAM.STEAM.LPG</t>
  </si>
  <si>
    <t>UED.ktoe.HR.CHI.PHARM.PROCESSING_STEAM.STEAM.DIESEL_LIQBIO</t>
  </si>
  <si>
    <t>UED.ktoe.HR.CHI.PHARM.PROCESSING_STEAM.STEAM.RFO</t>
  </si>
  <si>
    <t>UED.ktoe.HR.CHI.PHARM.PROCESSING_STEAM.STEAM.OTHER</t>
  </si>
  <si>
    <t>UED.ktoe.HR.CHI.PHARM.PROCESSING_STEAM.STEAM.NG_BIOGAS</t>
  </si>
  <si>
    <t>UED.ktoe.HR.CHI.PHARM.PROCESSING_STEAM.STEAM.DERIVED</t>
  </si>
  <si>
    <t>UED.ktoe.HR.CHI.PHARM.PROCESSING_STEAM.STEAM.BIOMASS_WASTE</t>
  </si>
  <si>
    <t>UED.ktoe.HR.CHI.PHARM.PROCESSING_STEAM.STEAM.STEAM_DISTR</t>
  </si>
  <si>
    <t>UED.ktoe.HR.CHI.PHARM.PROCESSING.MICROW.ELEC</t>
  </si>
  <si>
    <t>UED.ktoe.HR.CHI.PHARM.PROC_HEAT.TOTAL.TOTAL</t>
  </si>
  <si>
    <t>UED.ktoe.HR.CHI.PHARM.PROC_HEAT.THERM.TOTAL</t>
  </si>
  <si>
    <t>UED.ktoe.HR.CHI.PHARM.PROC_HEAT.THERM.SOLIDS</t>
  </si>
  <si>
    <t>UED.ktoe.HR.CHI.PHARM.PROC_HEAT.THERM.LPG</t>
  </si>
  <si>
    <t>UED.ktoe.HR.CHI.PHARM.PROC_HEAT.THERM.DIESEL_LIQBIO</t>
  </si>
  <si>
    <t>UED.ktoe.HR.CHI.PHARM.PROC_HEAT.THERM.RFO</t>
  </si>
  <si>
    <t>UED.ktoe.HR.CHI.PHARM.PROC_HEAT.THERM.NG_BIOGAS</t>
  </si>
  <si>
    <t>UED.ktoe.HR.CHI.PHARM.PROC_HEAT.ELEC.ELEC</t>
  </si>
  <si>
    <t>UED.ktoe.HR.CHI.PHARM.PROC_COOL.THERM.NG_BIOGAS</t>
  </si>
  <si>
    <t>UED.ktoe.HR.CHI.PHARM.PROC_COOL_STEAM.TOTAL.TOTAL</t>
  </si>
  <si>
    <t>UED.ktoe.HR.CHI.PHARM.PROC_COOL_STEAM.STEAM.SOLIDS</t>
  </si>
  <si>
    <t>UED.ktoe.HR.CHI.PHARM.PROC_COOL_STEAM.STEAM.RFG</t>
  </si>
  <si>
    <t>UED.ktoe.HR.CHI.PHARM.PROC_COOL_STEAM.STEAM.LPG</t>
  </si>
  <si>
    <t>UED.ktoe.HR.CHI.PHARM.PROC_COOL_STEAM.STEAM.DIESEL_LIQBIO</t>
  </si>
  <si>
    <t>UED.ktoe.HR.CHI.PHARM.PROC_COOL_STEAM.STEAM.RFO</t>
  </si>
  <si>
    <t>UED.ktoe.HR.CHI.PHARM.PROC_COOL_STEAM.STEAM.OTHER</t>
  </si>
  <si>
    <t>UED.ktoe.HR.CHI.PHARM.PROC_COOL_STEAM.STEAM.NG_BIOGAS</t>
  </si>
  <si>
    <t>UED.ktoe.HR.CHI.PHARM.PROC_COOL_STEAM.STEAM.DERIVED</t>
  </si>
  <si>
    <t>UED.ktoe.HR.CHI.PHARM.PROC_COOL_STEAM.STEAM.BIOMASS_WASTE</t>
  </si>
  <si>
    <t>UED.ktoe.HR.CHI.PHARM.PROC_COOL_STEAM.STEAM.STEAM_DISTR</t>
  </si>
  <si>
    <t>UED.ktoe.HR.CHI.PHARM.PROC_COOL.ELEC.ELEC</t>
  </si>
  <si>
    <t>UED.ktoe.HR.CHI.PHARM.GENERIC.MECH.ELEC</t>
  </si>
  <si>
    <t>Basic chemicals (energy consumption)</t>
  </si>
  <si>
    <t>FUEL_EMI.ktCO2.HR.CHI.BASIC_CHEM.LIGHT.GENERIC.ELEC</t>
  </si>
  <si>
    <t>FUEL_EMI.ktCO2.HR.CHI.BASIC_CHEM.AIRCOMP.GENERIC.ELEC</t>
  </si>
  <si>
    <t>FUEL_EMI.ktCO2.HR.CHI.BASIC_CHEM.MOTOR.GENERIC.ELEC</t>
  </si>
  <si>
    <t>FUEL_EMI.ktCO2.HR.CHI.BASIC_CHEM.FANS.GENERIC.ELEC</t>
  </si>
  <si>
    <t>FUEL_EMI.ktCO2.HR.CHI.BASIC_CHEM.LOW_ENTH.TOTAL.TOTAL</t>
  </si>
  <si>
    <t>FUEL_EMI.ktCO2.HR.CHI.BASIC_CHEM.LOW_ENTH.THERM.DIESEL_LIQBIO</t>
  </si>
  <si>
    <t>FUEL_EMI.ktCO2.HR.CHI.BASIC_CHEM.LOW_ENTH.THERM.NG_BIOGAS</t>
  </si>
  <si>
    <t>FUEL_EMI.ktCO2.HR.CHI.BASIC_CHEM.LOW_ENTH.THERM.SOLAR_GEO</t>
  </si>
  <si>
    <t>FUEL_EMI.ktCO2.HR.CHI.BASIC_CHEM.LOW_ENTH.HP.AMBIENT</t>
  </si>
  <si>
    <t>FUEL_EMI.ktCO2.HR.CHI.BASIC_CHEM.LOW_ENTH.THERM.ELEC</t>
  </si>
  <si>
    <t>FUEL_EMI.ktCO2.HR.CHI.BASIC_CHEM.PROCESSING.TOTAL.TOTAL</t>
  </si>
  <si>
    <t>FUEL_EMI.ktCO2.HR.CHI.BASIC_CHEM.PROCESSING.STEAM.SOLIDS</t>
  </si>
  <si>
    <t>FUEL_EMI.ktCO2.HR.CHI.BASIC_CHEM.PROCESSING.STEAM.RFG</t>
  </si>
  <si>
    <t>FUEL_EMI.ktCO2.HR.CHI.BASIC_CHEM.PROCESSING.STEAM.LPG</t>
  </si>
  <si>
    <t>FUEL_EMI.ktCO2.HR.CHI.BASIC_CHEM.PROCESSING.STEAM.DIESEL_LIQBIO</t>
  </si>
  <si>
    <t>FUEL_EMI.ktCO2.HR.CHI.BASIC_CHEM.PROCESSING.STEAM.RFO</t>
  </si>
  <si>
    <t>FUEL_EMI.ktCO2.HR.CHI.BASIC_CHEM.PROCESSING.STEAM.OTHER</t>
  </si>
  <si>
    <t>FUEL_EMI.ktCO2.HR.CHI.BASIC_CHEM.PROCESSING.STEAM.NG_BIOGAS</t>
  </si>
  <si>
    <t>FUEL_EMI.ktCO2.HR.CHI.BASIC_CHEM.PROCESSING.STEAM.DERIVED</t>
  </si>
  <si>
    <t>FUEL_EMI.ktCO2.HR.CHI.BASIC_CHEM.PROCESSING.STEAM.BIOMASS_WASTE</t>
  </si>
  <si>
    <t>FUEL_EMI.ktCO2.HR.CHI.BASIC_CHEM.PROCESSING.STEAM.STEAM_DISTR</t>
  </si>
  <si>
    <t>FUEL_EMI.ktCO2.HR.CHI.BASIC_CHEM.PROC_HEAT.TOTAL.TOTAL</t>
  </si>
  <si>
    <t>FUEL_EMI.ktCO2.HR.CHI.BASIC_CHEM.PROC_HEAT.THERM.TOTAL</t>
  </si>
  <si>
    <t>FUEL_EMI.ktCO2.HR.CHI.BASIC_CHEM.PROC_HEAT.THERM.SOLIDS</t>
  </si>
  <si>
    <t>FUEL_EMI.ktCO2.HR.CHI.BASIC_CHEM.PROC_HEAT.THERM.LPG</t>
  </si>
  <si>
    <t>FUEL_EMI.ktCO2.HR.CHI.BASIC_CHEM.PROC_HEAT.THERM.DIESEL_LIQBIO</t>
  </si>
  <si>
    <t>FUEL_EMI.ktCO2.HR.CHI.BASIC_CHEM.PROC_HEAT.THERM.RFO</t>
  </si>
  <si>
    <t>FUEL_EMI.ktCO2.HR.CHI.BASIC_CHEM.PROC_HEAT.THERM.NG_BIOGAS</t>
  </si>
  <si>
    <t>FUEL_EMI.ktCO2.HR.CHI.BASIC_CHEM.PROC_HEAT.ELEC.ELEC</t>
  </si>
  <si>
    <t>FUEL_EMI.ktCO2.HR.CHI.BASIC_CHEM.PROC_COOL.THERM.NG_BIOGAS</t>
  </si>
  <si>
    <t>FUEL_EMI.ktCO2.HR.CHI.BASIC_CHEM.PROC_COOL_STEAM.TOTAL.TOTAL</t>
  </si>
  <si>
    <t>FUEL_EMI.ktCO2.HR.CHI.BASIC_CHEM.PROC_COOL_STEAM.STEAM.SOLIDS</t>
  </si>
  <si>
    <t>FUEL_EMI.ktCO2.HR.CHI.BASIC_CHEM.PROC_COOL_STEAM.STEAM.RFG</t>
  </si>
  <si>
    <t>FUEL_EMI.ktCO2.HR.CHI.BASIC_CHEM.PROC_COOL_STEAM.STEAM.LPG</t>
  </si>
  <si>
    <t>FUEL_EMI.ktCO2.HR.CHI.BASIC_CHEM.PROC_COOL_STEAM.STEAM.DIESEL_LIQBIO</t>
  </si>
  <si>
    <t>FUEL_EMI.ktCO2.HR.CHI.BASIC_CHEM.PROC_COOL_STEAM.STEAM.RFO</t>
  </si>
  <si>
    <t>FUEL_EMI.ktCO2.HR.CHI.BASIC_CHEM.PROC_COOL_STEAM.STEAM.OTHER</t>
  </si>
  <si>
    <t>FUEL_EMI.ktCO2.HR.CHI.BASIC_CHEM.PROC_COOL_STEAM.STEAM.NG_BIOGAS</t>
  </si>
  <si>
    <t>FUEL_EMI.ktCO2.HR.CHI.BASIC_CHEM.PROC_COOL_STEAM.STEAM.DERIVED</t>
  </si>
  <si>
    <t>FUEL_EMI.ktCO2.HR.CHI.BASIC_CHEM.PROC_COOL_STEAM.STEAM.BIOMASS_WASTE</t>
  </si>
  <si>
    <t>FUEL_EMI.ktCO2.HR.CHI.BASIC_CHEM.PROC_COOL_STEAM.STEAM.STEAM_DISTR</t>
  </si>
  <si>
    <t>FUEL_EMI.ktCO2.HR.CHI.BASIC_CHEM.PROC_COOL.ELEC.ELEC</t>
  </si>
  <si>
    <t>FUEL_EMI.ktCO2.HR.CHI.BASIC_CHEM.GENERIC.MECH.ELEC</t>
  </si>
  <si>
    <t>PROCESS_EMI.ktCO2.HR.CHI.BASIC_CHEM</t>
  </si>
  <si>
    <t>FUEL_EMI.ktCO2.HR.CHI.OTHER_CHEM.LIGHT.GENERIC.ELEC</t>
  </si>
  <si>
    <t>FUEL_EMI.ktCO2.HR.CHI.OTHER_CHEM.AIRCOMP.GENERIC.ELEC</t>
  </si>
  <si>
    <t>FUEL_EMI.ktCO2.HR.CHI.OTHER_CHEM.MOTOR.GENERIC.ELEC</t>
  </si>
  <si>
    <t>FUEL_EMI.ktCO2.HR.CHI.OTHER_CHEM.FANS.GENERIC.ELEC</t>
  </si>
  <si>
    <t>FUEL_EMI.ktCO2.HR.CHI.OTHER_CHEM.LOW_ENTH.TOTAL.TOTAL</t>
  </si>
  <si>
    <t>FUEL_EMI.ktCO2.HR.CHI.OTHER_CHEM.LOW_ENTH.THERM.DIESEL_LIQBIO</t>
  </si>
  <si>
    <t>FUEL_EMI.ktCO2.HR.CHI.OTHER_CHEM.LOW_ENTH.THERM.NG_BIOGAS</t>
  </si>
  <si>
    <t>FUEL_EMI.ktCO2.HR.CHI.OTHER_CHEM.LOW_ENTH.THERM.SOLAR_GEO</t>
  </si>
  <si>
    <t>FUEL_EMI.ktCO2.HR.CHI.OTHER_CHEM.LOW_ENTH.HP.AMBIENT</t>
  </si>
  <si>
    <t>FUEL_EMI.ktCO2.HR.CHI.OTHER_CHEM.LOW_ENTH.THERM.ELEC</t>
  </si>
  <si>
    <t>FUEL_EMI.ktCO2.HR.CHI.OTHER_CHEM.PROCESSING_STEAM.TOTAL.TOTAL</t>
  </si>
  <si>
    <t>FUEL_EMI.ktCO2.HR.CHI.OTHER_CHEM.PROCESSING_STEAM.STEAM.SOLIDS</t>
  </si>
  <si>
    <t>FUEL_EMI.ktCO2.HR.CHI.OTHER_CHEM.PROCESSING_STEAM.STEAM.RFG</t>
  </si>
  <si>
    <t>FUEL_EMI.ktCO2.HR.CHI.OTHER_CHEM.PROCESSING_STEAM.STEAM.LPG</t>
  </si>
  <si>
    <t>FUEL_EMI.ktCO2.HR.CHI.OTHER_CHEM.PROCESSING_STEAM.STEAM.DIESEL_LIQBIO</t>
  </si>
  <si>
    <t>FUEL_EMI.ktCO2.HR.CHI.OTHER_CHEM.PROCESSING_STEAM.STEAM.RFO</t>
  </si>
  <si>
    <t>FUEL_EMI.ktCO2.HR.CHI.OTHER_CHEM.PROCESSING_STEAM.STEAM.OTHER</t>
  </si>
  <si>
    <t>FUEL_EMI.ktCO2.HR.CHI.OTHER_CHEM.PROCESSING_STEAM.STEAM.NG_BIOGAS</t>
  </si>
  <si>
    <t>FUEL_EMI.ktCO2.HR.CHI.OTHER_CHEM.PROCESSING_STEAM.STEAM.DERIVED</t>
  </si>
  <si>
    <t>FUEL_EMI.ktCO2.HR.CHI.OTHER_CHEM.PROCESSING_STEAM.STEAM.BIOMASS_WASTE</t>
  </si>
  <si>
    <t>FUEL_EMI.ktCO2.HR.CHI.OTHER_CHEM.PROCESSING_STEAM.STEAM.STEAM_DISTR</t>
  </si>
  <si>
    <t>FUEL_EMI.ktCO2.HR.CHI.OTHER_CHEM.PROCESSING.MICROW.ELEC</t>
  </si>
  <si>
    <t>FUEL_EMI.ktCO2.HR.CHI.OTHER_CHEM.PROC_HEAT.TOTAL.TOTAL</t>
  </si>
  <si>
    <t>FUEL_EMI.ktCO2.HR.CHI.OTHER_CHEM.PROC_HEAT.THERM.TOTAL</t>
  </si>
  <si>
    <t>FUEL_EMI.ktCO2.HR.CHI.OTHER_CHEM.PROC_HEAT.THERM.SOLIDS</t>
  </si>
  <si>
    <t>FUEL_EMI.ktCO2.HR.CHI.OTHER_CHEM.PROC_HEAT.THERM.LPG</t>
  </si>
  <si>
    <t>FUEL_EMI.ktCO2.HR.CHI.OTHER_CHEM.PROC_HEAT.THERM.DIESEL_LIQBIO</t>
  </si>
  <si>
    <t>FUEL_EMI.ktCO2.HR.CHI.OTHER_CHEM.PROC_HEAT.THERM.RFO</t>
  </si>
  <si>
    <t>FUEL_EMI.ktCO2.HR.CHI.OTHER_CHEM.PROC_HEAT.THERM.NG_BIOGAS</t>
  </si>
  <si>
    <t>FUEL_EMI.ktCO2.HR.CHI.OTHER_CHEM.PROC_HEAT.ELEC.ELEC</t>
  </si>
  <si>
    <t>FUEL_EMI.ktCO2.HR.CHI.OTHER_CHEM.PROC_COOL.THERM.NG_BIOGAS</t>
  </si>
  <si>
    <t>FUEL_EMI.ktCO2.HR.CHI.OTHER_CHEM.PROC_COOL_STEAM.TOTAL.TOTAL</t>
  </si>
  <si>
    <t>FUEL_EMI.ktCO2.HR.CHI.OTHER_CHEM.PROC_COOL_STEAM.STEAM.SOLIDS</t>
  </si>
  <si>
    <t>FUEL_EMI.ktCO2.HR.CHI.OTHER_CHEM.PROC_COOL_STEAM.STEAM.RFG</t>
  </si>
  <si>
    <t>FUEL_EMI.ktCO2.HR.CHI.OTHER_CHEM.PROC_COOL_STEAM.STEAM.LPG</t>
  </si>
  <si>
    <t>FUEL_EMI.ktCO2.HR.CHI.OTHER_CHEM.PROC_COOL_STEAM.STEAM.DIESEL_LIQBIO</t>
  </si>
  <si>
    <t>FUEL_EMI.ktCO2.HR.CHI.OTHER_CHEM.PROC_COOL_STEAM.STEAM.RFO</t>
  </si>
  <si>
    <t>FUEL_EMI.ktCO2.HR.CHI.OTHER_CHEM.PROC_COOL_STEAM.STEAM.OTHER</t>
  </si>
  <si>
    <t>FUEL_EMI.ktCO2.HR.CHI.OTHER_CHEM.PROC_COOL_STEAM.STEAM.NG_BIOGAS</t>
  </si>
  <si>
    <t>FUEL_EMI.ktCO2.HR.CHI.OTHER_CHEM.PROC_COOL_STEAM.STEAM.DERIVED</t>
  </si>
  <si>
    <t>FUEL_EMI.ktCO2.HR.CHI.OTHER_CHEM.PROC_COOL_STEAM.STEAM.BIOMASS_WASTE</t>
  </si>
  <si>
    <t>FUEL_EMI.ktCO2.HR.CHI.OTHER_CHEM.PROC_COOL_STEAM.STEAM.STEAM_DISTR</t>
  </si>
  <si>
    <t>FUEL_EMI.ktCO2.HR.CHI.OTHER_CHEM.PROC_COOL.ELEC.ELEC</t>
  </si>
  <si>
    <t>FUEL_EMI.ktCO2.HR.CHI.OTHER_CHEM.GENERIC.MECH.ELEC</t>
  </si>
  <si>
    <t>PROCESS_EMI.ktCO2.HR.CHI.OTHER_CHEM</t>
  </si>
  <si>
    <t>FUEL_EMI.ktCO2.HR.CHI.PHARM.TOTAL.TOTAL.TOTAL</t>
  </si>
  <si>
    <t>FUEL_EMI.ktCO2.HR.CHI.PHARM.LIGHT.GENERIC.ELEC</t>
  </si>
  <si>
    <t>FUEL_EMI.ktCO2.HR.CHI.PHARM.AIRCOMP.GENERIC.ELEC</t>
  </si>
  <si>
    <t>FUEL_EMI.ktCO2.HR.CHI.PHARM.MOTOR.GENERIC.ELEC</t>
  </si>
  <si>
    <t>FUEL_EMI.ktCO2.HR.CHI.PHARM.FANS.GENERIC.ELEC</t>
  </si>
  <si>
    <t>FUEL_EMI.ktCO2.HR.CHI.PHARM.LOW_ENTH.TOTAL.TOTAL</t>
  </si>
  <si>
    <t>FUEL_EMI.ktCO2.HR.CHI.PHARM.LOW_ENTH.THERM.DIESEL_LIQBIO</t>
  </si>
  <si>
    <t>FUEL_EMI.ktCO2.HR.CHI.PHARM.LOW_ENTH.THERM.NG_BIOGAS</t>
  </si>
  <si>
    <t>FUEL_EMI.ktCO2.HR.CHI.PHARM.LOW_ENTH.THERM.SOLAR_GEO</t>
  </si>
  <si>
    <t>FUEL_EMI.ktCO2.HR.CHI.PHARM.LOW_ENTH.HP.AMBIENT</t>
  </si>
  <si>
    <t>FUEL_EMI.ktCO2.HR.CHI.PHARM.LOW_ENTH.THERM.ELEC</t>
  </si>
  <si>
    <t>FUEL_EMI.ktCO2.HR.CHI.PHARM.PROCESSING_STEAM.TOTAL.TOTAL</t>
  </si>
  <si>
    <t>FUEL_EMI.ktCO2.HR.CHI.PHARM.PROCESSING_STEAM.STEAM.SOLIDS</t>
  </si>
  <si>
    <t>FUEL_EMI.ktCO2.HR.CHI.PHARM.PROCESSING_STEAM.STEAM.RFG</t>
  </si>
  <si>
    <t>FUEL_EMI.ktCO2.HR.CHI.PHARM.PROCESSING_STEAM.STEAM.LPG</t>
  </si>
  <si>
    <t>FUEL_EMI.ktCO2.HR.CHI.PHARM.PROCESSING_STEAM.STEAM.DIESEL_LIQBIO</t>
  </si>
  <si>
    <t>FUEL_EMI.ktCO2.HR.CHI.PHARM.PROCESSING_STEAM.STEAM.RFO</t>
  </si>
  <si>
    <t>FUEL_EMI.ktCO2.HR.CHI.PHARM.PROCESSING_STEAM.STEAM.OTHER</t>
  </si>
  <si>
    <t>FUEL_EMI.ktCO2.HR.CHI.PHARM.PROCESSING_STEAM.STEAM.NG_BIOGAS</t>
  </si>
  <si>
    <t>FUEL_EMI.ktCO2.HR.CHI.PHARM.PROCESSING_STEAM.STEAM.DERIVED</t>
  </si>
  <si>
    <t>FUEL_EMI.ktCO2.HR.CHI.PHARM.PROCESSING_STEAM.STEAM.BIOMASS_WASTE</t>
  </si>
  <si>
    <t>FUEL_EMI.ktCO2.HR.CHI.PHARM.PROCESSING_STEAM.STEAM.STEAM_DISTR</t>
  </si>
  <si>
    <t>FUEL_EMI.ktCO2.HR.CHI.PHARM.PROCESSING.MICROW.ELEC</t>
  </si>
  <si>
    <t>FUEL_EMI.ktCO2.HR.CHI.PHARM.PROC_HEAT.TOTAL.TOTAL</t>
  </si>
  <si>
    <t>FUEL_EMI.ktCO2.HR.CHI.PHARM.PROC_HEAT.THERM.TOTAL</t>
  </si>
  <si>
    <t>FUEL_EMI.ktCO2.HR.CHI.PHARM.PROC_HEAT.THERM.SOLIDS</t>
  </si>
  <si>
    <t>FUEL_EMI.ktCO2.HR.CHI.PHARM.PROC_HEAT.THERM.LPG</t>
  </si>
  <si>
    <t>FUEL_EMI.ktCO2.HR.CHI.PHARM.PROC_HEAT.THERM.DIESEL_LIQBIO</t>
  </si>
  <si>
    <t>FUEL_EMI.ktCO2.HR.CHI.PHARM.PROC_HEAT.THERM.RFO</t>
  </si>
  <si>
    <t>FUEL_EMI.ktCO2.HR.CHI.PHARM.PROC_HEAT.THERM.NG_BIOGAS</t>
  </si>
  <si>
    <t>FUEL_EMI.ktCO2.HR.CHI.PHARM.PROC_HEAT.ELEC.ELEC</t>
  </si>
  <si>
    <t>FUEL_EMI.ktCO2.HR.CHI.PHARM.PROC_COOL.THERM.NG_BIOGAS</t>
  </si>
  <si>
    <t>FUEL_EMI.ktCO2.HR.CHI.PHARM.PROC_COOL_STEAM.TOTAL.TOTAL</t>
  </si>
  <si>
    <t>FUEL_EMI.ktCO2.HR.CHI.PHARM.PROC_COOL_STEAM.STEAM.SOLIDS</t>
  </si>
  <si>
    <t>FUEL_EMI.ktCO2.HR.CHI.PHARM.PROC_COOL_STEAM.STEAM.RFG</t>
  </si>
  <si>
    <t>FUEL_EMI.ktCO2.HR.CHI.PHARM.PROC_COOL_STEAM.STEAM.LPG</t>
  </si>
  <si>
    <t>FUEL_EMI.ktCO2.HR.CHI.PHARM.PROC_COOL_STEAM.STEAM.DIESEL_LIQBIO</t>
  </si>
  <si>
    <t>FUEL_EMI.ktCO2.HR.CHI.PHARM.PROC_COOL_STEAM.STEAM.RFO</t>
  </si>
  <si>
    <t>FUEL_EMI.ktCO2.HR.CHI.PHARM.PROC_COOL_STEAM.STEAM.OTHER</t>
  </si>
  <si>
    <t>FUEL_EMI.ktCO2.HR.CHI.PHARM.PROC_COOL_STEAM.STEAM.NG_BIOGAS</t>
  </si>
  <si>
    <t>FUEL_EMI.ktCO2.HR.CHI.PHARM.PROC_COOL_STEAM.STEAM.DERIVED</t>
  </si>
  <si>
    <t>FUEL_EMI.ktCO2.HR.CHI.PHARM.PROC_COOL_STEAM.STEAM.BIOMASS_WASTE</t>
  </si>
  <si>
    <t>FUEL_EMI.ktCO2.HR.CHI.PHARM.PROC_COOL_STEAM.STEAM.STEAM_DISTR</t>
  </si>
  <si>
    <t>FUEL_EMI.ktCO2.HR.CHI.PHARM.PROC_COOL.ELEC.ELEC</t>
  </si>
  <si>
    <t>FUEL_EMI.ktCO2.HR.CHI.PHARM.GENERIC.MECH.ELEC</t>
  </si>
  <si>
    <t>Basic chemicals (over energy consumption, without process emissions)</t>
  </si>
  <si>
    <t>Other chemicals (without process emissions)</t>
  </si>
  <si>
    <t>VA.Meuro2023.HR.NMM.CEM</t>
  </si>
  <si>
    <t>VA.Meuro2023.HR.NMM.CER</t>
  </si>
  <si>
    <t>VA.Meuro2023.HR.NMM.GLASS</t>
  </si>
  <si>
    <t>Cement (kt)</t>
  </si>
  <si>
    <t>OUTPUT.kt.HR.NMM.CEM</t>
  </si>
  <si>
    <t>Ceramics &amp; other NMM (kt bricks eq.)</t>
  </si>
  <si>
    <t>OUTPUT.kt.HR.NMM.CER</t>
  </si>
  <si>
    <t>Glass production  (kt)</t>
  </si>
  <si>
    <t>OUTPUT.kt.HR.NMM.GLASS</t>
  </si>
  <si>
    <t>CAP.kt.HR.NMM.CEM</t>
  </si>
  <si>
    <t>CAP.kt.HR.NMM.CER</t>
  </si>
  <si>
    <t>CAP.kt.HR.NMM.GLASS</t>
  </si>
  <si>
    <t>NEWCAP.kt.HR.NMM.CEM</t>
  </si>
  <si>
    <t>NEWCAP.kt.HR.NMM.CER</t>
  </si>
  <si>
    <t>NEWCAP.kt.HR.NMM.GLASS</t>
  </si>
  <si>
    <t>FEC.ktoe.HR.NMM.TOTAL.TOTAL.TOTAL.TOTAL</t>
  </si>
  <si>
    <t>FEC.ktoe.HR.NMM.TOTAL.TOTAL.TOTAL.SOLIDS</t>
  </si>
  <si>
    <t>FEC.ktoe.HR.NMM.TOTAL.TOTAL.TOTAL.RFG</t>
  </si>
  <si>
    <t>FEC.ktoe.HR.NMM.TOTAL.TOTAL.TOTAL.LPG</t>
  </si>
  <si>
    <t>FEC.ktoe.HR.NMM.TOTAL.TOTAL.TOTAL.DIESEL</t>
  </si>
  <si>
    <t>FEC.ktoe.HR.NMM.TOTAL.TOTAL.TOTAL.RFO</t>
  </si>
  <si>
    <t>FEC.ktoe.HR.NMM.TOTAL.TOTAL.TOTAL.OTHER</t>
  </si>
  <si>
    <t>FEC.ktoe.HR.NMM.TOTAL.TOTAL.TOTAL.NG</t>
  </si>
  <si>
    <t>FEC.ktoe.HR.NMM.TOTAL.TOTAL.TOTAL.DERIVED</t>
  </si>
  <si>
    <t>FEC.ktoe.HR.NMM.TOTAL.TOTAL.TOTAL.BIOMASS_WASTE</t>
  </si>
  <si>
    <t>FEC.ktoe.HR.NMM.TOTAL.TOTAL.TOTAL.BIOGAS</t>
  </si>
  <si>
    <t>FEC.ktoe.HR.NMM.TOTAL.TOTAL.TOTAL.LIQBIO</t>
  </si>
  <si>
    <t>FEC.ktoe.HR.NMM.TOTAL.TOTAL.TOTAL.SOLAR</t>
  </si>
  <si>
    <t>FEC.ktoe.HR.NMM.TOTAL.TOTAL.TOTAL.GEO</t>
  </si>
  <si>
    <t>FEC.ktoe.HR.NMM.TOTAL.TOTAL.TOTAL.AMBIENT</t>
  </si>
  <si>
    <t>FEC.ktoe.HR.NMM.TOTAL.TOTAL.TOTAL.STEAM_DISTR</t>
  </si>
  <si>
    <t>FEC.ktoe.HR.NMM.TOTAL.TOTAL.TOTAL.ELEC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</si>
  <si>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</si>
  <si>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</si>
  <si>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</si>
  <si>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FEC.ktoe.HR.NMM.CEM.TOTAL.TOTAL.TOTAL</t>
  </si>
  <si>
    <t>FEC.ktoe.HR.NMM.CEM.LIGHT.GENERIC.ELEC</t>
  </si>
  <si>
    <t>FEC.ktoe.HR.NMM.CEM.AIRCOMP.GENERIC.ELEC</t>
  </si>
  <si>
    <t>FEC.ktoe.HR.NMM.CEM.MOTOR.GENERIC.ELEC</t>
  </si>
  <si>
    <t>FEC.ktoe.HR.NMM.CEM.FANS.GENERIC.ELEC</t>
  </si>
  <si>
    <t>FEC.ktoe.HR.NMM.CEM.LOW_ENTH.TOTAL.TOTAL</t>
  </si>
  <si>
    <t>FEC.ktoe.HR.NMM.CEM.LOW_ENTH.THERM.DIESEL_LIQBIO</t>
  </si>
  <si>
    <t>FEC.ktoe.HR.NMM.CEM.LOW_ENTH.THERM.NG_BIOGAS</t>
  </si>
  <si>
    <t>FEC.ktoe.HR.NMM.CEM.LOW_ENTH.THERM.SOLAR_GEO</t>
  </si>
  <si>
    <t>FEC.ktoe.HR.NMM.CEM.LOW_ENTH.HP.AMBIENT</t>
  </si>
  <si>
    <t>FEC.ktoe.HR.NMM.CEM.LOW_ENTH.THERM.ELEC</t>
  </si>
  <si>
    <t>Cement: Grinding, milling of raw material</t>
  </si>
  <si>
    <t>FEC.ktoe.HR.NMM.CEM.GRINDING_RAW.MECH.ELEC</t>
  </si>
  <si>
    <t>Cement: Pre-heating and pre-calcination</t>
  </si>
  <si>
    <t>FEC.ktoe.HR.NMM.CEM.PREHEAT.TOTAL.TOTAL</t>
  </si>
  <si>
    <t>FEC.ktoe.HR.NMM.CEM.PREHEAT.THERM.SOLIDS</t>
  </si>
  <si>
    <t>FEC.ktoe.HR.NMM.CEM.PREHEAT.THERM.LPG</t>
  </si>
  <si>
    <t>FEC.ktoe.HR.NMM.CEM.PREHEAT.THERM.DIESEL_LIQBIO</t>
  </si>
  <si>
    <t>FEC.ktoe.HR.NMM.CEM.PREHEAT.THERM.RFO</t>
  </si>
  <si>
    <t>FEC.ktoe.HR.NMM.CEM.PREHEAT.THERM.OTHER</t>
  </si>
  <si>
    <t>FEC.ktoe.HR.NMM.CEM.PREHEAT.THERM.NG_BIOGAS</t>
  </si>
  <si>
    <t>FEC.ktoe.HR.NMM.CEM.PREHEAT.THERM.BIOMASS_WASTE</t>
  </si>
  <si>
    <t>Cement: Clinker production (kilns)</t>
  </si>
  <si>
    <t>FEC.ktoe.HR.NMM.CEM.KILN.TOTAL.TOTAL</t>
  </si>
  <si>
    <t>FEC.ktoe.HR.NMM.CEM.KILN.THERM.SOLIDS</t>
  </si>
  <si>
    <t>FEC.ktoe.HR.NMM.CEM.KILN.THERM.LPG</t>
  </si>
  <si>
    <t>FEC.ktoe.HR.NMM.CEM.KILN.THERM.DIESEL_LIQBIO</t>
  </si>
  <si>
    <t>FEC.ktoe.HR.NMM.CEM.KILN.THERM.RFO</t>
  </si>
  <si>
    <t>FEC.ktoe.HR.NMM.CEM.KILN.THERM.OTHER</t>
  </si>
  <si>
    <t>FEC.ktoe.HR.NMM.CEM.KILN.THERM.NG_BIOGAS</t>
  </si>
  <si>
    <t>FEC.ktoe.HR.NMM.CEM.KILN.THERM.BIOMASS_WASTE</t>
  </si>
  <si>
    <t>Cement: Grinding, packaging and precasting</t>
  </si>
  <si>
    <t>Cement: Grinding, packaging and precasting (electricity)</t>
  </si>
  <si>
    <t>FEC.ktoe.HR.NMM.CEM.PRECAST.MECH.ELEC</t>
  </si>
  <si>
    <t>Cement: Precasting - Steam</t>
  </si>
  <si>
    <t>FEC.ktoe.HR.NMM.CEM.PRECAST_STEAM.TOTAL.TOTAL</t>
  </si>
  <si>
    <t>FEC.ktoe.HR.NMM.CEM.PRECAST_STEAM.STEAM.SOLIDS</t>
  </si>
  <si>
    <t>FEC.ktoe.HR.NMM.CEM.PRECAST_STEAM.STEAM.RFG</t>
  </si>
  <si>
    <t>FEC.ktoe.HR.NMM.CEM.PRECAST_STEAM.STEAM.LPG</t>
  </si>
  <si>
    <t>FEC.ktoe.HR.NMM.CEM.PRECAST_STEAM.STEAM.DIESEL_LIQBIO</t>
  </si>
  <si>
    <t>FEC.ktoe.HR.NMM.CEM.PRECAST_STEAM.STEAM.RFO</t>
  </si>
  <si>
    <t>FEC.ktoe.HR.NMM.CEM.PRECAST_STEAM.STEAM.OTHER</t>
  </si>
  <si>
    <t>FEC.ktoe.HR.NMM.CEM.PRECAST_STEAM.STEAM.NG_BIOGAS</t>
  </si>
  <si>
    <t>FEC.ktoe.HR.NMM.CEM.PRECAST_STEAM.STEAM.DERIVED</t>
  </si>
  <si>
    <t>FEC.ktoe.HR.NMM.CEM.PRECAST_STEAM.STEAM.BIOMASS_WASTE</t>
  </si>
  <si>
    <t>FEC.ktoe.HR.NMM.CEM.PRECAST_STEAM.STEAM.STEAM_DISTR</t>
  </si>
  <si>
    <t>FEC.ktoe.HR.NMM.CER.TOTAL.TOTAL.TOTAL</t>
  </si>
  <si>
    <t>FEC.ktoe.HR.NMM.CER.LIGHT.GENERIC.ELEC</t>
  </si>
  <si>
    <t>FEC.ktoe.HR.NMM.CER.AIRCOMP.GENERIC.ELEC</t>
  </si>
  <si>
    <t>FEC.ktoe.HR.NMM.CER.MOTOR.GENERIC.ELEC</t>
  </si>
  <si>
    <t>FEC.ktoe.HR.NMM.CER.FANS.GENERIC.ELEC</t>
  </si>
  <si>
    <t>FEC.ktoe.HR.NMM.CER.LOW_ENTH.TOTAL.TOTAL</t>
  </si>
  <si>
    <t>FEC.ktoe.HR.NMM.CER.LOW_ENTH.THERM.DIESEL_LIQBIO</t>
  </si>
  <si>
    <t>FEC.ktoe.HR.NMM.CER.LOW_ENTH.THERM.NG_BIOGAS</t>
  </si>
  <si>
    <t>FEC.ktoe.HR.NMM.CER.LOW_ENTH.THERM.SOLAR_GEO</t>
  </si>
  <si>
    <t>FEC.ktoe.HR.NMM.CER.LOW_ENTH.HP.AMBIENT</t>
  </si>
  <si>
    <t>FEC.ktoe.HR.NMM.CER.LOW_ENTH.THERM.ELEC</t>
  </si>
  <si>
    <t>Ceramics: Mixing of raw material</t>
  </si>
  <si>
    <t>FEC.ktoe.HR.NMM.CER.MIXING.MECH.ELEC</t>
  </si>
  <si>
    <t>Ceramics: Drying and sintering of raw material</t>
  </si>
  <si>
    <t>Ceramics: Thermal drying and sintering</t>
  </si>
  <si>
    <t>FEC.ktoe.HR.NMM.CER.DRYING.TOTAL.TOTAL</t>
  </si>
  <si>
    <t>FEC.ktoe.HR.NMM.CER.DRYING.THERM.SOLIDS</t>
  </si>
  <si>
    <t>FEC.ktoe.HR.NMM.CER.DRYING.THERM.LPG</t>
  </si>
  <si>
    <t>FEC.ktoe.HR.NMM.CER.DRYING.THERM.DIESEL_LIQBIO</t>
  </si>
  <si>
    <t>FEC.ktoe.HR.NMM.CER.DRYING.THERM.RFO</t>
  </si>
  <si>
    <t>FEC.ktoe.HR.NMM.CER.DRYING.THERM.NG_BIOGAS</t>
  </si>
  <si>
    <t>Ceramics: Steam drying and sintering</t>
  </si>
  <si>
    <t>FEC.ktoe.HR.NMM.CER.DRYING_STEAM.TOTAL.TOTAL</t>
  </si>
  <si>
    <t>FEC.ktoe.HR.NMM.CER.DRYING_STEAM.STEAM.SOLIDS</t>
  </si>
  <si>
    <t>FEC.ktoe.HR.NMM.CER.DRYING_STEAM.STEAM.RFG</t>
  </si>
  <si>
    <t>FEC.ktoe.HR.NMM.CER.DRYING_STEAM.STEAM.LPG</t>
  </si>
  <si>
    <t>FEC.ktoe.HR.NMM.CER.DRYING_STEAM.STEAM.DIESEL_LIQBIO</t>
  </si>
  <si>
    <t>FEC.ktoe.HR.NMM.CER.DRYING_STEAM.STEAM.RFO</t>
  </si>
  <si>
    <t>FEC.ktoe.HR.NMM.CER.DRYING_STEAM.STEAM.OTHER</t>
  </si>
  <si>
    <t>FEC.ktoe.HR.NMM.CER.DRYING_STEAM.STEAM.NG_BIOGAS</t>
  </si>
  <si>
    <t>FEC.ktoe.HR.NMM.CER.DRYING_STEAM.STEAM.DERIVED</t>
  </si>
  <si>
    <t>FEC.ktoe.HR.NMM.CER.DRYING_STEAM.STEAM.BIOMASS_WASTE</t>
  </si>
  <si>
    <t>FEC.ktoe.HR.NMM.CER.DRYING_STEAM.STEAM.STEAM_DISTR</t>
  </si>
  <si>
    <t>Ceramics: Microwave drying and sintering</t>
  </si>
  <si>
    <t>FEC.ktoe.HR.NMM.CER.DRYING_MICROW.MICROW.ELEC</t>
  </si>
  <si>
    <t>Ceramics: Primary production process</t>
  </si>
  <si>
    <t>Ceramics: Thermal kiln</t>
  </si>
  <si>
    <t>FEC.ktoe.HR.NMM.CER.KILN_THERM.TOTAL.TOTAL</t>
  </si>
  <si>
    <t>FEC.ktoe.HR.NMM.CER.KILN_THERM.THERM.SOLIDS</t>
  </si>
  <si>
    <t>FEC.ktoe.HR.NMM.CER.KILN_THERM.THERM.LPG</t>
  </si>
  <si>
    <t>FEC.ktoe.HR.NMM.CER.KILN_THERM.THERM.DIESEL_LIQBIO</t>
  </si>
  <si>
    <t>FEC.ktoe.HR.NMM.CER.KILN_THERM.THERM.RFO</t>
  </si>
  <si>
    <t>FEC.ktoe.HR.NMM.CER.KILN_THERM.THERM.OTHER</t>
  </si>
  <si>
    <t>FEC.ktoe.HR.NMM.CER.KILN_THERM.THERM.NG_BIOGAS</t>
  </si>
  <si>
    <t>FEC.ktoe.HR.NMM.CER.KILN_THERM.THERM.BIOMASS_WASTE</t>
  </si>
  <si>
    <t>Ceramics: Electric kiln</t>
  </si>
  <si>
    <t>FEC.ktoe.HR.NMM.CER.KILN_ELEC.ELEC.ELEC</t>
  </si>
  <si>
    <t>Ceramics: Product finishing</t>
  </si>
  <si>
    <t>Ceramics: Thermal furnace</t>
  </si>
  <si>
    <t>FEC.ktoe.HR.NMM.CER.FINISHING.TOTAL.TOTAL</t>
  </si>
  <si>
    <t>FEC.ktoe.HR.NMM.CER.FINISHING.THERM.SOLIDS</t>
  </si>
  <si>
    <t>FEC.ktoe.HR.NMM.CER.FINISHING.THERM.LPG</t>
  </si>
  <si>
    <t>FEC.ktoe.HR.NMM.CER.FINISHING.THERM.DIESEL_LIQBIO</t>
  </si>
  <si>
    <t>FEC.ktoe.HR.NMM.CER.FINISHING.THERM.RFO</t>
  </si>
  <si>
    <t>FEC.ktoe.HR.NMM.CER.FINISHING.THERM.NG_BIOGAS</t>
  </si>
  <si>
    <t>Ceramics: Electric furnace</t>
  </si>
  <si>
    <t>FEC.ktoe.HR.NMM.CER.FINISHING_ELEC.ELEC.ELEC</t>
  </si>
  <si>
    <t>FEC.ktoe.HR.NMM.GLASS.TOTAL.TOTAL.TOTAL</t>
  </si>
  <si>
    <t>FEC.ktoe.HR.NMM.GLASS.LIGHT.GENERIC.ELEC</t>
  </si>
  <si>
    <t>FEC.ktoe.HR.NMM.GLASS.AIRCOMP.GENERIC.ELEC</t>
  </si>
  <si>
    <t>FEC.ktoe.HR.NMM.GLASS.MOTOR.GENERIC.ELEC</t>
  </si>
  <si>
    <t>FEC.ktoe.HR.NMM.GLASS.FANS.GENERIC.ELEC</t>
  </si>
  <si>
    <t>FEC.ktoe.HR.NMM.GLASS.LOW_ENTH.TOTAL.TOTAL</t>
  </si>
  <si>
    <t>FEC.ktoe.HR.NMM.GLASS.LOW_ENTH.THERM.DIESEL_LIQBIO</t>
  </si>
  <si>
    <t>FEC.ktoe.HR.NMM.GLASS.LOW_ENTH.THERM.NG_BIOGAS</t>
  </si>
  <si>
    <t>FEC.ktoe.HR.NMM.GLASS.LOW_ENTH.THERM.SOLAR_GEO</t>
  </si>
  <si>
    <t>FEC.ktoe.HR.NMM.GLASS.LOW_ENTH.HP.AMBIENT</t>
  </si>
  <si>
    <t>FEC.ktoe.HR.NMM.GLASS.LOW_ENTH.THERM.ELEC</t>
  </si>
  <si>
    <t>Glass: Melting tank</t>
  </si>
  <si>
    <t>Glass: Thermal melting tank</t>
  </si>
  <si>
    <t>FEC.ktoe.HR.NMM.GLASS.MELTING.TOTAL.TOTAL</t>
  </si>
  <si>
    <t>FEC.ktoe.HR.NMM.GLASS.MELTING.THERM.SOLIDS</t>
  </si>
  <si>
    <t>FEC.ktoe.HR.NMM.GLASS.MELTING.THERM.LPG</t>
  </si>
  <si>
    <t>FEC.ktoe.HR.NMM.GLASS.MELTING.THERM.DIESEL_LIQBIO</t>
  </si>
  <si>
    <t>FEC.ktoe.HR.NMM.GLASS.MELTING.THERM.RFO</t>
  </si>
  <si>
    <t>FEC.ktoe.HR.NMM.GLASS.MELTING.THERM.NG_BIOGAS</t>
  </si>
  <si>
    <t>Glass: Electric melting tank</t>
  </si>
  <si>
    <t>FEC.ktoe.HR.NMM.GLASS.MELTING_ELEC.ELEC.ELEC</t>
  </si>
  <si>
    <t>Glass: Forming</t>
  </si>
  <si>
    <t>FEC.ktoe.HR.NMM.GLASS.FORMING.ELEC.ELEC</t>
  </si>
  <si>
    <t>Glass: Annealing</t>
  </si>
  <si>
    <t>Glass: Annealing - thermal</t>
  </si>
  <si>
    <t>FEC.ktoe.HR.NMM.GLASS.ANNEALING.TOTAL.TOTAL</t>
  </si>
  <si>
    <t>FEC.ktoe.HR.NMM.GLASS.ANNEALING.THERM.SOLIDS</t>
  </si>
  <si>
    <t>FEC.ktoe.HR.NMM.GLASS.ANNEALING.THERM.LPG</t>
  </si>
  <si>
    <t>FEC.ktoe.HR.NMM.GLASS.ANNEALING.THERM.DIESEL_LIQBIO</t>
  </si>
  <si>
    <t>FEC.ktoe.HR.NMM.GLASS.ANNEALING.THERM.RFO</t>
  </si>
  <si>
    <t>FEC.ktoe.HR.NMM.GLASS.ANNEALING.THERM.NG_BIOGAS</t>
  </si>
  <si>
    <t>Glass: Annealing - electric</t>
  </si>
  <si>
    <t>FEC.ktoe.HR.NMM.GLASS.ANNEALING_ELEC.ELEC.ELEC</t>
  </si>
  <si>
    <t>Glass: Finishing processes</t>
  </si>
  <si>
    <t>FEC.ktoe.HR.NMM.GLASS.FINISHING.ELEC.ELEC</t>
  </si>
  <si>
    <t>Cement: Grinding, packaging - electric</t>
  </si>
  <si>
    <t>Cement: Precasting - steam</t>
  </si>
  <si>
    <t>UED.ktoe.HR.NMM.CEM.TOTAL.TOTAL.TOTAL</t>
  </si>
  <si>
    <t>UED.ktoe.HR.NMM.CEM.LIGHT.GENERIC.ELEC</t>
  </si>
  <si>
    <t>UED.ktoe.HR.NMM.CEM.AIRCOMP.GENERIC.ELEC</t>
  </si>
  <si>
    <t>UED.ktoe.HR.NMM.CEM.MOTOR.GENERIC.ELEC</t>
  </si>
  <si>
    <t>UED.ktoe.HR.NMM.CEM.FANS.GENERIC.ELEC</t>
  </si>
  <si>
    <t>UED.ktoe.HR.NMM.CEM.LOW_ENTH.TOTAL.TOTAL</t>
  </si>
  <si>
    <t>UED.ktoe.HR.NMM.CEM.LOW_ENTH.THERM.DIESEL_LIQBIO</t>
  </si>
  <si>
    <t>UED.ktoe.HR.NMM.CEM.LOW_ENTH.THERM.NG_BIOGAS</t>
  </si>
  <si>
    <t>UED.ktoe.HR.NMM.CEM.LOW_ENTH.THERM.SOLAR_GEO</t>
  </si>
  <si>
    <t>UED.ktoe.HR.NMM.CEM.LOW_ENTH.HP.AMBIENT</t>
  </si>
  <si>
    <t>UED.ktoe.HR.NMM.CEM.LOW_ENTH.THERM.ELEC</t>
  </si>
  <si>
    <t>UED.ktoe.HR.NMM.CEM.GRINDING_RAW.MECH.ELEC</t>
  </si>
  <si>
    <t>UED.ktoe.HR.NMM.CEM.PREHEAT.TOTAL.TOTAL</t>
  </si>
  <si>
    <t>UED.ktoe.HR.NMM.CEM.PREHEAT.THERM.SOLIDS</t>
  </si>
  <si>
    <t>UED.ktoe.HR.NMM.CEM.PREHEAT.THERM.LPG</t>
  </si>
  <si>
    <t>UED.ktoe.HR.NMM.CEM.PREHEAT.THERM.DIESEL_LIQBIO</t>
  </si>
  <si>
    <t>UED.ktoe.HR.NMM.CEM.PREHEAT.THERM.RFO</t>
  </si>
  <si>
    <t>UED.ktoe.HR.NMM.CEM.PREHEAT.THERM.OTHER</t>
  </si>
  <si>
    <t>UED.ktoe.HR.NMM.CEM.PREHEAT.THERM.NG_BIOGAS</t>
  </si>
  <si>
    <t>UED.ktoe.HR.NMM.CEM.PREHEAT.THERM.BIOMASS_WASTE</t>
  </si>
  <si>
    <t>UED.ktoe.HR.NMM.CEM.KILN.TOTAL.TOTAL</t>
  </si>
  <si>
    <t>UED.ktoe.HR.NMM.CEM.KILN.THERM.SOLIDS</t>
  </si>
  <si>
    <t>UED.ktoe.HR.NMM.CEM.KILN.THERM.LPG</t>
  </si>
  <si>
    <t>UED.ktoe.HR.NMM.CEM.KILN.THERM.DIESEL_LIQBIO</t>
  </si>
  <si>
    <t>UED.ktoe.HR.NMM.CEM.KILN.THERM.RFO</t>
  </si>
  <si>
    <t>UED.ktoe.HR.NMM.CEM.KILN.THERM.OTHER</t>
  </si>
  <si>
    <t>UED.ktoe.HR.NMM.CEM.KILN.THERM.NG_BIOGAS</t>
  </si>
  <si>
    <t>UED.ktoe.HR.NMM.CEM.KILN.THERM.BIOMASS_WASTE</t>
  </si>
  <si>
    <t>UED.ktoe.HR.NMM.CEM.PRECAST.MECH.ELEC</t>
  </si>
  <si>
    <t>UED.ktoe.HR.NMM.CEM.PRECAST_STEAM.TOTAL.TOTAL</t>
  </si>
  <si>
    <t>UED.ktoe.HR.NMM.CEM.PRECAST_STEAM.STEAM.SOLIDS</t>
  </si>
  <si>
    <t>UED.ktoe.HR.NMM.CEM.PRECAST_STEAM.STEAM.RFG</t>
  </si>
  <si>
    <t>UED.ktoe.HR.NMM.CEM.PRECAST_STEAM.STEAM.LPG</t>
  </si>
  <si>
    <t>UED.ktoe.HR.NMM.CEM.PRECAST_STEAM.STEAM.DIESEL_LIQBIO</t>
  </si>
  <si>
    <t>UED.ktoe.HR.NMM.CEM.PRECAST_STEAM.STEAM.RFO</t>
  </si>
  <si>
    <t>UED.ktoe.HR.NMM.CEM.PRECAST_STEAM.STEAM.OTHER</t>
  </si>
  <si>
    <t>UED.ktoe.HR.NMM.CEM.PRECAST_STEAM.STEAM.NG_BIOGAS</t>
  </si>
  <si>
    <t>UED.ktoe.HR.NMM.CEM.PRECAST_STEAM.STEAM.DERIVED</t>
  </si>
  <si>
    <t>UED.ktoe.HR.NMM.CEM.PRECAST_STEAM.STEAM.BIOMASS_WASTE</t>
  </si>
  <si>
    <t>UED.ktoe.HR.NMM.CEM.PRECAST_STEAM.STEAM.STEAM_DISTR</t>
  </si>
  <si>
    <t>UED.ktoe.HR.NMM.CER.TOTAL.TOTAL.TOTAL</t>
  </si>
  <si>
    <t>UED.ktoe.HR.NMM.CER.LIGHT.GENERIC.ELEC</t>
  </si>
  <si>
    <t>UED.ktoe.HR.NMM.CER.AIRCOMP.GENERIC.ELEC</t>
  </si>
  <si>
    <t>UED.ktoe.HR.NMM.CER.MOTOR.GENERIC.ELEC</t>
  </si>
  <si>
    <t>UED.ktoe.HR.NMM.CER.FANS.GENERIC.ELEC</t>
  </si>
  <si>
    <t>UED.ktoe.HR.NMM.CER.LOW_ENTH.TOTAL.TOTAL</t>
  </si>
  <si>
    <t>UED.ktoe.HR.NMM.CER.LOW_ENTH.THERM.DIESEL_LIQBIO</t>
  </si>
  <si>
    <t>UED.ktoe.HR.NMM.CER.LOW_ENTH.THERM.NG_BIOGAS</t>
  </si>
  <si>
    <t>UED.ktoe.HR.NMM.CER.LOW_ENTH.THERM.SOLAR_GEO</t>
  </si>
  <si>
    <t>UED.ktoe.HR.NMM.CER.LOW_ENTH.HP.AMBIENT</t>
  </si>
  <si>
    <t>UED.ktoe.HR.NMM.CER.LOW_ENTH.THERM.ELEC</t>
  </si>
  <si>
    <t>UED.ktoe.HR.NMM.CER.MIXING.MECH.ELEC</t>
  </si>
  <si>
    <t>UED.ktoe.HR.NMM.CER.DRYING.TOTAL.TOTAL</t>
  </si>
  <si>
    <t>UED.ktoe.HR.NMM.CER.DRYING.THERM.SOLIDS</t>
  </si>
  <si>
    <t>UED.ktoe.HR.NMM.CER.DRYING.THERM.LPG</t>
  </si>
  <si>
    <t>UED.ktoe.HR.NMM.CER.DRYING.THERM.DIESEL_LIQBIO</t>
  </si>
  <si>
    <t>UED.ktoe.HR.NMM.CER.DRYING.THERM.RFO</t>
  </si>
  <si>
    <t>UED.ktoe.HR.NMM.CER.DRYING.THERM.NG_BIOGAS</t>
  </si>
  <si>
    <t>UED.ktoe.HR.NMM.CER.DRYING_STEAM.TOTAL.TOTAL</t>
  </si>
  <si>
    <t>UED.ktoe.HR.NMM.CER.DRYING_STEAM.STEAM.SOLIDS</t>
  </si>
  <si>
    <t>UED.ktoe.HR.NMM.CER.DRYING_STEAM.STEAM.RFG</t>
  </si>
  <si>
    <t>UED.ktoe.HR.NMM.CER.DRYING_STEAM.STEAM.LPG</t>
  </si>
  <si>
    <t>UED.ktoe.HR.NMM.CER.DRYING_STEAM.STEAM.DIESEL_LIQBIO</t>
  </si>
  <si>
    <t>UED.ktoe.HR.NMM.CER.DRYING_STEAM.STEAM.RFO</t>
  </si>
  <si>
    <t>UED.ktoe.HR.NMM.CER.DRYING_STEAM.STEAM.OTHER</t>
  </si>
  <si>
    <t>UED.ktoe.HR.NMM.CER.DRYING_STEAM.STEAM.NG_BIOGAS</t>
  </si>
  <si>
    <t>UED.ktoe.HR.NMM.CER.DRYING_STEAM.STEAM.DERIVED</t>
  </si>
  <si>
    <t>UED.ktoe.HR.NMM.CER.DRYING_STEAM.STEAM.BIOMASS_WASTE</t>
  </si>
  <si>
    <t>UED.ktoe.HR.NMM.CER.DRYING_STEAM.STEAM.STEAM_DISTR</t>
  </si>
  <si>
    <t>UED.ktoe.HR.NMM.CER.DRYING_MICROW.MICROW.ELEC</t>
  </si>
  <si>
    <t>UED.ktoe.HR.NMM.CER.KILN_THERM.TOTAL.TOTAL</t>
  </si>
  <si>
    <t>UED.ktoe.HR.NMM.CER.KILN_THERM.THERM.SOLIDS</t>
  </si>
  <si>
    <t>UED.ktoe.HR.NMM.CER.KILN_THERM.THERM.LPG</t>
  </si>
  <si>
    <t>UED.ktoe.HR.NMM.CER.KILN_THERM.THERM.DIESEL_LIQBIO</t>
  </si>
  <si>
    <t>UED.ktoe.HR.NMM.CER.KILN_THERM.THERM.RFO</t>
  </si>
  <si>
    <t>UED.ktoe.HR.NMM.CER.KILN_THERM.THERM.OTHER</t>
  </si>
  <si>
    <t>UED.ktoe.HR.NMM.CER.KILN_THERM.THERM.NG_BIOGAS</t>
  </si>
  <si>
    <t>UED.ktoe.HR.NMM.CER.KILN_THERM.THERM.BIOMASS_WASTE</t>
  </si>
  <si>
    <t>UED.ktoe.HR.NMM.CER.KILN_ELEC.ELEC.ELEC</t>
  </si>
  <si>
    <t>UED.ktoe.HR.NMM.CER.FINISHING.TOTAL.TOTAL</t>
  </si>
  <si>
    <t>UED.ktoe.HR.NMM.CER.FINISHING.THERM.SOLIDS</t>
  </si>
  <si>
    <t>UED.ktoe.HR.NMM.CER.FINISHING.THERM.LPG</t>
  </si>
  <si>
    <t>UED.ktoe.HR.NMM.CER.FINISHING.THERM.DIESEL_LIQBIO</t>
  </si>
  <si>
    <t>UED.ktoe.HR.NMM.CER.FINISHING.THERM.RFO</t>
  </si>
  <si>
    <t>UED.ktoe.HR.NMM.CER.FINISHING.THERM.NG_BIOGAS</t>
  </si>
  <si>
    <t>UED.ktoe.HR.NMM.CER.FINISHING_ELEC.ELEC.ELEC</t>
  </si>
  <si>
    <t>UED.ktoe.HR.NMM.GLASS.TOTAL.TOTAL.TOTAL</t>
  </si>
  <si>
    <t>UED.ktoe.HR.NMM.GLASS.LIGHT.GENERIC.ELEC</t>
  </si>
  <si>
    <t>UED.ktoe.HR.NMM.GLASS.AIRCOMP.GENERIC.ELEC</t>
  </si>
  <si>
    <t>UED.ktoe.HR.NMM.GLASS.MOTOR.GENERIC.ELEC</t>
  </si>
  <si>
    <t>UED.ktoe.HR.NMM.GLASS.FANS.GENERIC.ELEC</t>
  </si>
  <si>
    <t>UED.ktoe.HR.NMM.GLASS.LOW_ENTH.TOTAL.TOTAL</t>
  </si>
  <si>
    <t>UED.ktoe.HR.NMM.GLASS.LOW_ENTH.THERM.DIESEL_LIQBIO</t>
  </si>
  <si>
    <t>UED.ktoe.HR.NMM.GLASS.LOW_ENTH.THERM.NG_BIOGAS</t>
  </si>
  <si>
    <t>UED.ktoe.HR.NMM.GLASS.LOW_ENTH.THERM.SOLAR_GEO</t>
  </si>
  <si>
    <t>UED.ktoe.HR.NMM.GLASS.LOW_ENTH.HP.AMBIENT</t>
  </si>
  <si>
    <t>UED.ktoe.HR.NMM.GLASS.LOW_ENTH.THERM.ELEC</t>
  </si>
  <si>
    <t>UED.ktoe.HR.NMM.GLASS.MELTING.TOTAL.TOTAL</t>
  </si>
  <si>
    <t>UED.ktoe.HR.NMM.GLASS.MELTING.THERM.SOLIDS</t>
  </si>
  <si>
    <t>UED.ktoe.HR.NMM.GLASS.MELTING.THERM.LPG</t>
  </si>
  <si>
    <t>UED.ktoe.HR.NMM.GLASS.MELTING.THERM.DIESEL_LIQBIO</t>
  </si>
  <si>
    <t>UED.ktoe.HR.NMM.GLASS.MELTING.THERM.RFO</t>
  </si>
  <si>
    <t>UED.ktoe.HR.NMM.GLASS.MELTING.THERM.NG_BIOGAS</t>
  </si>
  <si>
    <t>UED.ktoe.HR.NMM.GLASS.MELTING_ELEC.ELEC.ELEC</t>
  </si>
  <si>
    <t>UED.ktoe.HR.NMM.GLASS.FORMING.ELEC.ELEC</t>
  </si>
  <si>
    <t>UED.ktoe.HR.NMM.GLASS.ANNEALING.TOTAL.TOTAL</t>
  </si>
  <si>
    <t>UED.ktoe.HR.NMM.GLASS.ANNEALING.THERM.SOLIDS</t>
  </si>
  <si>
    <t>UED.ktoe.HR.NMM.GLASS.ANNEALING.THERM.LPG</t>
  </si>
  <si>
    <t>UED.ktoe.HR.NMM.GLASS.ANNEALING.THERM.DIESEL_LIQBIO</t>
  </si>
  <si>
    <t>UED.ktoe.HR.NMM.GLASS.ANNEALING.THERM.RFO</t>
  </si>
  <si>
    <t>UED.ktoe.HR.NMM.GLASS.ANNEALING.THERM.NG_BIOGAS</t>
  </si>
  <si>
    <t>UED.ktoe.HR.NMM.GLASS.ANNEALING_ELEC.ELEC.ELEC</t>
  </si>
  <si>
    <t>UED.ktoe.HR.NMM.GLASS.FINISHING.ELEC.ELEC</t>
  </si>
  <si>
    <t>FUEL_EMI.ktCO2.HR.NMM.CEM.LIGHT.GENERIC.ELEC</t>
  </si>
  <si>
    <t>FUEL_EMI.ktCO2.HR.NMM.CEM.AIRCOMP.GENERIC.ELEC</t>
  </si>
  <si>
    <t>FUEL_EMI.ktCO2.HR.NMM.CEM.MOTOR.GENERIC.ELEC</t>
  </si>
  <si>
    <t>FUEL_EMI.ktCO2.HR.NMM.CEM.FANS.GENERIC.ELEC</t>
  </si>
  <si>
    <t>FUEL_EMI.ktCO2.HR.NMM.CEM.LOW_ENTH.TOTAL.TOTAL</t>
  </si>
  <si>
    <t>FUEL_EMI.ktCO2.HR.NMM.CEM.LOW_ENTH.THERM.DIESEL_LIQBIO</t>
  </si>
  <si>
    <t>FUEL_EMI.ktCO2.HR.NMM.CEM.LOW_ENTH.THERM.NG_BIOGAS</t>
  </si>
  <si>
    <t>FUEL_EMI.ktCO2.HR.NMM.CEM.LOW_ENTH.THERM.SOLAR_GEO</t>
  </si>
  <si>
    <t>FUEL_EMI.ktCO2.HR.NMM.CEM.LOW_ENTH.HP.AMBIENT</t>
  </si>
  <si>
    <t>FUEL_EMI.ktCO2.HR.NMM.CEM.LOW_ENTH.THERM.ELEC</t>
  </si>
  <si>
    <t>FUEL_EMI.ktCO2.HR.NMM.CEM.GRINDING_RAW.MECH.ELEC</t>
  </si>
  <si>
    <t>FUEL_EMI.ktCO2.HR.NMM.CEM.PREHEAT.TOTAL.TOTAL</t>
  </si>
  <si>
    <t>FUEL_EMI.ktCO2.HR.NMM.CEM.PREHEAT.THERM.SOLIDS</t>
  </si>
  <si>
    <t>FUEL_EMI.ktCO2.HR.NMM.CEM.PREHEAT.THERM.LPG</t>
  </si>
  <si>
    <t>FUEL_EMI.ktCO2.HR.NMM.CEM.PREHEAT.THERM.DIESEL_LIQBIO</t>
  </si>
  <si>
    <t>FUEL_EMI.ktCO2.HR.NMM.CEM.PREHEAT.THERM.RFO</t>
  </si>
  <si>
    <t>FUEL_EMI.ktCO2.HR.NMM.CEM.PREHEAT.THERM.OTHER</t>
  </si>
  <si>
    <t>FUEL_EMI.ktCO2.HR.NMM.CEM.PREHEAT.THERM.NG_BIOGAS</t>
  </si>
  <si>
    <t>FUEL_EMI.ktCO2.HR.NMM.CEM.PREHEAT.THERM.BIOMASS_WASTE</t>
  </si>
  <si>
    <t>FUEL_EMI.ktCO2.HR.NMM.CEM.KILN.TOTAL.TOTAL</t>
  </si>
  <si>
    <t>FUEL_EMI.ktCO2.HR.NMM.CEM.KILN.THERM.SOLIDS</t>
  </si>
  <si>
    <t>FUEL_EMI.ktCO2.HR.NMM.CEM.KILN.THERM.LPG</t>
  </si>
  <si>
    <t>FUEL_EMI.ktCO2.HR.NMM.CEM.KILN.THERM.DIESEL_LIQBIO</t>
  </si>
  <si>
    <t>FUEL_EMI.ktCO2.HR.NMM.CEM.KILN.THERM.RFO</t>
  </si>
  <si>
    <t>FUEL_EMI.ktCO2.HR.NMM.CEM.KILN.THERM.OTHER</t>
  </si>
  <si>
    <t>FUEL_EMI.ktCO2.HR.NMM.CEM.KILN.THERM.NG_BIOGAS</t>
  </si>
  <si>
    <t>FUEL_EMI.ktCO2.HR.NMM.CEM.KILN.THERM.BIOMASS_WASTE</t>
  </si>
  <si>
    <t>FUEL_EMI.ktCO2.HR.NMM.CEM.PRECAST.MECH.ELEC</t>
  </si>
  <si>
    <t>FUEL_EMI.ktCO2.HR.NMM.CEM.PRECAST_STEAM.TOTAL.TOTAL</t>
  </si>
  <si>
    <t>FUEL_EMI.ktCO2.HR.NMM.CEM.PRECAST_STEAM.STEAM.SOLIDS</t>
  </si>
  <si>
    <t>FUEL_EMI.ktCO2.HR.NMM.CEM.PRECAST_STEAM.STEAM.RFG</t>
  </si>
  <si>
    <t>FUEL_EMI.ktCO2.HR.NMM.CEM.PRECAST_STEAM.STEAM.LPG</t>
  </si>
  <si>
    <t>FUEL_EMI.ktCO2.HR.NMM.CEM.PRECAST_STEAM.STEAM.DIESEL_LIQBIO</t>
  </si>
  <si>
    <t>FUEL_EMI.ktCO2.HR.NMM.CEM.PRECAST_STEAM.STEAM.RFO</t>
  </si>
  <si>
    <t>FUEL_EMI.ktCO2.HR.NMM.CEM.PRECAST_STEAM.STEAM.OTHER</t>
  </si>
  <si>
    <t>FUEL_EMI.ktCO2.HR.NMM.CEM.PRECAST_STEAM.STEAM.NG_BIOGAS</t>
  </si>
  <si>
    <t>FUEL_EMI.ktCO2.HR.NMM.CEM.PRECAST_STEAM.STEAM.DERIVED</t>
  </si>
  <si>
    <t>FUEL_EMI.ktCO2.HR.NMM.CEM.PRECAST_STEAM.STEAM.BIOMASS_WASTE</t>
  </si>
  <si>
    <t>FUEL_EMI.ktCO2.HR.NMM.CEM.PRECAST_STEAM.STEAM.STEAM_DISTR</t>
  </si>
  <si>
    <t>PROCESS_EMI.ktCO2.HR.NMM.CEM</t>
  </si>
  <si>
    <t>FUEL_EMI.ktCO2.HR.NMM.CER.LIGHT.GENERIC.ELEC</t>
  </si>
  <si>
    <t>FUEL_EMI.ktCO2.HR.NMM.CER.AIRCOMP.GENERIC.ELEC</t>
  </si>
  <si>
    <t>FUEL_EMI.ktCO2.HR.NMM.CER.MOTOR.GENERIC.ELEC</t>
  </si>
  <si>
    <t>FUEL_EMI.ktCO2.HR.NMM.CER.FANS.GENERIC.ELEC</t>
  </si>
  <si>
    <t>FUEL_EMI.ktCO2.HR.NMM.CER.LOW_ENTH.TOTAL.TOTAL</t>
  </si>
  <si>
    <t>FUEL_EMI.ktCO2.HR.NMM.CER.LOW_ENTH.THERM.DIESEL_LIQBIO</t>
  </si>
  <si>
    <t>FUEL_EMI.ktCO2.HR.NMM.CER.LOW_ENTH.THERM.NG_BIOGAS</t>
  </si>
  <si>
    <t>FUEL_EMI.ktCO2.HR.NMM.CER.LOW_ENTH.THERM.SOLAR_GEO</t>
  </si>
  <si>
    <t>FUEL_EMI.ktCO2.HR.NMM.CER.LOW_ENTH.HP.AMBIENT</t>
  </si>
  <si>
    <t>FUEL_EMI.ktCO2.HR.NMM.CER.LOW_ENTH.THERM.ELEC</t>
  </si>
  <si>
    <t>FUEL_EMI.ktCO2.HR.NMM.CER.MIXING.MECH.ELEC</t>
  </si>
  <si>
    <t>FUEL_EMI.ktCO2.HR.NMM.CER.DRYING.TOTAL.TOTAL</t>
  </si>
  <si>
    <t>FUEL_EMI.ktCO2.HR.NMM.CER.DRYING.THERM.SOLIDS</t>
  </si>
  <si>
    <t>FUEL_EMI.ktCO2.HR.NMM.CER.DRYING.THERM.LPG</t>
  </si>
  <si>
    <t>FUEL_EMI.ktCO2.HR.NMM.CER.DRYING.THERM.DIESEL_LIQBIO</t>
  </si>
  <si>
    <t>FUEL_EMI.ktCO2.HR.NMM.CER.DRYING.THERM.RFO</t>
  </si>
  <si>
    <t>FUEL_EMI.ktCO2.HR.NMM.CER.DRYING.THERM.NG_BIOGAS</t>
  </si>
  <si>
    <t>FUEL_EMI.ktCO2.HR.NMM.CER.DRYING_STEAM.TOTAL.TOTAL</t>
  </si>
  <si>
    <t>FUEL_EMI.ktCO2.HR.NMM.CER.DRYING_STEAM.STEAM.SOLIDS</t>
  </si>
  <si>
    <t>FUEL_EMI.ktCO2.HR.NMM.CER.DRYING_STEAM.STEAM.RFG</t>
  </si>
  <si>
    <t>FUEL_EMI.ktCO2.HR.NMM.CER.DRYING_STEAM.STEAM.LPG</t>
  </si>
  <si>
    <t>FUEL_EMI.ktCO2.HR.NMM.CER.DRYING_STEAM.STEAM.DIESEL_LIQBIO</t>
  </si>
  <si>
    <t>FUEL_EMI.ktCO2.HR.NMM.CER.DRYING_STEAM.STEAM.RFO</t>
  </si>
  <si>
    <t>FUEL_EMI.ktCO2.HR.NMM.CER.DRYING_STEAM.STEAM.OTHER</t>
  </si>
  <si>
    <t>FUEL_EMI.ktCO2.HR.NMM.CER.DRYING_STEAM.STEAM.NG_BIOGAS</t>
  </si>
  <si>
    <t>FUEL_EMI.ktCO2.HR.NMM.CER.DRYING_STEAM.STEAM.DERIVED</t>
  </si>
  <si>
    <t>FUEL_EMI.ktCO2.HR.NMM.CER.DRYING_STEAM.STEAM.BIOMASS_WASTE</t>
  </si>
  <si>
    <t>FUEL_EMI.ktCO2.HR.NMM.CER.DRYING_STEAM.STEAM.STEAM_DISTR</t>
  </si>
  <si>
    <t>FUEL_EMI.ktCO2.HR.NMM.CER.DRYING_MICROW.MICROW.ELEC</t>
  </si>
  <si>
    <t>FUEL_EMI.ktCO2.HR.NMM.CER.KILN_THERM.TOTAL.TOTAL</t>
  </si>
  <si>
    <t>FUEL_EMI.ktCO2.HR.NMM.CER.KILN_THERM.THERM.SOLIDS</t>
  </si>
  <si>
    <t>FUEL_EMI.ktCO2.HR.NMM.CER.KILN_THERM.THERM.LPG</t>
  </si>
  <si>
    <t>FUEL_EMI.ktCO2.HR.NMM.CER.KILN_THERM.THERM.DIESEL_LIQBIO</t>
  </si>
  <si>
    <t>FUEL_EMI.ktCO2.HR.NMM.CER.KILN_THERM.THERM.RFO</t>
  </si>
  <si>
    <t>FUEL_EMI.ktCO2.HR.NMM.CER.KILN_THERM.THERM.OTHER</t>
  </si>
  <si>
    <t>FUEL_EMI.ktCO2.HR.NMM.CER.KILN_THERM.THERM.NG_BIOGAS</t>
  </si>
  <si>
    <t>FUEL_EMI.ktCO2.HR.NMM.CER.KILN_THERM.THERM.BIOMASS_WASTE</t>
  </si>
  <si>
    <t>FUEL_EMI.ktCO2.HR.NMM.CER.KILN_ELEC.ELEC.ELEC</t>
  </si>
  <si>
    <t>FUEL_EMI.ktCO2.HR.NMM.CER.FINISHING.TOTAL.TOTAL</t>
  </si>
  <si>
    <t>FUEL_EMI.ktCO2.HR.NMM.CER.FINISHING.THERM.SOLIDS</t>
  </si>
  <si>
    <t>FUEL_EMI.ktCO2.HR.NMM.CER.FINISHING.THERM.LPG</t>
  </si>
  <si>
    <t>FUEL_EMI.ktCO2.HR.NMM.CER.FINISHING.THERM.DIESEL_LIQBIO</t>
  </si>
  <si>
    <t>FUEL_EMI.ktCO2.HR.NMM.CER.FINISHING.THERM.RFO</t>
  </si>
  <si>
    <t>FUEL_EMI.ktCO2.HR.NMM.CER.FINISHING.THERM.NG_BIOGAS</t>
  </si>
  <si>
    <t>FUEL_EMI.ktCO2.HR.NMM.CER.FINISHING_ELEC.ELEC.ELEC</t>
  </si>
  <si>
    <t>PROCESS_EMI.ktCO2.HR.NMM.CER</t>
  </si>
  <si>
    <t>FUEL_EMI.ktCO2.HR.NMM.GLASS.LIGHT.GENERIC.ELEC</t>
  </si>
  <si>
    <t>FUEL_EMI.ktCO2.HR.NMM.GLASS.AIRCOMP.GENERIC.ELEC</t>
  </si>
  <si>
    <t>FUEL_EMI.ktCO2.HR.NMM.GLASS.MOTOR.GENERIC.ELEC</t>
  </si>
  <si>
    <t>FUEL_EMI.ktCO2.HR.NMM.GLASS.FANS.GENERIC.ELEC</t>
  </si>
  <si>
    <t>FUEL_EMI.ktCO2.HR.NMM.GLASS.LOW_ENTH.TOTAL.TOTAL</t>
  </si>
  <si>
    <t>FUEL_EMI.ktCO2.HR.NMM.GLASS.LOW_ENTH.THERM.DIESEL_LIQBIO</t>
  </si>
  <si>
    <t>FUEL_EMI.ktCO2.HR.NMM.GLASS.LOW_ENTH.THERM.NG_BIOGAS</t>
  </si>
  <si>
    <t>FUEL_EMI.ktCO2.HR.NMM.GLASS.LOW_ENTH.THERM.SOLAR_GEO</t>
  </si>
  <si>
    <t>FUEL_EMI.ktCO2.HR.NMM.GLASS.LOW_ENTH.HP.AMBIENT</t>
  </si>
  <si>
    <t>FUEL_EMI.ktCO2.HR.NMM.GLASS.LOW_ENTH.THERM.ELEC</t>
  </si>
  <si>
    <t>FUEL_EMI.ktCO2.HR.NMM.GLASS.MELTING.TOTAL.TOTAL</t>
  </si>
  <si>
    <t>FUEL_EMI.ktCO2.HR.NMM.GLASS.MELTING.THERM.SOLIDS</t>
  </si>
  <si>
    <t>FUEL_EMI.ktCO2.HR.NMM.GLASS.MELTING.THERM.LPG</t>
  </si>
  <si>
    <t>FUEL_EMI.ktCO2.HR.NMM.GLASS.MELTING.THERM.DIESEL_LIQBIO</t>
  </si>
  <si>
    <t>FUEL_EMI.ktCO2.HR.NMM.GLASS.MELTING.THERM.RFO</t>
  </si>
  <si>
    <t>FUEL_EMI.ktCO2.HR.NMM.GLASS.MELTING.THERM.NG_BIOGAS</t>
  </si>
  <si>
    <t>FUEL_EMI.ktCO2.HR.NMM.GLASS.MELTING_ELEC.ELEC.ELEC</t>
  </si>
  <si>
    <t>FUEL_EMI.ktCO2.HR.NMM.GLASS.FORMING.ELEC.ELEC</t>
  </si>
  <si>
    <t>FUEL_EMI.ktCO2.HR.NMM.GLASS.ANNEALING.TOTAL.TOTAL</t>
  </si>
  <si>
    <t>FUEL_EMI.ktCO2.HR.NMM.GLASS.ANNEALING.THERM.SOLIDS</t>
  </si>
  <si>
    <t>FUEL_EMI.ktCO2.HR.NMM.GLASS.ANNEALING.THERM.LPG</t>
  </si>
  <si>
    <t>FUEL_EMI.ktCO2.HR.NMM.GLASS.ANNEALING.THERM.DIESEL_LIQBIO</t>
  </si>
  <si>
    <t>FUEL_EMI.ktCO2.HR.NMM.GLASS.ANNEALING.THERM.RFO</t>
  </si>
  <si>
    <t>FUEL_EMI.ktCO2.HR.NMM.GLASS.ANNEALING.THERM.NG_BIOGAS</t>
  </si>
  <si>
    <t>FUEL_EMI.ktCO2.HR.NMM.GLASS.ANNEALING_ELEC.ELEC.ELEC</t>
  </si>
  <si>
    <t>FUEL_EMI.ktCO2.HR.NMM.GLASS.FINISHING.ELEC.ELEC</t>
  </si>
  <si>
    <t>PROCESS_EMI.ktCO2.HR.NMM.GLASS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</si>
  <si>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</si>
  <si>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</si>
  <si>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</si>
  <si>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</si>
  <si>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</si>
  <si>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VA.Meuro2023.HR.PPA.PULP</t>
  </si>
  <si>
    <t>VA.Meuro2023.HR.PPA.PAPER</t>
  </si>
  <si>
    <t>VA.Meuro2023.HR.PPA.PRINT</t>
  </si>
  <si>
    <t>Pulp production (kt)</t>
  </si>
  <si>
    <t>OUTPUT.kt.HR.PPA.PULP</t>
  </si>
  <si>
    <t>Paper production  (kt)</t>
  </si>
  <si>
    <t>OUTPUT.kt.HR.PPA.PAPER</t>
  </si>
  <si>
    <t>Printing and media reproduction (kt paper eq.)</t>
  </si>
  <si>
    <t>OUTPUT.kt.HR.PPA.PRINT</t>
  </si>
  <si>
    <t>CAP.kt.HR.PPA.PULP</t>
  </si>
  <si>
    <t>CAP.kt.HR.PPA.PAPER</t>
  </si>
  <si>
    <t>CAP.kt.HR.PPA.PRINT</t>
  </si>
  <si>
    <t>NEWCAP.kt.HR.PPA.PULP</t>
  </si>
  <si>
    <t>NEWCAP.kt.HR.PPA.PAPER</t>
  </si>
  <si>
    <t>NEWCAP.kt.HR.PPA.PRINT</t>
  </si>
  <si>
    <t>FEC.ktoe.HR.PPA.TOTAL.TOTAL.TOTAL.TOTAL</t>
  </si>
  <si>
    <t>FEC.ktoe.HR.PPA.TOTAL.TOTAL.TOTAL.SOLIDS</t>
  </si>
  <si>
    <t>FEC.ktoe.HR.PPA.TOTAL.TOTAL.TOTAL.RFG</t>
  </si>
  <si>
    <t>FEC.ktoe.HR.PPA.TOTAL.TOTAL.TOTAL.LPG</t>
  </si>
  <si>
    <t>FEC.ktoe.HR.PPA.TOTAL.TOTAL.TOTAL.DIESEL</t>
  </si>
  <si>
    <t>FEC.ktoe.HR.PPA.TOTAL.TOTAL.TOTAL.RFO</t>
  </si>
  <si>
    <t>FEC.ktoe.HR.PPA.TOTAL.TOTAL.TOTAL.OTHER</t>
  </si>
  <si>
    <t>FEC.ktoe.HR.PPA.TOTAL.TOTAL.TOTAL.NG</t>
  </si>
  <si>
    <t>FEC.ktoe.HR.PPA.TOTAL.TOTAL.TOTAL.DERIVED</t>
  </si>
  <si>
    <t>FEC.ktoe.HR.PPA.TOTAL.TOTAL.TOTAL.BIOMASS_WASTE</t>
  </si>
  <si>
    <t>FEC.ktoe.HR.PPA.TOTAL.TOTAL.TOTAL.BIOGAS</t>
  </si>
  <si>
    <t>FEC.ktoe.HR.PPA.TOTAL.TOTAL.TOTAL.LIQBIO</t>
  </si>
  <si>
    <t>FEC.ktoe.HR.PPA.TOTAL.TOTAL.TOTAL.SOLAR</t>
  </si>
  <si>
    <t>FEC.ktoe.HR.PPA.TOTAL.TOTAL.TOTAL.GEO</t>
  </si>
  <si>
    <t>FEC.ktoe.HR.PPA.TOTAL.TOTAL.TOTAL.AMBIENT</t>
  </si>
  <si>
    <t>FEC.ktoe.HR.PPA.TOTAL.TOTAL.TOTAL.STEAM_DISTR</t>
  </si>
  <si>
    <t>FEC.ktoe.HR.PPA.TOTAL.TOTAL.TOTAL.ELEC</t>
  </si>
  <si>
    <t>FEC.ktoe.HR.PPA.PULP.TOTAL.TOTAL.TOTAL</t>
  </si>
  <si>
    <t>FEC.ktoe.HR.PPA.PULP.LIGHT.GENERIC.ELEC</t>
  </si>
  <si>
    <t>FEC.ktoe.HR.PPA.PULP.AIRCOMP.GENERIC.ELEC</t>
  </si>
  <si>
    <t>FEC.ktoe.HR.PPA.PULP.MOTOR.GENERIC.ELEC</t>
  </si>
  <si>
    <t>FEC.ktoe.HR.PPA.PULP.FANS.GENERIC.ELEC</t>
  </si>
  <si>
    <t>FEC.ktoe.HR.PPA.PULP.LOW_ENTH.TOTAL.TOTAL</t>
  </si>
  <si>
    <t>FEC.ktoe.HR.PPA.PULP.LOW_ENTH.THERM.DIESEL_LIQBIO</t>
  </si>
  <si>
    <t>FEC.ktoe.HR.PPA.PULP.LOW_ENTH.THERM.NG_BIOGAS</t>
  </si>
  <si>
    <t>FEC.ktoe.HR.PPA.PULP.LOW_ENTH.THERM.SOLAR_GEO</t>
  </si>
  <si>
    <t>FEC.ktoe.HR.PPA.PULP.LOW_ENTH.HP.AMBIENT</t>
  </si>
  <si>
    <t>FEC.ktoe.HR.PPA.PULP.LOW_ENTH.THERM.ELEC</t>
  </si>
  <si>
    <t>Pulp: Wood preparation, grinding</t>
  </si>
  <si>
    <t>FEC.ktoe.HR.PPA.PULP.PREPARATION.MECH.ELEC</t>
  </si>
  <si>
    <t>Pulp: Pulping</t>
  </si>
  <si>
    <t>Pulp: Pulping thermal</t>
  </si>
  <si>
    <t>FEC.ktoe.HR.PPA.PULP.PULPING.TOTAL.TOTAL</t>
  </si>
  <si>
    <t>FEC.ktoe.HR.PPA.PULP.PULPING.STEAM.SOLIDS</t>
  </si>
  <si>
    <t>FEC.ktoe.HR.PPA.PULP.PULPING.STEAM.RFG</t>
  </si>
  <si>
    <t>FEC.ktoe.HR.PPA.PULP.PULPING.STEAM.LPG</t>
  </si>
  <si>
    <t>FEC.ktoe.HR.PPA.PULP.PULPING.STEAM.DIESEL_LIQBIO</t>
  </si>
  <si>
    <t>FEC.ktoe.HR.PPA.PULP.PULPING.STEAM.RFO</t>
  </si>
  <si>
    <t>FEC.ktoe.HR.PPA.PULP.PULPING.STEAM.OTHER</t>
  </si>
  <si>
    <t>FEC.ktoe.HR.PPA.PULP.PULPING.STEAM.NG_BIOGAS</t>
  </si>
  <si>
    <t>FEC.ktoe.HR.PPA.PULP.PULPING.STEAM.DERIVED</t>
  </si>
  <si>
    <t>FEC.ktoe.HR.PPA.PULP.PULPING.STEAM.BIOMASS_WASTE</t>
  </si>
  <si>
    <t>FEC.ktoe.HR.PPA.PULP.PULPING.STEAM.STEAM_DISTR</t>
  </si>
  <si>
    <t>Pulp: Pulping electric</t>
  </si>
  <si>
    <t>FEC.ktoe.HR.PPA.PULP.PULPING_MECH.MECH.ELEC</t>
  </si>
  <si>
    <t>Pulp: Cleaning</t>
  </si>
  <si>
    <t>FEC.ktoe.HR.PPA.PULP.BLEACHING.THERM.ELEC</t>
  </si>
  <si>
    <t>FEC.ktoe.HR.PPA.PAPER.TOTAL.TOTAL.TOTAL</t>
  </si>
  <si>
    <t>FEC.ktoe.HR.PPA.PAPER.LIGHT.GENERIC.ELEC</t>
  </si>
  <si>
    <t>FEC.ktoe.HR.PPA.PAPER.AIRCOMP.GENERIC.ELEC</t>
  </si>
  <si>
    <t>FEC.ktoe.HR.PPA.PAPER.MOTOR.GENERIC.ELEC</t>
  </si>
  <si>
    <t>FEC.ktoe.HR.PPA.PAPER.FANS.GENERIC.ELEC</t>
  </si>
  <si>
    <t>FEC.ktoe.HR.PPA.PAPER.LOW_ENTH.TOTAL.TOTAL</t>
  </si>
  <si>
    <t>FEC.ktoe.HR.PPA.PAPER.LOW_ENTH.THERM.DIESEL_LIQBIO</t>
  </si>
  <si>
    <t>FEC.ktoe.HR.PPA.PAPER.LOW_ENTH.THERM.NG_BIOGAS</t>
  </si>
  <si>
    <t>FEC.ktoe.HR.PPA.PAPER.LOW_ENTH.THERM.SOLAR_GEO</t>
  </si>
  <si>
    <t>FEC.ktoe.HR.PPA.PAPER.LOW_ENTH.HP.AMBIENT</t>
  </si>
  <si>
    <t>FEC.ktoe.HR.PPA.PAPER.LOW_ENTH.THERM.ELEC</t>
  </si>
  <si>
    <t>Paper: Stock preparation</t>
  </si>
  <si>
    <t>Paper: Stock preparation - Thermal</t>
  </si>
  <si>
    <t>FEC.ktoe.HR.PPA.PAPER.PREPARATION.TOTAL.TOTAL</t>
  </si>
  <si>
    <t>FEC.ktoe.HR.PPA.PAPER.PREPARATION.THERM.SOLIDS</t>
  </si>
  <si>
    <t>FEC.ktoe.HR.PPA.PAPER.PREPARATION.THERM.RFG</t>
  </si>
  <si>
    <t>FEC.ktoe.HR.PPA.PAPER.PREPARATION.THERM.LPG</t>
  </si>
  <si>
    <t>FEC.ktoe.HR.PPA.PAPER.PREPARATION.THERM.DIESEL_LIQBIO</t>
  </si>
  <si>
    <t>FEC.ktoe.HR.PPA.PAPER.PREPARATION.THERM.RFO</t>
  </si>
  <si>
    <t>FEC.ktoe.HR.PPA.PAPER.PREPARATION.THERM.OTHER</t>
  </si>
  <si>
    <t>FEC.ktoe.HR.PPA.PAPER.PREPARATION.THERM.NG_BIOGAS</t>
  </si>
  <si>
    <t>FEC.ktoe.HR.PPA.PAPER.PREPARATION.THERM.DERIVED</t>
  </si>
  <si>
    <t>FEC.ktoe.HR.PPA.PAPER.PREPARATION.THERM.BIOMASS_WASTE</t>
  </si>
  <si>
    <t>FEC.ktoe.HR.PPA.PAPER.PREPARATION.THERM.STEAM_DISTR</t>
  </si>
  <si>
    <t>Paper: Stock preparation - Mechanical</t>
  </si>
  <si>
    <t>FEC.ktoe.HR.PPA.PAPER.PREPARATION_ELEC.MECH.ELEC</t>
  </si>
  <si>
    <t>Paper: Paper machine</t>
  </si>
  <si>
    <t>Paper: Paper machine - Steam use</t>
  </si>
  <si>
    <t>FEC.ktoe.HR.PPA.PAPER.PAPER_MACHINE.TOTAL.TOTAL</t>
  </si>
  <si>
    <t>FEC.ktoe.HR.PPA.PAPER.PAPER_MACHINE.STEAM.SOLIDS</t>
  </si>
  <si>
    <t>FEC.ktoe.HR.PPA.PAPER.PAPER_MACHINE.STEAM.RFG</t>
  </si>
  <si>
    <t>FEC.ktoe.HR.PPA.PAPER.PAPER_MACHINE.STEAM.LPG</t>
  </si>
  <si>
    <t>FEC.ktoe.HR.PPA.PAPER.PAPER_MACHINE.STEAM.DIESEL_LIQBIO</t>
  </si>
  <si>
    <t>FEC.ktoe.HR.PPA.PAPER.PAPER_MACHINE.STEAM.RFO</t>
  </si>
  <si>
    <t>FEC.ktoe.HR.PPA.PAPER.PAPER_MACHINE.STEAM.OTHER</t>
  </si>
  <si>
    <t>FEC.ktoe.HR.PPA.PAPER.PAPER_MACHINE.STEAM.NG_BIOGAS</t>
  </si>
  <si>
    <t>FEC.ktoe.HR.PPA.PAPER.PAPER_MACHINE.STEAM.DERIVED</t>
  </si>
  <si>
    <t>FEC.ktoe.HR.PPA.PAPER.PAPER_MACHINE.STEAM.BIOMASS_WASTE</t>
  </si>
  <si>
    <t>FEC.ktoe.HR.PPA.PAPER.PAPER_MACHINE.STEAM.STEAM_DISTR</t>
  </si>
  <si>
    <t>Paper: Paper machine - Electricity</t>
  </si>
  <si>
    <t>FEC.ktoe.HR.PPA.PAPER.PAPER_MACHINE_ELEC.ELEC.ELEC</t>
  </si>
  <si>
    <t>Paper: Product finishing</t>
  </si>
  <si>
    <t>Paper: Product finishing - Steam use</t>
  </si>
  <si>
    <t>FEC.ktoe.HR.PPA.PAPER.FINISHING.TOTAL.TOTAL</t>
  </si>
  <si>
    <t>FEC.ktoe.HR.PPA.PAPER.FINISHING.STEAM.SOLIDS</t>
  </si>
  <si>
    <t>FEC.ktoe.HR.PPA.PAPER.FINISHING.STEAM.RFG</t>
  </si>
  <si>
    <t>FEC.ktoe.HR.PPA.PAPER.FINISHING.STEAM.LPG</t>
  </si>
  <si>
    <t>FEC.ktoe.HR.PPA.PAPER.FINISHING.STEAM.DIESEL_LIQBIO</t>
  </si>
  <si>
    <t>FEC.ktoe.HR.PPA.PAPER.FINISHING.STEAM.RFO</t>
  </si>
  <si>
    <t>FEC.ktoe.HR.PPA.PAPER.FINISHING.STEAM.OTHER</t>
  </si>
  <si>
    <t>FEC.ktoe.HR.PPA.PAPER.FINISHING.STEAM.NG_BIOGAS</t>
  </si>
  <si>
    <t>FEC.ktoe.HR.PPA.PAPER.FINISHING.STEAM.DERIVED</t>
  </si>
  <si>
    <t>FEC.ktoe.HR.PPA.PAPER.FINISHING.STEAM.BIOMASS_WASTE</t>
  </si>
  <si>
    <t>FEC.ktoe.HR.PPA.PAPER.FINISHING.STEAM.STEAM_DISTR</t>
  </si>
  <si>
    <t>Paper: Product finishing - Electricity</t>
  </si>
  <si>
    <t>FEC.ktoe.HR.PPA.PAPER.FINISHING_ELEC.ELEC.ELEC</t>
  </si>
  <si>
    <t>FEC.ktoe.HR.PPA.PRINT.TOTAL.TOTAL.TOTAL</t>
  </si>
  <si>
    <t>FEC.ktoe.HR.PPA.PRINT.LIGHT.GENERIC.ELEC</t>
  </si>
  <si>
    <t>FEC.ktoe.HR.PPA.PRINT.AIRCOMP.GENERIC.ELEC</t>
  </si>
  <si>
    <t>FEC.ktoe.HR.PPA.PRINT.MOTOR.GENERIC.ELEC</t>
  </si>
  <si>
    <t>FEC.ktoe.HR.PPA.PRINT.FANS.GENERIC.ELEC</t>
  </si>
  <si>
    <t>FEC.ktoe.HR.PPA.PRINT.LOW_ENTH.TOTAL.TOTAL</t>
  </si>
  <si>
    <t>FEC.ktoe.HR.PPA.PRINT.LOW_ENTH.THERM.DIESEL_LIQBIO</t>
  </si>
  <si>
    <t>FEC.ktoe.HR.PPA.PRINT.LOW_ENTH.THERM.NG_BIOGAS</t>
  </si>
  <si>
    <t>FEC.ktoe.HR.PPA.PRINT.LOW_ENTH.THERM.SOLAR_GEO</t>
  </si>
  <si>
    <t>FEC.ktoe.HR.PPA.PRINT.LOW_ENTH.HP.AMBIENT</t>
  </si>
  <si>
    <t>FEC.ktoe.HR.PPA.PRINT.LOW_ENTH.THERM.ELEC</t>
  </si>
  <si>
    <t>Printing and publishing</t>
  </si>
  <si>
    <t>FEC.ktoe.HR.PPA.PRINT.PRINTING.MECH.ELEC</t>
  </si>
  <si>
    <t>UED.ktoe.HR.PPA.PULP.TOTAL.TOTAL.TOTAL</t>
  </si>
  <si>
    <t>UED.ktoe.HR.PPA.PULP.LIGHT.GENERIC.ELEC</t>
  </si>
  <si>
    <t>UED.ktoe.HR.PPA.PULP.AIRCOMP.GENERIC.ELEC</t>
  </si>
  <si>
    <t>UED.ktoe.HR.PPA.PULP.MOTOR.GENERIC.ELEC</t>
  </si>
  <si>
    <t>UED.ktoe.HR.PPA.PULP.FANS.GENERIC.ELEC</t>
  </si>
  <si>
    <t>UED.ktoe.HR.PPA.PULP.LOW_ENTH.TOTAL.TOTAL</t>
  </si>
  <si>
    <t>UED.ktoe.HR.PPA.PULP.LOW_ENTH.THERM.DIESEL_LIQBIO</t>
  </si>
  <si>
    <t>UED.ktoe.HR.PPA.PULP.LOW_ENTH.THERM.NG_BIOGAS</t>
  </si>
  <si>
    <t>UED.ktoe.HR.PPA.PULP.LOW_ENTH.THERM.SOLAR_GEO</t>
  </si>
  <si>
    <t>UED.ktoe.HR.PPA.PULP.LOW_ENTH.HP.AMBIENT</t>
  </si>
  <si>
    <t>UED.ktoe.HR.PPA.PULP.LOW_ENTH.THERM.ELEC</t>
  </si>
  <si>
    <t>UED.ktoe.HR.PPA.PULP.PREPARATION.MECH.ELEC</t>
  </si>
  <si>
    <t>UED.ktoe.HR.PPA.PULP.PULPING.TOTAL.TOTAL</t>
  </si>
  <si>
    <t>UED.ktoe.HR.PPA.PULP.PULPING.STEAM.SOLIDS</t>
  </si>
  <si>
    <t>UED.ktoe.HR.PPA.PULP.PULPING.STEAM.RFG</t>
  </si>
  <si>
    <t>UED.ktoe.HR.PPA.PULP.PULPING.STEAM.LPG</t>
  </si>
  <si>
    <t>UED.ktoe.HR.PPA.PULP.PULPING.STEAM.DIESEL_LIQBIO</t>
  </si>
  <si>
    <t>UED.ktoe.HR.PPA.PULP.PULPING.STEAM.RFO</t>
  </si>
  <si>
    <t>UED.ktoe.HR.PPA.PULP.PULPING.STEAM.OTHER</t>
  </si>
  <si>
    <t>UED.ktoe.HR.PPA.PULP.PULPING.STEAM.NG_BIOGAS</t>
  </si>
  <si>
    <t>UED.ktoe.HR.PPA.PULP.PULPING.STEAM.DERIVED</t>
  </si>
  <si>
    <t>UED.ktoe.HR.PPA.PULP.PULPING.STEAM.BIOMASS_WASTE</t>
  </si>
  <si>
    <t>UED.ktoe.HR.PPA.PULP.PULPING.STEAM.STEAM_DISTR</t>
  </si>
  <si>
    <t>UED.ktoe.HR.PPA.PULP.PULPING_MECH.MECH.ELEC</t>
  </si>
  <si>
    <t>UED.ktoe.HR.PPA.PULP.BLEACHING.THERM.ELEC</t>
  </si>
  <si>
    <t>UED.ktoe.HR.PPA.PAPER.TOTAL.TOTAL.TOTAL</t>
  </si>
  <si>
    <t>UED.ktoe.HR.PPA.PAPER.LIGHT.GENERIC.ELEC</t>
  </si>
  <si>
    <t>UED.ktoe.HR.PPA.PAPER.AIRCOMP.GENERIC.ELEC</t>
  </si>
  <si>
    <t>UED.ktoe.HR.PPA.PAPER.MOTOR.GENERIC.ELEC</t>
  </si>
  <si>
    <t>UED.ktoe.HR.PPA.PAPER.FANS.GENERIC.ELEC</t>
  </si>
  <si>
    <t>UED.ktoe.HR.PPA.PAPER.LOW_ENTH.TOTAL.TOTAL</t>
  </si>
  <si>
    <t>UED.ktoe.HR.PPA.PAPER.LOW_ENTH.THERM.DIESEL_LIQBIO</t>
  </si>
  <si>
    <t>UED.ktoe.HR.PPA.PAPER.LOW_ENTH.THERM.NG_BIOGAS</t>
  </si>
  <si>
    <t>UED.ktoe.HR.PPA.PAPER.LOW_ENTH.THERM.SOLAR_GEO</t>
  </si>
  <si>
    <t>UED.ktoe.HR.PPA.PAPER.LOW_ENTH.HP.AMBIENT</t>
  </si>
  <si>
    <t>UED.ktoe.HR.PPA.PAPER.LOW_ENTH.THERM.ELEC</t>
  </si>
  <si>
    <t>UED.ktoe.HR.PPA.PAPER.PREPARATION.TOTAL.TOTAL</t>
  </si>
  <si>
    <t>UED.ktoe.HR.PPA.PAPER.PREPARATION.THERM.SOLIDS</t>
  </si>
  <si>
    <t>UED.ktoe.HR.PPA.PAPER.PREPARATION.THERM.RFG</t>
  </si>
  <si>
    <t>UED.ktoe.HR.PPA.PAPER.PREPARATION.THERM.LPG</t>
  </si>
  <si>
    <t>UED.ktoe.HR.PPA.PAPER.PREPARATION.THERM.DIESEL_LIQBIO</t>
  </si>
  <si>
    <t>UED.ktoe.HR.PPA.PAPER.PREPARATION.THERM.RFO</t>
  </si>
  <si>
    <t>UED.ktoe.HR.PPA.PAPER.PREPARATION.THERM.OTHER</t>
  </si>
  <si>
    <t>UED.ktoe.HR.PPA.PAPER.PREPARATION.THERM.NG_BIOGAS</t>
  </si>
  <si>
    <t>UED.ktoe.HR.PPA.PAPER.PREPARATION.THERM.DERIVED</t>
  </si>
  <si>
    <t>UED.ktoe.HR.PPA.PAPER.PREPARATION.THERM.BIOMASS_WASTE</t>
  </si>
  <si>
    <t>UED.ktoe.HR.PPA.PAPER.PREPARATION.THERM.STEAM_DISTR</t>
  </si>
  <si>
    <t>UED.ktoe.HR.PPA.PAPER.PREPARATION_ELEC.MECH.ELEC</t>
  </si>
  <si>
    <t>UED.ktoe.HR.PPA.PAPER.PAPER_MACHINE.TOTAL.TOTAL</t>
  </si>
  <si>
    <t>UED.ktoe.HR.PPA.PAPER.PAPER_MACHINE.STEAM.SOLIDS</t>
  </si>
  <si>
    <t>UED.ktoe.HR.PPA.PAPER.PAPER_MACHINE.STEAM.RFG</t>
  </si>
  <si>
    <t>UED.ktoe.HR.PPA.PAPER.PAPER_MACHINE.STEAM.LPG</t>
  </si>
  <si>
    <t>UED.ktoe.HR.PPA.PAPER.PAPER_MACHINE.STEAM.DIESEL_LIQBIO</t>
  </si>
  <si>
    <t>UED.ktoe.HR.PPA.PAPER.PAPER_MACHINE.STEAM.RFO</t>
  </si>
  <si>
    <t>UED.ktoe.HR.PPA.PAPER.PAPER_MACHINE.STEAM.OTHER</t>
  </si>
  <si>
    <t>UED.ktoe.HR.PPA.PAPER.PAPER_MACHINE.STEAM.NG_BIOGAS</t>
  </si>
  <si>
    <t>UED.ktoe.HR.PPA.PAPER.PAPER_MACHINE.STEAM.DERIVED</t>
  </si>
  <si>
    <t>UED.ktoe.HR.PPA.PAPER.PAPER_MACHINE.STEAM.BIOMASS_WASTE</t>
  </si>
  <si>
    <t>UED.ktoe.HR.PPA.PAPER.PAPER_MACHINE.STEAM.STEAM_DISTR</t>
  </si>
  <si>
    <t>UED.ktoe.HR.PPA.PAPER.PAPER_MACHINE_ELEC.ELEC.ELEC</t>
  </si>
  <si>
    <t>UED.ktoe.HR.PPA.PAPER.FINISHING.TOTAL.TOTAL</t>
  </si>
  <si>
    <t>UED.ktoe.HR.PPA.PAPER.FINISHING.STEAM.SOLIDS</t>
  </si>
  <si>
    <t>UED.ktoe.HR.PPA.PAPER.FINISHING.STEAM.RFG</t>
  </si>
  <si>
    <t>UED.ktoe.HR.PPA.PAPER.FINISHING.STEAM.LPG</t>
  </si>
  <si>
    <t>UED.ktoe.HR.PPA.PAPER.FINISHING.STEAM.DIESEL_LIQBIO</t>
  </si>
  <si>
    <t>UED.ktoe.HR.PPA.PAPER.FINISHING.STEAM.RFO</t>
  </si>
  <si>
    <t>UED.ktoe.HR.PPA.PAPER.FINISHING.STEAM.OTHER</t>
  </si>
  <si>
    <t>UED.ktoe.HR.PPA.PAPER.FINISHING.STEAM.NG_BIOGAS</t>
  </si>
  <si>
    <t>UED.ktoe.HR.PPA.PAPER.FINISHING.STEAM.DERIVED</t>
  </si>
  <si>
    <t>UED.ktoe.HR.PPA.PAPER.FINISHING.STEAM.BIOMASS_WASTE</t>
  </si>
  <si>
    <t>UED.ktoe.HR.PPA.PAPER.FINISHING.STEAM.STEAM_DISTR</t>
  </si>
  <si>
    <t>UED.ktoe.HR.PPA.PAPER.FINISHING_ELEC.ELEC.ELEC</t>
  </si>
  <si>
    <t>UED.ktoe.HR.PPA.PRINT.TOTAL.TOTAL.TOTAL</t>
  </si>
  <si>
    <t>UED.ktoe.HR.PPA.PRINT.LIGHT.GENERIC.ELEC</t>
  </si>
  <si>
    <t>UED.ktoe.HR.PPA.PRINT.AIRCOMP.GENERIC.ELEC</t>
  </si>
  <si>
    <t>UED.ktoe.HR.PPA.PRINT.MOTOR.GENERIC.ELEC</t>
  </si>
  <si>
    <t>UED.ktoe.HR.PPA.PRINT.FANS.GENERIC.ELEC</t>
  </si>
  <si>
    <t>UED.ktoe.HR.PPA.PRINT.LOW_ENTH.TOTAL.TOTAL</t>
  </si>
  <si>
    <t>UED.ktoe.HR.PPA.PRINT.LOW_ENTH.THERM.DIESEL_LIQBIO</t>
  </si>
  <si>
    <t>UED.ktoe.HR.PPA.PRINT.LOW_ENTH.THERM.NG_BIOGAS</t>
  </si>
  <si>
    <t>UED.ktoe.HR.PPA.PRINT.LOW_ENTH.THERM.SOLAR_GEO</t>
  </si>
  <si>
    <t>UED.ktoe.HR.PPA.PRINT.LOW_ENTH.HP.AMBIENT</t>
  </si>
  <si>
    <t>UED.ktoe.HR.PPA.PRINT.LOW_ENTH.THERM.ELEC</t>
  </si>
  <si>
    <t>UED.ktoe.HR.PPA.PRINT.PRINTING.MECH.ELEC</t>
  </si>
  <si>
    <t>FUEL_EMI.ktCO2.HR.PPA.PULP.TOTAL.TOTAL.TOTAL</t>
  </si>
  <si>
    <t>FUEL_EMI.ktCO2.HR.PPA.PULP.LIGHT.GENERIC.ELEC</t>
  </si>
  <si>
    <t>FUEL_EMI.ktCO2.HR.PPA.PULP.AIRCOMP.GENERIC.ELEC</t>
  </si>
  <si>
    <t>FUEL_EMI.ktCO2.HR.PPA.PULP.MOTOR.GENERIC.ELEC</t>
  </si>
  <si>
    <t>FUEL_EMI.ktCO2.HR.PPA.PULP.FANS.GENERIC.ELEC</t>
  </si>
  <si>
    <t>FUEL_EMI.ktCO2.HR.PPA.PULP.LOW_ENTH.TOTAL.TOTAL</t>
  </si>
  <si>
    <t>FUEL_EMI.ktCO2.HR.PPA.PULP.LOW_ENTH.THERM.DIESEL_LIQBIO</t>
  </si>
  <si>
    <t>FUEL_EMI.ktCO2.HR.PPA.PULP.LOW_ENTH.THERM.NG_BIOGAS</t>
  </si>
  <si>
    <t>FUEL_EMI.ktCO2.HR.PPA.PULP.LOW_ENTH.THERM.SOLAR_GEO</t>
  </si>
  <si>
    <t>FUEL_EMI.ktCO2.HR.PPA.PULP.LOW_ENTH.HP.AMBIENT</t>
  </si>
  <si>
    <t>FUEL_EMI.ktCO2.HR.PPA.PULP.LOW_ENTH.THERM.ELEC</t>
  </si>
  <si>
    <t>FUEL_EMI.ktCO2.HR.PPA.PULP.PREPARATION.MECH.ELEC</t>
  </si>
  <si>
    <t>FUEL_EMI.ktCO2.HR.PPA.PULP.PULPING.TOTAL.TOTAL</t>
  </si>
  <si>
    <t>FUEL_EMI.ktCO2.HR.PPA.PULP.PULPING.STEAM.SOLIDS</t>
  </si>
  <si>
    <t>FUEL_EMI.ktCO2.HR.PPA.PULP.PULPING.STEAM.RFG</t>
  </si>
  <si>
    <t>FUEL_EMI.ktCO2.HR.PPA.PULP.PULPING.STEAM.LPG</t>
  </si>
  <si>
    <t>FUEL_EMI.ktCO2.HR.PPA.PULP.PULPING.STEAM.DIESEL_LIQBIO</t>
  </si>
  <si>
    <t>FUEL_EMI.ktCO2.HR.PPA.PULP.PULPING.STEAM.RFO</t>
  </si>
  <si>
    <t>FUEL_EMI.ktCO2.HR.PPA.PULP.PULPING.STEAM.OTHER</t>
  </si>
  <si>
    <t>FUEL_EMI.ktCO2.HR.PPA.PULP.PULPING.STEAM.NG_BIOGAS</t>
  </si>
  <si>
    <t>FUEL_EMI.ktCO2.HR.PPA.PULP.PULPING.STEAM.DERIVED</t>
  </si>
  <si>
    <t>FUEL_EMI.ktCO2.HR.PPA.PULP.PULPING.STEAM.BIOMASS_WASTE</t>
  </si>
  <si>
    <t>FUEL_EMI.ktCO2.HR.PPA.PULP.PULPING.STEAM.STEAM_DISTR</t>
  </si>
  <si>
    <t>FUEL_EMI.ktCO2.HR.PPA.PULP.PULPING_MECH.MECH.ELEC</t>
  </si>
  <si>
    <t>FUEL_EMI.ktCO2.HR.PPA.PULP.BLEACHING.THERM.ELEC</t>
  </si>
  <si>
    <t>FUEL_EMI.ktCO2.HR.PPA.PAPER.TOTAL.TOTAL.TOTAL</t>
  </si>
  <si>
    <t>FUEL_EMI.ktCO2.HR.PPA.PAPER.LIGHT.GENERIC.ELEC</t>
  </si>
  <si>
    <t>FUEL_EMI.ktCO2.HR.PPA.PAPER.AIRCOMP.GENERIC.ELEC</t>
  </si>
  <si>
    <t>FUEL_EMI.ktCO2.HR.PPA.PAPER.MOTOR.GENERIC.ELEC</t>
  </si>
  <si>
    <t>FUEL_EMI.ktCO2.HR.PPA.PAPER.FANS.GENERIC.ELEC</t>
  </si>
  <si>
    <t>FUEL_EMI.ktCO2.HR.PPA.PAPER.LOW_ENTH.TOTAL.TOTAL</t>
  </si>
  <si>
    <t>FUEL_EMI.ktCO2.HR.PPA.PAPER.LOW_ENTH.THERM.DIESEL_LIQBIO</t>
  </si>
  <si>
    <t>FUEL_EMI.ktCO2.HR.PPA.PAPER.LOW_ENTH.THERM.NG_BIOGAS</t>
  </si>
  <si>
    <t>FUEL_EMI.ktCO2.HR.PPA.PAPER.LOW_ENTH.THERM.SOLAR_GEO</t>
  </si>
  <si>
    <t>FUEL_EMI.ktCO2.HR.PPA.PAPER.LOW_ENTH.HP.AMBIENT</t>
  </si>
  <si>
    <t>FUEL_EMI.ktCO2.HR.PPA.PAPER.LOW_ENTH.THERM.ELEC</t>
  </si>
  <si>
    <t>FUEL_EMI.ktCO2.HR.PPA.PAPER.PREPARATION.TOTAL.TOTAL</t>
  </si>
  <si>
    <t>FUEL_EMI.ktCO2.HR.PPA.PAPER.PREPARATION.THERM.SOLIDS</t>
  </si>
  <si>
    <t>FUEL_EMI.ktCO2.HR.PPA.PAPER.PREPARATION.THERM.RFG</t>
  </si>
  <si>
    <t>FUEL_EMI.ktCO2.HR.PPA.PAPER.PREPARATION.THERM.LPG</t>
  </si>
  <si>
    <t>FUEL_EMI.ktCO2.HR.PPA.PAPER.PREPARATION.THERM.DIESEL_LIQBIO</t>
  </si>
  <si>
    <t>FUEL_EMI.ktCO2.HR.PPA.PAPER.PREPARATION.THERM.RFO</t>
  </si>
  <si>
    <t>FUEL_EMI.ktCO2.HR.PPA.PAPER.PREPARATION.THERM.OTHER</t>
  </si>
  <si>
    <t>FUEL_EMI.ktCO2.HR.PPA.PAPER.PREPARATION.THERM.NG_BIOGAS</t>
  </si>
  <si>
    <t>FUEL_EMI.ktCO2.HR.PPA.PAPER.PREPARATION.THERM.DERIVED</t>
  </si>
  <si>
    <t>FUEL_EMI.ktCO2.HR.PPA.PAPER.PREPARATION.THERM.BIOMASS_WASTE</t>
  </si>
  <si>
    <t>FUEL_EMI.ktCO2.HR.PPA.PAPER.PREPARATION.THERM.STEAM_DISTR</t>
  </si>
  <si>
    <t>FUEL_EMI.ktCO2.HR.PPA.PAPER.PREPARATION_ELEC.MECH.ELEC</t>
  </si>
  <si>
    <t>FUEL_EMI.ktCO2.HR.PPA.PAPER.PAPER_MACHINE.TOTAL.TOTAL</t>
  </si>
  <si>
    <t>FUEL_EMI.ktCO2.HR.PPA.PAPER.PAPER_MACHINE.STEAM.SOLIDS</t>
  </si>
  <si>
    <t>FUEL_EMI.ktCO2.HR.PPA.PAPER.PAPER_MACHINE.STEAM.RFG</t>
  </si>
  <si>
    <t>FUEL_EMI.ktCO2.HR.PPA.PAPER.PAPER_MACHINE.STEAM.LPG</t>
  </si>
  <si>
    <t>FUEL_EMI.ktCO2.HR.PPA.PAPER.PAPER_MACHINE.STEAM.DIESEL_LIQBIO</t>
  </si>
  <si>
    <t>FUEL_EMI.ktCO2.HR.PPA.PAPER.PAPER_MACHINE.STEAM.RFO</t>
  </si>
  <si>
    <t>FUEL_EMI.ktCO2.HR.PPA.PAPER.PAPER_MACHINE.STEAM.OTHER</t>
  </si>
  <si>
    <t>FUEL_EMI.ktCO2.HR.PPA.PAPER.PAPER_MACHINE.STEAM.NG_BIOGAS</t>
  </si>
  <si>
    <t>FUEL_EMI.ktCO2.HR.PPA.PAPER.PAPER_MACHINE.STEAM.DERIVED</t>
  </si>
  <si>
    <t>FUEL_EMI.ktCO2.HR.PPA.PAPER.PAPER_MACHINE.STEAM.BIOMASS_WASTE</t>
  </si>
  <si>
    <t>FUEL_EMI.ktCO2.HR.PPA.PAPER.PAPER_MACHINE.STEAM.STEAM_DISTR</t>
  </si>
  <si>
    <t>FUEL_EMI.ktCO2.HR.PPA.PAPER.PAPER_MACHINE_ELEC.ELEC.ELEC</t>
  </si>
  <si>
    <t>FUEL_EMI.ktCO2.HR.PPA.PAPER.FINISHING.TOTAL.TOTAL</t>
  </si>
  <si>
    <t>FUEL_EMI.ktCO2.HR.PPA.PAPER.FINISHING.STEAM.SOLIDS</t>
  </si>
  <si>
    <t>FUEL_EMI.ktCO2.HR.PPA.PAPER.FINISHING.STEAM.RFG</t>
  </si>
  <si>
    <t>FUEL_EMI.ktCO2.HR.PPA.PAPER.FINISHING.STEAM.LPG</t>
  </si>
  <si>
    <t>FUEL_EMI.ktCO2.HR.PPA.PAPER.FINISHING.STEAM.DIESEL_LIQBIO</t>
  </si>
  <si>
    <t>FUEL_EMI.ktCO2.HR.PPA.PAPER.FINISHING.STEAM.RFO</t>
  </si>
  <si>
    <t>FUEL_EMI.ktCO2.HR.PPA.PAPER.FINISHING.STEAM.OTHER</t>
  </si>
  <si>
    <t>FUEL_EMI.ktCO2.HR.PPA.PAPER.FINISHING.STEAM.NG_BIOGAS</t>
  </si>
  <si>
    <t>FUEL_EMI.ktCO2.HR.PPA.PAPER.FINISHING.STEAM.DERIVED</t>
  </si>
  <si>
    <t>FUEL_EMI.ktCO2.HR.PPA.PAPER.FINISHING.STEAM.BIOMASS_WASTE</t>
  </si>
  <si>
    <t>FUEL_EMI.ktCO2.HR.PPA.PAPER.FINISHING.STEAM.STEAM_DISTR</t>
  </si>
  <si>
    <t>FUEL_EMI.ktCO2.HR.PPA.PAPER.FINISHING_ELEC.ELEC.ELEC</t>
  </si>
  <si>
    <t>FUEL_EMI.ktCO2.HR.PPA.PRINT.TOTAL.TOTAL.TOTAL</t>
  </si>
  <si>
    <t>FUEL_EMI.ktCO2.HR.PPA.PRINT.LIGHT.GENERIC.ELEC</t>
  </si>
  <si>
    <t>FUEL_EMI.ktCO2.HR.PPA.PRINT.AIRCOMP.GENERIC.ELEC</t>
  </si>
  <si>
    <t>FUEL_EMI.ktCO2.HR.PPA.PRINT.MOTOR.GENERIC.ELEC</t>
  </si>
  <si>
    <t>FUEL_EMI.ktCO2.HR.PPA.PRINT.FANS.GENERIC.ELEC</t>
  </si>
  <si>
    <t>FUEL_EMI.ktCO2.HR.PPA.PRINT.LOW_ENTH.TOTAL.TOTAL</t>
  </si>
  <si>
    <t>FUEL_EMI.ktCO2.HR.PPA.PRINT.LOW_ENTH.THERM.DIESEL_LIQBIO</t>
  </si>
  <si>
    <t>FUEL_EMI.ktCO2.HR.PPA.PRINT.LOW_ENTH.THERM.NG_BIOGAS</t>
  </si>
  <si>
    <t>FUEL_EMI.ktCO2.HR.PPA.PRINT.LOW_ENTH.THERM.SOLAR_GEO</t>
  </si>
  <si>
    <t>FUEL_EMI.ktCO2.HR.PPA.PRINT.LOW_ENTH.HP.AMBIENT</t>
  </si>
  <si>
    <t>FUEL_EMI.ktCO2.HR.PPA.PRINT.LOW_ENTH.THERM.ELEC</t>
  </si>
  <si>
    <t>FUEL_EMI.ktCO2.HR.PPA.PRINT.PRINTING.MECH.ELEC</t>
  </si>
  <si>
    <t>VA.Meuro2023.HR.FBT.FBT</t>
  </si>
  <si>
    <t>Physical output (index)</t>
  </si>
  <si>
    <t>OUTPUT.index.HR.FBT.FBT</t>
  </si>
  <si>
    <t>Installed capacity (production index)</t>
  </si>
  <si>
    <t>CAP.index.HR.FBT.FBT</t>
  </si>
  <si>
    <t>Capacity investment (production index)</t>
  </si>
  <si>
    <t>NEWCAP.index.HR.FBT.FBT</t>
  </si>
  <si>
    <t>Decommissioned capacity (production index)</t>
  </si>
  <si>
    <t>Idle capacity (production index)</t>
  </si>
  <si>
    <t>FEC.ktoe.HR.FBT.FBT.TOTAL.TOTAL.TOTAL</t>
  </si>
  <si>
    <t>FEC.ktoe.HR.FBT.FBT.TOTAL.TOTAL.SOLIDS</t>
  </si>
  <si>
    <t>FEC.ktoe.HR.FBT.FBT.TOTAL.TOTAL.RFG</t>
  </si>
  <si>
    <t>FEC.ktoe.HR.FBT.FBT.TOTAL.TOTAL.LPG</t>
  </si>
  <si>
    <t>FEC.ktoe.HR.FBT.FBT.TOTAL.TOTAL.DIESEL</t>
  </si>
  <si>
    <t>FEC.ktoe.HR.FBT.FBT.TOTAL.TOTAL.RFO</t>
  </si>
  <si>
    <t>FEC.ktoe.HR.FBT.FBT.TOTAL.TOTAL.OTHER</t>
  </si>
  <si>
    <t>FEC.ktoe.HR.FBT.FBT.TOTAL.TOTAL.NG</t>
  </si>
  <si>
    <t>FEC.ktoe.HR.FBT.FBT.TOTAL.TOTAL.DERIVED</t>
  </si>
  <si>
    <t>FEC.ktoe.HR.FBT.FBT.TOTAL.TOTAL.BIOMASS_WASTE</t>
  </si>
  <si>
    <t>FEC.ktoe.HR.FBT.FBT.TOTAL.TOTAL.BIOGAS</t>
  </si>
  <si>
    <t>FEC.ktoe.HR.FBT.FBT.TOTAL.TOTAL.LIQBIO</t>
  </si>
  <si>
    <t>FEC.ktoe.HR.FBT.FBT.TOTAL.TOTAL.SOLAR</t>
  </si>
  <si>
    <t>FEC.ktoe.HR.FBT.FBT.TOTAL.TOTAL.GEO</t>
  </si>
  <si>
    <t>FEC.ktoe.HR.FBT.FBT.TOTAL.TOTAL.AMBIENT</t>
  </si>
  <si>
    <t>FEC.ktoe.HR.FBT.FBT.TOTAL.TOTAL.STEAM_DISTR</t>
  </si>
  <si>
    <t>FEC.ktoe.HR.FBT.FBT.TOTAL.TOTAL.ELEC</t>
  </si>
  <si>
    <t>Energy intensity (toe / physical output index)</t>
  </si>
  <si>
    <t>Useful energy demand intensity (toe useful / physical output index)</t>
  </si>
  <si>
    <t>FEC.ktoe.HR.FBT.FBT.LIGHT.GENERIC.ELEC</t>
  </si>
  <si>
    <t>FEC.ktoe.HR.FBT.FBT.AIRCOMP.GENERIC.ELEC</t>
  </si>
  <si>
    <t>FEC.ktoe.HR.FBT.FBT.MOTOR.GENERIC.ELEC</t>
  </si>
  <si>
    <t>FEC.ktoe.HR.FBT.FBT.FANS.GENERIC.ELEC</t>
  </si>
  <si>
    <t>FEC.ktoe.HR.FBT.FBT.LOW_ENTH.TOTAL.TOTAL</t>
  </si>
  <si>
    <t>FEC.ktoe.HR.FBT.FBT.LOW_ENTH.THERM.DIESEL_LIQBIO</t>
  </si>
  <si>
    <t>FEC.ktoe.HR.FBT.FBT.LOW_ENTH.THERM.NG_BIOGAS</t>
  </si>
  <si>
    <t>FEC.ktoe.HR.FBT.FBT.LOW_ENTH.THERM.SOLAR_GEO</t>
  </si>
  <si>
    <t>FEC.ktoe.HR.FBT.FBT.LOW_ENTH.HP.AMBIENT</t>
  </si>
  <si>
    <t>FEC.ktoe.HR.FBT.FBT.LOW_ENTH.THERM.ELEC</t>
  </si>
  <si>
    <t>Food: Oven (direct heat)</t>
  </si>
  <si>
    <t>Food: Direct Heat - Thermal</t>
  </si>
  <si>
    <t>FEC.ktoe.HR.FBT.FBT.OVEN.THERM.TOTAL</t>
  </si>
  <si>
    <t>FEC.ktoe.HR.FBT.FBT.OVEN.THERM.SOLIDS</t>
  </si>
  <si>
    <t>FEC.ktoe.HR.FBT.FBT.OVEN.THERM.LPG</t>
  </si>
  <si>
    <t>FEC.ktoe.HR.FBT.FBT.OVEN.THERM.DIESEL_LIQBIO</t>
  </si>
  <si>
    <t>FEC.ktoe.HR.FBT.FBT.OVEN.THERM.RFO</t>
  </si>
  <si>
    <t>FEC.ktoe.HR.FBT.FBT.OVEN.THERM.NG_BIOGAS</t>
  </si>
  <si>
    <t>Food: Direct Heat - Electric</t>
  </si>
  <si>
    <t>FEC.ktoe.HR.FBT.FBT.OVEN.ELEC.ELEC</t>
  </si>
  <si>
    <t>Food: Direct Heat - Microwave</t>
  </si>
  <si>
    <t>FEC.ktoe.HR.FBT.FBT.OVEN_MICROW.MICROW.ELEC</t>
  </si>
  <si>
    <t>Food: Specific process heat</t>
  </si>
  <si>
    <t>Food: Process Heat - Thermal</t>
  </si>
  <si>
    <t>FEC.ktoe.HR.FBT.FBT.PROC_HEAT.THERM.TOTAL</t>
  </si>
  <si>
    <t>FEC.ktoe.HR.FBT.FBT.PROC_HEAT.THERM.SOLIDS</t>
  </si>
  <si>
    <t>FEC.ktoe.HR.FBT.FBT.PROC_HEAT.THERM.LPG</t>
  </si>
  <si>
    <t>FEC.ktoe.HR.FBT.FBT.PROC_HEAT.THERM.DIESEL_LIQBIO</t>
  </si>
  <si>
    <t>FEC.ktoe.HR.FBT.FBT.PROC_HEAT.THERM.RFO</t>
  </si>
  <si>
    <t>FEC.ktoe.HR.FBT.FBT.PROC_HEAT.THERM.NG_BIOGAS</t>
  </si>
  <si>
    <t>Food: Process Heat - Electric</t>
  </si>
  <si>
    <t>FEC.ktoe.HR.FBT.FBT.PROC_HEAT.ELEC.ELEC</t>
  </si>
  <si>
    <t>Food: Process Heat - Microwave</t>
  </si>
  <si>
    <t>FEC.ktoe.HR.FBT.FBT.PROC_HEAT_MICROW.MICROW.ELEC</t>
  </si>
  <si>
    <t>Food: Steam processing</t>
  </si>
  <si>
    <t>FEC.ktoe.HR.FBT.FBT.PROCESSING.TOTAL.TOTAL</t>
  </si>
  <si>
    <t>FEC.ktoe.HR.FBT.FBT.PROCESSING.STEAM.SOLIDS</t>
  </si>
  <si>
    <t>FEC.ktoe.HR.FBT.FBT.PROCESSING.STEAM.RFG</t>
  </si>
  <si>
    <t>FEC.ktoe.HR.FBT.FBT.PROCESSING.STEAM.LPG</t>
  </si>
  <si>
    <t>FEC.ktoe.HR.FBT.FBT.PROCESSING.STEAM.DIESEL_LIQBIO</t>
  </si>
  <si>
    <t>FEC.ktoe.HR.FBT.FBT.PROCESSING.STEAM.RFO</t>
  </si>
  <si>
    <t>FEC.ktoe.HR.FBT.FBT.PROCESSING.STEAM.OTHER</t>
  </si>
  <si>
    <t>FEC.ktoe.HR.FBT.FBT.PROCESSING.STEAM.NG_BIOGAS</t>
  </si>
  <si>
    <t>FEC.ktoe.HR.FBT.FBT.PROCESSING.STEAM.DERIVED</t>
  </si>
  <si>
    <t>FEC.ktoe.HR.FBT.FBT.PROCESSING.STEAM.BIOMASS_WASTE</t>
  </si>
  <si>
    <t>FEC.ktoe.HR.FBT.FBT.PROCESSING.STEAM.STEAM_DISTR</t>
  </si>
  <si>
    <t>Food: Drying</t>
  </si>
  <si>
    <t>Food: Thermal drying</t>
  </si>
  <si>
    <t>FEC.ktoe.HR.FBT.FBT.DRYING.TOTAL.TOTAL</t>
  </si>
  <si>
    <t>FEC.ktoe.HR.FBT.FBT.DRYING.THERM.SOLIDS</t>
  </si>
  <si>
    <t>FEC.ktoe.HR.FBT.FBT.DRYING.THERM.LPG</t>
  </si>
  <si>
    <t>FEC.ktoe.HR.FBT.FBT.DRYING.THERM.DIESEL_LIQBIO</t>
  </si>
  <si>
    <t>FEC.ktoe.HR.FBT.FBT.DRYING.THERM.RFO</t>
  </si>
  <si>
    <t>FEC.ktoe.HR.FBT.FBT.DRYING.THERM.NG_BIOGAS</t>
  </si>
  <si>
    <t>Food: Steam drying</t>
  </si>
  <si>
    <t>FEC.ktoe.HR.FBT.FBT.DRYING_STEAM.TOTAL.TOTAL</t>
  </si>
  <si>
    <t>FEC.ktoe.HR.FBT.FBT.DRYING_STEAM.STEAM.SOLIDS</t>
  </si>
  <si>
    <t>FEC.ktoe.HR.FBT.FBT.DRYING_STEAM.STEAM.RFG</t>
  </si>
  <si>
    <t>FEC.ktoe.HR.FBT.FBT.DRYING_STEAM.STEAM.LPG</t>
  </si>
  <si>
    <t>FEC.ktoe.HR.FBT.FBT.DRYING_STEAM.STEAM.DIESEL_LIQBIO</t>
  </si>
  <si>
    <t>FEC.ktoe.HR.FBT.FBT.DRYING_STEAM.STEAM.RFO</t>
  </si>
  <si>
    <t>FEC.ktoe.HR.FBT.FBT.DRYING_STEAM.STEAM.OTHER</t>
  </si>
  <si>
    <t>FEC.ktoe.HR.FBT.FBT.DRYING_STEAM.STEAM.NG_BIOGAS</t>
  </si>
  <si>
    <t>FEC.ktoe.HR.FBT.FBT.DRYING_STEAM.STEAM.DERIVED</t>
  </si>
  <si>
    <t>FEC.ktoe.HR.FBT.FBT.DRYING_STEAM.STEAM.BIOMASS_WASTE</t>
  </si>
  <si>
    <t>FEC.ktoe.HR.FBT.FBT.DRYING_STEAM.STEAM.STEAM_DISTR</t>
  </si>
  <si>
    <t>Food: Electric drying</t>
  </si>
  <si>
    <t>FEC.ktoe.HR.FBT.FBT.DRYING_ELEC.ELEC.ELEC</t>
  </si>
  <si>
    <t>Food: Freeze drying</t>
  </si>
  <si>
    <t>FEC.ktoe.HR.FBT.FBT.DRYING_FREEZE.FREEZE_DRY.ELEC</t>
  </si>
  <si>
    <t>Food: Microwave drying</t>
  </si>
  <si>
    <t>FEC.ktoe.HR.FBT.FBT.DRYING_MICROW.MICROW.ELEC</t>
  </si>
  <si>
    <t>Food: Process cooling and refrigeration</t>
  </si>
  <si>
    <t>Food: Thermal cooling</t>
  </si>
  <si>
    <t>FEC.ktoe.HR.FBT.FBT.PROC_COOL_THERM.THERM.NG_BIOGAS</t>
  </si>
  <si>
    <t>Food: Steam cooling</t>
  </si>
  <si>
    <t>FEC.ktoe.HR.FBT.FBT.PROC_COOL.TOTAL.TOTAL</t>
  </si>
  <si>
    <t>FEC.ktoe.HR.FBT.FBT.PROC_COOL.STEAM.SOLIDS</t>
  </si>
  <si>
    <t>FEC.ktoe.HR.FBT.FBT.PROC_COOL.STEAM.RFG</t>
  </si>
  <si>
    <t>FEC.ktoe.HR.FBT.FBT.PROC_COOL.STEAM.LPG</t>
  </si>
  <si>
    <t>FEC.ktoe.HR.FBT.FBT.PROC_COOL.STEAM.DIESEL_LIQBIO</t>
  </si>
  <si>
    <t>FEC.ktoe.HR.FBT.FBT.PROC_COOL.STEAM.RFO</t>
  </si>
  <si>
    <t>FEC.ktoe.HR.FBT.FBT.PROC_COOL.STEAM.OTHER</t>
  </si>
  <si>
    <t>FEC.ktoe.HR.FBT.FBT.PROC_COOL.STEAM.NG_BIOGAS</t>
  </si>
  <si>
    <t>FEC.ktoe.HR.FBT.FBT.PROC_COOL.STEAM.DERIVED</t>
  </si>
  <si>
    <t>FEC.ktoe.HR.FBT.FBT.PROC_COOL.STEAM.BIOMASS_WASTE</t>
  </si>
  <si>
    <t>FEC.ktoe.HR.FBT.FBT.PROC_COOL.STEAM.STEAM_DISTR</t>
  </si>
  <si>
    <t>Food: Electric cooling</t>
  </si>
  <si>
    <t>FEC.ktoe.HR.FBT.FBT.PROC_COOL_ELEC.ELEC.ELEC</t>
  </si>
  <si>
    <t>Food: Electric machinery</t>
  </si>
  <si>
    <t>FEC.ktoe.HR.FBT.FBT.GENERIC.MECH.ELEC</t>
  </si>
  <si>
    <t>UED.ktoe.HR.FBT.FBT.TOTAL.TOTAL.TOTAL</t>
  </si>
  <si>
    <t>UED.ktoe.HR.FBT.FBT.LIGHT.GENERIC.ELEC</t>
  </si>
  <si>
    <t>UED.ktoe.HR.FBT.FBT.AIRCOMP.GENERIC.ELEC</t>
  </si>
  <si>
    <t>UED.ktoe.HR.FBT.FBT.MOTOR.GENERIC.ELEC</t>
  </si>
  <si>
    <t>UED.ktoe.HR.FBT.FBT.FANS.GENERIC.ELEC</t>
  </si>
  <si>
    <t>UED.ktoe.HR.FBT.FBT.LOW_ENTH.TOTAL.TOTAL</t>
  </si>
  <si>
    <t>UED.ktoe.HR.FBT.FBT.LOW_ENTH.THERM.DIESEL_LIQBIO</t>
  </si>
  <si>
    <t>UED.ktoe.HR.FBT.FBT.LOW_ENTH.THERM.NG_BIOGAS</t>
  </si>
  <si>
    <t>UED.ktoe.HR.FBT.FBT.LOW_ENTH.THERM.SOLAR_GEO</t>
  </si>
  <si>
    <t>UED.ktoe.HR.FBT.FBT.LOW_ENTH.HP.AMBIENT</t>
  </si>
  <si>
    <t>UED.ktoe.HR.FBT.FBT.LOW_ENTH.THERM.ELEC</t>
  </si>
  <si>
    <t>UED.ktoe.HR.FBT.FBT.OVEN.THERM.TOTAL</t>
  </si>
  <si>
    <t>UED.ktoe.HR.FBT.FBT.OVEN.THERM.SOLIDS</t>
  </si>
  <si>
    <t>UED.ktoe.HR.FBT.FBT.OVEN.THERM.LPG</t>
  </si>
  <si>
    <t>UED.ktoe.HR.FBT.FBT.OVEN.THERM.DIESEL_LIQBIO</t>
  </si>
  <si>
    <t>UED.ktoe.HR.FBT.FBT.OVEN.THERM.RFO</t>
  </si>
  <si>
    <t>UED.ktoe.HR.FBT.FBT.OVEN.THERM.NG_BIOGAS</t>
  </si>
  <si>
    <t>UED.ktoe.HR.FBT.FBT.OVEN.ELEC.ELEC</t>
  </si>
  <si>
    <t>UED.ktoe.HR.FBT.FBT.OVEN_MICROW.MICROW.ELEC</t>
  </si>
  <si>
    <t>UED.ktoe.HR.FBT.FBT.PROC_HEAT.THERM.TOTAL</t>
  </si>
  <si>
    <t>UED.ktoe.HR.FBT.FBT.PROC_HEAT.THERM.SOLIDS</t>
  </si>
  <si>
    <t>UED.ktoe.HR.FBT.FBT.PROC_HEAT.THERM.LPG</t>
  </si>
  <si>
    <t>UED.ktoe.HR.FBT.FBT.PROC_HEAT.THERM.DIESEL_LIQBIO</t>
  </si>
  <si>
    <t>UED.ktoe.HR.FBT.FBT.PROC_HEAT.THERM.RFO</t>
  </si>
  <si>
    <t>UED.ktoe.HR.FBT.FBT.PROC_HEAT.THERM.NG_BIOGAS</t>
  </si>
  <si>
    <t>UED.ktoe.HR.FBT.FBT.PROC_HEAT.ELEC.ELEC</t>
  </si>
  <si>
    <t>UED.ktoe.HR.FBT.FBT.PROC_HEAT_MICROW.MICROW.ELEC</t>
  </si>
  <si>
    <t>UED.ktoe.HR.FBT.FBT.PROCESSING.TOTAL.TOTAL</t>
  </si>
  <si>
    <t>UED.ktoe.HR.FBT.FBT.PROCESSING.STEAM.SOLIDS</t>
  </si>
  <si>
    <t>UED.ktoe.HR.FBT.FBT.PROCESSING.STEAM.RFG</t>
  </si>
  <si>
    <t>UED.ktoe.HR.FBT.FBT.PROCESSING.STEAM.LPG</t>
  </si>
  <si>
    <t>UED.ktoe.HR.FBT.FBT.PROCESSING.STEAM.DIESEL_LIQBIO</t>
  </si>
  <si>
    <t>UED.ktoe.HR.FBT.FBT.PROCESSING.STEAM.RFO</t>
  </si>
  <si>
    <t>UED.ktoe.HR.FBT.FBT.PROCESSING.STEAM.OTHER</t>
  </si>
  <si>
    <t>UED.ktoe.HR.FBT.FBT.PROCESSING.STEAM.NG_BIOGAS</t>
  </si>
  <si>
    <t>UED.ktoe.HR.FBT.FBT.PROCESSING.STEAM.DERIVED</t>
  </si>
  <si>
    <t>UED.ktoe.HR.FBT.FBT.PROCESSING.STEAM.BIOMASS_WASTE</t>
  </si>
  <si>
    <t>UED.ktoe.HR.FBT.FBT.PROCESSING.STEAM.STEAM_DISTR</t>
  </si>
  <si>
    <t>UED.ktoe.HR.FBT.FBT.DRYING.TOTAL.TOTAL</t>
  </si>
  <si>
    <t>UED.ktoe.HR.FBT.FBT.DRYING.THERM.SOLIDS</t>
  </si>
  <si>
    <t>UED.ktoe.HR.FBT.FBT.DRYING.THERM.LPG</t>
  </si>
  <si>
    <t>UED.ktoe.HR.FBT.FBT.DRYING.THERM.DIESEL_LIQBIO</t>
  </si>
  <si>
    <t>UED.ktoe.HR.FBT.FBT.DRYING.THERM.RFO</t>
  </si>
  <si>
    <t>UED.ktoe.HR.FBT.FBT.DRYING.THERM.NG_BIOGAS</t>
  </si>
  <si>
    <t>UED.ktoe.HR.FBT.FBT.DRYING_STEAM.TOTAL.TOTAL</t>
  </si>
  <si>
    <t>UED.ktoe.HR.FBT.FBT.DRYING_STEAM.STEAM.SOLIDS</t>
  </si>
  <si>
    <t>UED.ktoe.HR.FBT.FBT.DRYING_STEAM.STEAM.RFG</t>
  </si>
  <si>
    <t>UED.ktoe.HR.FBT.FBT.DRYING_STEAM.STEAM.LPG</t>
  </si>
  <si>
    <t>UED.ktoe.HR.FBT.FBT.DRYING_STEAM.STEAM.DIESEL_LIQBIO</t>
  </si>
  <si>
    <t>UED.ktoe.HR.FBT.FBT.DRYING_STEAM.STEAM.RFO</t>
  </si>
  <si>
    <t>UED.ktoe.HR.FBT.FBT.DRYING_STEAM.STEAM.OTHER</t>
  </si>
  <si>
    <t>UED.ktoe.HR.FBT.FBT.DRYING_STEAM.STEAM.NG_BIOGAS</t>
  </si>
  <si>
    <t>UED.ktoe.HR.FBT.FBT.DRYING_STEAM.STEAM.DERIVED</t>
  </si>
  <si>
    <t>UED.ktoe.HR.FBT.FBT.DRYING_STEAM.STEAM.BIOMASS_WASTE</t>
  </si>
  <si>
    <t>UED.ktoe.HR.FBT.FBT.DRYING_STEAM.STEAM.STEAM_DISTR</t>
  </si>
  <si>
    <t>UED.ktoe.HR.FBT.FBT.DRYING_ELEC.ELEC.ELEC</t>
  </si>
  <si>
    <t>UED.ktoe.HR.FBT.FBT.DRYING_FREEZE.FREEZE_DRY.ELEC</t>
  </si>
  <si>
    <t>UED.ktoe.HR.FBT.FBT.DRYING_MICROW.MICROW.ELEC</t>
  </si>
  <si>
    <t>UED.ktoe.HR.FBT.FBT.PROC_COOL_THERM.THERM.NG_BIOGAS</t>
  </si>
  <si>
    <t>UED.ktoe.HR.FBT.FBT.PROC_COOL.TOTAL.TOTAL</t>
  </si>
  <si>
    <t>UED.ktoe.HR.FBT.FBT.PROC_COOL.STEAM.SOLIDS</t>
  </si>
  <si>
    <t>UED.ktoe.HR.FBT.FBT.PROC_COOL.STEAM.RFG</t>
  </si>
  <si>
    <t>UED.ktoe.HR.FBT.FBT.PROC_COOL.STEAM.LPG</t>
  </si>
  <si>
    <t>UED.ktoe.HR.FBT.FBT.PROC_COOL.STEAM.DIESEL_LIQBIO</t>
  </si>
  <si>
    <t>UED.ktoe.HR.FBT.FBT.PROC_COOL.STEAM.RFO</t>
  </si>
  <si>
    <t>UED.ktoe.HR.FBT.FBT.PROC_COOL.STEAM.OTHER</t>
  </si>
  <si>
    <t>UED.ktoe.HR.FBT.FBT.PROC_COOL.STEAM.NG_BIOGAS</t>
  </si>
  <si>
    <t>UED.ktoe.HR.FBT.FBT.PROC_COOL.STEAM.DERIVED</t>
  </si>
  <si>
    <t>UED.ktoe.HR.FBT.FBT.PROC_COOL.STEAM.BIOMASS_WASTE</t>
  </si>
  <si>
    <t>UED.ktoe.HR.FBT.FBT.PROC_COOL.STEAM.STEAM_DISTR</t>
  </si>
  <si>
    <t>UED.ktoe.HR.FBT.FBT.PROC_COOL_ELEC.ELEC.ELEC</t>
  </si>
  <si>
    <t>UED.ktoe.HR.FBT.FBT.GENERIC.MECH.ELEC</t>
  </si>
  <si>
    <t>FUEL_EMI.ktCO2.HR.FBT.FBT.TOTAL.TOTAL.TOTAL</t>
  </si>
  <si>
    <t>FUEL_EMI.ktCO2.HR.FBT.FBT.LIGHT.GENERIC.ELEC</t>
  </si>
  <si>
    <t>FUEL_EMI.ktCO2.HR.FBT.FBT.AIRCOMP.GENERIC.ELEC</t>
  </si>
  <si>
    <t>FUEL_EMI.ktCO2.HR.FBT.FBT.MOTOR.GENERIC.ELEC</t>
  </si>
  <si>
    <t>FUEL_EMI.ktCO2.HR.FBT.FBT.FANS.GENERIC.ELEC</t>
  </si>
  <si>
    <t>FUEL_EMI.ktCO2.HR.FBT.FBT.LOW_ENTH.TOTAL.TOTAL</t>
  </si>
  <si>
    <t>FUEL_EMI.ktCO2.HR.FBT.FBT.LOW_ENTH.THERM.DIESEL_LIQBIO</t>
  </si>
  <si>
    <t>FUEL_EMI.ktCO2.HR.FBT.FBT.LOW_ENTH.THERM.NG_BIOGAS</t>
  </si>
  <si>
    <t>FUEL_EMI.ktCO2.HR.FBT.FBT.LOW_ENTH.THERM.SOLAR_GEO</t>
  </si>
  <si>
    <t>FUEL_EMI.ktCO2.HR.FBT.FBT.LOW_ENTH.HP.AMBIENT</t>
  </si>
  <si>
    <t>FUEL_EMI.ktCO2.HR.FBT.FBT.LOW_ENTH.THERM.ELEC</t>
  </si>
  <si>
    <t>FUEL_EMI.ktCO2.HR.FBT.FBT.OVEN.THERM.TOTAL</t>
  </si>
  <si>
    <t>FUEL_EMI.ktCO2.HR.FBT.FBT.OVEN.THERM.SOLIDS</t>
  </si>
  <si>
    <t>FUEL_EMI.ktCO2.HR.FBT.FBT.OVEN.THERM.LPG</t>
  </si>
  <si>
    <t>FUEL_EMI.ktCO2.HR.FBT.FBT.OVEN.THERM.DIESEL_LIQBIO</t>
  </si>
  <si>
    <t>FUEL_EMI.ktCO2.HR.FBT.FBT.OVEN.THERM.RFO</t>
  </si>
  <si>
    <t>FUEL_EMI.ktCO2.HR.FBT.FBT.OVEN.THERM.NG_BIOGAS</t>
  </si>
  <si>
    <t>FUEL_EMI.ktCO2.HR.FBT.FBT.OVEN.ELEC.ELEC</t>
  </si>
  <si>
    <t>FUEL_EMI.ktCO2.HR.FBT.FBT.OVEN_MICROW.MICROW.ELEC</t>
  </si>
  <si>
    <t>FUEL_EMI.ktCO2.HR.FBT.FBT.PROC_HEAT.THERM.TOTAL</t>
  </si>
  <si>
    <t>FUEL_EMI.ktCO2.HR.FBT.FBT.PROC_HEAT.THERM.SOLIDS</t>
  </si>
  <si>
    <t>FUEL_EMI.ktCO2.HR.FBT.FBT.PROC_HEAT.THERM.LPG</t>
  </si>
  <si>
    <t>FUEL_EMI.ktCO2.HR.FBT.FBT.PROC_HEAT.THERM.DIESEL_LIQBIO</t>
  </si>
  <si>
    <t>FUEL_EMI.ktCO2.HR.FBT.FBT.PROC_HEAT.THERM.RFO</t>
  </si>
  <si>
    <t>FUEL_EMI.ktCO2.HR.FBT.FBT.PROC_HEAT.THERM.NG_BIOGAS</t>
  </si>
  <si>
    <t>FUEL_EMI.ktCO2.HR.FBT.FBT.PROC_HEAT.ELEC.ELEC</t>
  </si>
  <si>
    <t>FUEL_EMI.ktCO2.HR.FBT.FBT.PROC_HEAT_MICROW.MICROW.ELEC</t>
  </si>
  <si>
    <t>FUEL_EMI.ktCO2.HR.FBT.FBT.PROCESSING.TOTAL.TOTAL</t>
  </si>
  <si>
    <t>FUEL_EMI.ktCO2.HR.FBT.FBT.PROCESSING.STEAM.SOLIDS</t>
  </si>
  <si>
    <t>FUEL_EMI.ktCO2.HR.FBT.FBT.PROCESSING.STEAM.RFG</t>
  </si>
  <si>
    <t>FUEL_EMI.ktCO2.HR.FBT.FBT.PROCESSING.STEAM.LPG</t>
  </si>
  <si>
    <t>FUEL_EMI.ktCO2.HR.FBT.FBT.PROCESSING.STEAM.DIESEL_LIQBIO</t>
  </si>
  <si>
    <t>FUEL_EMI.ktCO2.HR.FBT.FBT.PROCESSING.STEAM.RFO</t>
  </si>
  <si>
    <t>FUEL_EMI.ktCO2.HR.FBT.FBT.PROCESSING.STEAM.OTHER</t>
  </si>
  <si>
    <t>FUEL_EMI.ktCO2.HR.FBT.FBT.PROCESSING.STEAM.NG_BIOGAS</t>
  </si>
  <si>
    <t>FUEL_EMI.ktCO2.HR.FBT.FBT.PROCESSING.STEAM.DERIVED</t>
  </si>
  <si>
    <t>FUEL_EMI.ktCO2.HR.FBT.FBT.PROCESSING.STEAM.BIOMASS_WASTE</t>
  </si>
  <si>
    <t>FUEL_EMI.ktCO2.HR.FBT.FBT.PROCESSING.STEAM.STEAM_DISTR</t>
  </si>
  <si>
    <t>FUEL_EMI.ktCO2.HR.FBT.FBT.DRYING.TOTAL.TOTAL</t>
  </si>
  <si>
    <t>FUEL_EMI.ktCO2.HR.FBT.FBT.DRYING.THERM.SOLIDS</t>
  </si>
  <si>
    <t>FUEL_EMI.ktCO2.HR.FBT.FBT.DRYING.THERM.LPG</t>
  </si>
  <si>
    <t>FUEL_EMI.ktCO2.HR.FBT.FBT.DRYING.THERM.DIESEL_LIQBIO</t>
  </si>
  <si>
    <t>FUEL_EMI.ktCO2.HR.FBT.FBT.DRYING.THERM.RFO</t>
  </si>
  <si>
    <t>FUEL_EMI.ktCO2.HR.FBT.FBT.DRYING.THERM.NG_BIOGAS</t>
  </si>
  <si>
    <t>FUEL_EMI.ktCO2.HR.FBT.FBT.DRYING_STEAM.TOTAL.TOTAL</t>
  </si>
  <si>
    <t>FUEL_EMI.ktCO2.HR.FBT.FBT.DRYING_STEAM.STEAM.SOLIDS</t>
  </si>
  <si>
    <t>FUEL_EMI.ktCO2.HR.FBT.FBT.DRYING_STEAM.STEAM.RFG</t>
  </si>
  <si>
    <t>FUEL_EMI.ktCO2.HR.FBT.FBT.DRYING_STEAM.STEAM.LPG</t>
  </si>
  <si>
    <t>FUEL_EMI.ktCO2.HR.FBT.FBT.DRYING_STEAM.STEAM.DIESEL_LIQBIO</t>
  </si>
  <si>
    <t>FUEL_EMI.ktCO2.HR.FBT.FBT.DRYING_STEAM.STEAM.RFO</t>
  </si>
  <si>
    <t>FUEL_EMI.ktCO2.HR.FBT.FBT.DRYING_STEAM.STEAM.OTHER</t>
  </si>
  <si>
    <t>FUEL_EMI.ktCO2.HR.FBT.FBT.DRYING_STEAM.STEAM.NG_BIOGAS</t>
  </si>
  <si>
    <t>FUEL_EMI.ktCO2.HR.FBT.FBT.DRYING_STEAM.STEAM.DERIVED</t>
  </si>
  <si>
    <t>FUEL_EMI.ktCO2.HR.FBT.FBT.DRYING_STEAM.STEAM.BIOMASS_WASTE</t>
  </si>
  <si>
    <t>FUEL_EMI.ktCO2.HR.FBT.FBT.DRYING_STEAM.STEAM.STEAM_DISTR</t>
  </si>
  <si>
    <t>FUEL_EMI.ktCO2.HR.FBT.FBT.DRYING_ELEC.ELEC.ELEC</t>
  </si>
  <si>
    <t>FUEL_EMI.ktCO2.HR.FBT.FBT.DRYING_FREEZE.FREEZE_DRY.ELEC</t>
  </si>
  <si>
    <t>FUEL_EMI.ktCO2.HR.FBT.FBT.DRYING_MICROW.MICROW.ELEC</t>
  </si>
  <si>
    <t>FUEL_EMI.ktCO2.HR.FBT.FBT.PROC_COOL_THERM.THERM.NG_BIOGAS</t>
  </si>
  <si>
    <t>FUEL_EMI.ktCO2.HR.FBT.FBT.PROC_COOL.TOTAL.TOTAL</t>
  </si>
  <si>
    <t>FUEL_EMI.ktCO2.HR.FBT.FBT.PROC_COOL.STEAM.SOLIDS</t>
  </si>
  <si>
    <t>FUEL_EMI.ktCO2.HR.FBT.FBT.PROC_COOL.STEAM.RFG</t>
  </si>
  <si>
    <t>FUEL_EMI.ktCO2.HR.FBT.FBT.PROC_COOL.STEAM.LPG</t>
  </si>
  <si>
    <t>FUEL_EMI.ktCO2.HR.FBT.FBT.PROC_COOL.STEAM.DIESEL_LIQBIO</t>
  </si>
  <si>
    <t>FUEL_EMI.ktCO2.HR.FBT.FBT.PROC_COOL.STEAM.RFO</t>
  </si>
  <si>
    <t>FUEL_EMI.ktCO2.HR.FBT.FBT.PROC_COOL.STEAM.OTHER</t>
  </si>
  <si>
    <t>FUEL_EMI.ktCO2.HR.FBT.FBT.PROC_COOL.STEAM.NG_BIOGAS</t>
  </si>
  <si>
    <t>FUEL_EMI.ktCO2.HR.FBT.FBT.PROC_COOL.STEAM.DERIVED</t>
  </si>
  <si>
    <t>FUEL_EMI.ktCO2.HR.FBT.FBT.PROC_COOL.STEAM.BIOMASS_WASTE</t>
  </si>
  <si>
    <t>FUEL_EMI.ktCO2.HR.FBT.FBT.PROC_COOL.STEAM.STEAM_DISTR</t>
  </si>
  <si>
    <t>FUEL_EMI.ktCO2.HR.FBT.FBT.PROC_COOL_ELEC.ELEC.ELEC</t>
  </si>
  <si>
    <t>FUEL_EMI.ktCO2.HR.FBT.FBT.GENERIC.MECH.ELEC</t>
  </si>
  <si>
    <t>VA.Meuro2023.HR.TRE.TRE</t>
  </si>
  <si>
    <t>OUTPUT.index.HR.TRE.TRE</t>
  </si>
  <si>
    <t>CAP.index.HR.TRE.TRE</t>
  </si>
  <si>
    <t>NEWCAP.index.HR.TRE.TRE</t>
  </si>
  <si>
    <t>FEC.ktoe.HR.TRE.TRE.TOTAL.TOTAL.TOTAL</t>
  </si>
  <si>
    <t>FEC.ktoe.HR.TRE.TRE.TOTAL.TOTAL.SOLIDS</t>
  </si>
  <si>
    <t>FEC.ktoe.HR.TRE.TRE.TOTAL.TOTAL.RFG</t>
  </si>
  <si>
    <t>FEC.ktoe.HR.TRE.TRE.TOTAL.TOTAL.LPG</t>
  </si>
  <si>
    <t>FEC.ktoe.HR.TRE.TRE.TOTAL.TOTAL.DIESEL</t>
  </si>
  <si>
    <t>FEC.ktoe.HR.TRE.TRE.TOTAL.TOTAL.RFO</t>
  </si>
  <si>
    <t>FEC.ktoe.HR.TRE.TRE.TOTAL.TOTAL.OTHER</t>
  </si>
  <si>
    <t>FEC.ktoe.HR.TRE.TRE.TOTAL.TOTAL.NG</t>
  </si>
  <si>
    <t>FEC.ktoe.HR.TRE.TRE.TOTAL.TOTAL.DERIVED</t>
  </si>
  <si>
    <t>FEC.ktoe.HR.TRE.TRE.TOTAL.TOTAL.BIOMASS_WASTE</t>
  </si>
  <si>
    <t>FEC.ktoe.HR.TRE.TRE.TOTAL.TOTAL.BIOGAS</t>
  </si>
  <si>
    <t>FEC.ktoe.HR.TRE.TRE.TOTAL.TOTAL.LIQBIO</t>
  </si>
  <si>
    <t>FEC.ktoe.HR.TRE.TRE.TOTAL.TOTAL.SOLAR</t>
  </si>
  <si>
    <t>FEC.ktoe.HR.TRE.TRE.TOTAL.TOTAL.GEO</t>
  </si>
  <si>
    <t>FEC.ktoe.HR.TRE.TRE.TOTAL.TOTAL.AMBIENT</t>
  </si>
  <si>
    <t>FEC.ktoe.HR.TRE.TRE.TOTAL.TOTAL.STEAM_DISTR</t>
  </si>
  <si>
    <t>FEC.ktoe.HR.TRE.TRE.TOTAL.TOTAL.ELEC</t>
  </si>
  <si>
    <t>FEC.ktoe.HR.TRE.TRE.LIGHT.GENERIC.ELEC</t>
  </si>
  <si>
    <t>FEC.ktoe.HR.TRE.TRE.AIRCOMP.GENERIC.ELEC</t>
  </si>
  <si>
    <t>FEC.ktoe.HR.TRE.TRE.MOTOR.GENERIC.ELEC</t>
  </si>
  <si>
    <t>FEC.ktoe.HR.TRE.TRE.FANS.GENERIC.ELEC</t>
  </si>
  <si>
    <t>FEC.ktoe.HR.TRE.TRE.LOW_ENTH.TOTAL.TOTAL</t>
  </si>
  <si>
    <t>FEC.ktoe.HR.TRE.TRE.LOW_ENTH.THERM.DIESEL_LIQBIO</t>
  </si>
  <si>
    <t>FEC.ktoe.HR.TRE.TRE.LOW_ENTH.THERM.NG_BIOGAS</t>
  </si>
  <si>
    <t>FEC.ktoe.HR.TRE.TRE.LOW_ENTH.THERM.SOLAR_GEO</t>
  </si>
  <si>
    <t>FEC.ktoe.HR.TRE.TRE.LOW_ENTH.HP.AMBIENT</t>
  </si>
  <si>
    <t>FEC.ktoe.HR.TRE.TRE.LOW_ENTH.THERM.ELEC</t>
  </si>
  <si>
    <t>Trans. Eq.: Foundries</t>
  </si>
  <si>
    <t>Trans. Eq.: Thermal Foundries</t>
  </si>
  <si>
    <t>FEC.ktoe.HR.TRE.TRE.FOUNDRY.THERM.TOTAL</t>
  </si>
  <si>
    <t>FEC.ktoe.HR.TRE.TRE.FOUNDRY.THERM.SOLIDS</t>
  </si>
  <si>
    <t>FEC.ktoe.HR.TRE.TRE.FOUNDRY.THERM.LPG</t>
  </si>
  <si>
    <t>FEC.ktoe.HR.TRE.TRE.FOUNDRY.THERM.DIESEL_LIQBIO</t>
  </si>
  <si>
    <t>FEC.ktoe.HR.TRE.TRE.FOUNDRY.THERM.RFO</t>
  </si>
  <si>
    <t>FEC.ktoe.HR.TRE.TRE.FOUNDRY.THERM.NG_BIOGAS</t>
  </si>
  <si>
    <t>Trans. Eq.: Electric Foundries</t>
  </si>
  <si>
    <t>FEC.ktoe.HR.TRE.TRE.FOUNDRY.ELEC.ELEC</t>
  </si>
  <si>
    <t>Trans. Eq.: Connection techniques</t>
  </si>
  <si>
    <t>Trans. Eq.: Thermal connection</t>
  </si>
  <si>
    <t>FEC.ktoe.HR.TRE.TRE.CONNECTION_THERM.THERM.NG_BIOGAS</t>
  </si>
  <si>
    <t>Trans. Eq.: Electric connection</t>
  </si>
  <si>
    <t>FEC.ktoe.HR.TRE.TRE.CONNECTION_ELEC.ELEC.ELEC</t>
  </si>
  <si>
    <t>Trans. Eq.: Heat treatment</t>
  </si>
  <si>
    <t>Trans. Eq.: Heat treatment - Thermal</t>
  </si>
  <si>
    <t>FEC.ktoe.HR.TRE.TRE.HEAT_TREAT.THERM.TOTAL</t>
  </si>
  <si>
    <t>FEC.ktoe.HR.TRE.TRE.HEAT_TREAT.THERM.SOLIDS</t>
  </si>
  <si>
    <t>FEC.ktoe.HR.TRE.TRE.HEAT_TREAT.THERM.LPG</t>
  </si>
  <si>
    <t>FEC.ktoe.HR.TRE.TRE.HEAT_TREAT.THERM.DIESEL_LIQBIO</t>
  </si>
  <si>
    <t>FEC.ktoe.HR.TRE.TRE.HEAT_TREAT.THERM.RFO</t>
  </si>
  <si>
    <t>FEC.ktoe.HR.TRE.TRE.HEAT_TREAT.THERM.NG_BIOGAS</t>
  </si>
  <si>
    <t>Trans. Eq.: Heat treatment - Electric</t>
  </si>
  <si>
    <t>FEC.ktoe.HR.TRE.TRE.HEAT_TREAT.ELEC.ELEC</t>
  </si>
  <si>
    <t>Trans. Eq.: Steam processing</t>
  </si>
  <si>
    <t>FEC.ktoe.HR.TRE.TRE.PROCESSING.TOTAL.TOTAL</t>
  </si>
  <si>
    <t>FEC.ktoe.HR.TRE.TRE.PROCESSING.STEAM.SOLIDS</t>
  </si>
  <si>
    <t>FEC.ktoe.HR.TRE.TRE.PROCESSING.STEAM.RFG</t>
  </si>
  <si>
    <t>FEC.ktoe.HR.TRE.TRE.PROCESSING.STEAM.LPG</t>
  </si>
  <si>
    <t>FEC.ktoe.HR.TRE.TRE.PROCESSING.STEAM.DIESEL_LIQBIO</t>
  </si>
  <si>
    <t>FEC.ktoe.HR.TRE.TRE.PROCESSING.STEAM.RFO</t>
  </si>
  <si>
    <t>FEC.ktoe.HR.TRE.TRE.PROCESSING.STEAM.OTHER</t>
  </si>
  <si>
    <t>FEC.ktoe.HR.TRE.TRE.PROCESSING.STEAM.NG_BIOGAS</t>
  </si>
  <si>
    <t>FEC.ktoe.HR.TRE.TRE.PROCESSING.STEAM.DERIVED</t>
  </si>
  <si>
    <t>FEC.ktoe.HR.TRE.TRE.PROCESSING.STEAM.BIOMASS_WASTE</t>
  </si>
  <si>
    <t>FEC.ktoe.HR.TRE.TRE.PROCESSING.STEAM.STEAM_DISTR</t>
  </si>
  <si>
    <t>Trans. Eq.: General machinery</t>
  </si>
  <si>
    <t>FEC.ktoe.HR.TRE.TRE.GENERIC.MECH.ELEC</t>
  </si>
  <si>
    <t>Trans. Eq.: Product finishing</t>
  </si>
  <si>
    <t>FEC.ktoe.HR.TRE.TRE.FINISHING.THERM.ELEC</t>
  </si>
  <si>
    <t>UED.ktoe.HR.TRE.TRE.TOTAL.TOTAL.TOTAL</t>
  </si>
  <si>
    <t>UED.ktoe.HR.TRE.TRE.LIGHT.GENERIC.ELEC</t>
  </si>
  <si>
    <t>UED.ktoe.HR.TRE.TRE.AIRCOMP.GENERIC.ELEC</t>
  </si>
  <si>
    <t>UED.ktoe.HR.TRE.TRE.MOTOR.GENERIC.ELEC</t>
  </si>
  <si>
    <t>UED.ktoe.HR.TRE.TRE.FANS.GENERIC.ELEC</t>
  </si>
  <si>
    <t>UED.ktoe.HR.TRE.TRE.LOW_ENTH.TOTAL.TOTAL</t>
  </si>
  <si>
    <t>UED.ktoe.HR.TRE.TRE.LOW_ENTH.THERM.DIESEL_LIQBIO</t>
  </si>
  <si>
    <t>UED.ktoe.HR.TRE.TRE.LOW_ENTH.THERM.NG_BIOGAS</t>
  </si>
  <si>
    <t>UED.ktoe.HR.TRE.TRE.LOW_ENTH.THERM.SOLAR_GEO</t>
  </si>
  <si>
    <t>UED.ktoe.HR.TRE.TRE.LOW_ENTH.HP.AMBIENT</t>
  </si>
  <si>
    <t>UED.ktoe.HR.TRE.TRE.LOW_ENTH.THERM.ELEC</t>
  </si>
  <si>
    <t>UED.ktoe.HR.TRE.TRE.FOUNDRY.THERM.TOTAL</t>
  </si>
  <si>
    <t>UED.ktoe.HR.TRE.TRE.FOUNDRY.THERM.SOLIDS</t>
  </si>
  <si>
    <t>UED.ktoe.HR.TRE.TRE.FOUNDRY.THERM.LPG</t>
  </si>
  <si>
    <t>UED.ktoe.HR.TRE.TRE.FOUNDRY.THERM.DIESEL_LIQBIO</t>
  </si>
  <si>
    <t>UED.ktoe.HR.TRE.TRE.FOUNDRY.THERM.RFO</t>
  </si>
  <si>
    <t>UED.ktoe.HR.TRE.TRE.FOUNDRY.THERM.NG_BIOGAS</t>
  </si>
  <si>
    <t>UED.ktoe.HR.TRE.TRE.FOUNDRY.ELEC.ELEC</t>
  </si>
  <si>
    <t>UED.ktoe.HR.TRE.TRE.CONNECTION_THERM.THERM.NG_BIOGAS</t>
  </si>
  <si>
    <t>UED.ktoe.HR.TRE.TRE.CONNECTION_ELEC.ELEC.ELEC</t>
  </si>
  <si>
    <t>UED.ktoe.HR.TRE.TRE.HEAT_TREAT.THERM.TOTAL</t>
  </si>
  <si>
    <t>UED.ktoe.HR.TRE.TRE.HEAT_TREAT.THERM.SOLIDS</t>
  </si>
  <si>
    <t>UED.ktoe.HR.TRE.TRE.HEAT_TREAT.THERM.LPG</t>
  </si>
  <si>
    <t>UED.ktoe.HR.TRE.TRE.HEAT_TREAT.THERM.DIESEL_LIQBIO</t>
  </si>
  <si>
    <t>UED.ktoe.HR.TRE.TRE.HEAT_TREAT.THERM.RFO</t>
  </si>
  <si>
    <t>UED.ktoe.HR.TRE.TRE.HEAT_TREAT.THERM.NG_BIOGAS</t>
  </si>
  <si>
    <t>UED.ktoe.HR.TRE.TRE.HEAT_TREAT.ELEC.ELEC</t>
  </si>
  <si>
    <t>UED.ktoe.HR.TRE.TRE.PROCESSING.TOTAL.TOTAL</t>
  </si>
  <si>
    <t>UED.ktoe.HR.TRE.TRE.PROCESSING.STEAM.SOLIDS</t>
  </si>
  <si>
    <t>UED.ktoe.HR.TRE.TRE.PROCESSING.STEAM.RFG</t>
  </si>
  <si>
    <t>UED.ktoe.HR.TRE.TRE.PROCESSING.STEAM.LPG</t>
  </si>
  <si>
    <t>UED.ktoe.HR.TRE.TRE.PROCESSING.STEAM.DIESEL_LIQBIO</t>
  </si>
  <si>
    <t>UED.ktoe.HR.TRE.TRE.PROCESSING.STEAM.RFO</t>
  </si>
  <si>
    <t>UED.ktoe.HR.TRE.TRE.PROCESSING.STEAM.OTHER</t>
  </si>
  <si>
    <t>UED.ktoe.HR.TRE.TRE.PROCESSING.STEAM.NG_BIOGAS</t>
  </si>
  <si>
    <t>UED.ktoe.HR.TRE.TRE.PROCESSING.STEAM.DERIVED</t>
  </si>
  <si>
    <t>UED.ktoe.HR.TRE.TRE.PROCESSING.STEAM.BIOMASS_WASTE</t>
  </si>
  <si>
    <t>UED.ktoe.HR.TRE.TRE.PROCESSING.STEAM.STEAM_DISTR</t>
  </si>
  <si>
    <t>UED.ktoe.HR.TRE.TRE.GENERIC.MECH.ELEC</t>
  </si>
  <si>
    <t>UED.ktoe.HR.TRE.TRE.FINISHING.THERM.ELEC</t>
  </si>
  <si>
    <t>FUEL_EMI.ktCO2.HR.TRE.TRE.TOTAL.TOTAL.TOTAL</t>
  </si>
  <si>
    <t>FUEL_EMI.ktCO2.HR.TRE.TRE.LIGHT.GENERIC.ELEC</t>
  </si>
  <si>
    <t>FUEL_EMI.ktCO2.HR.TRE.TRE.AIRCOMP.GENERIC.ELEC</t>
  </si>
  <si>
    <t>FUEL_EMI.ktCO2.HR.TRE.TRE.MOTOR.GENERIC.ELEC</t>
  </si>
  <si>
    <t>FUEL_EMI.ktCO2.HR.TRE.TRE.FANS.GENERIC.ELEC</t>
  </si>
  <si>
    <t>FUEL_EMI.ktCO2.HR.TRE.TRE.LOW_ENTH.TOTAL.TOTAL</t>
  </si>
  <si>
    <t>FUEL_EMI.ktCO2.HR.TRE.TRE.LOW_ENTH.THERM.DIESEL_LIQBIO</t>
  </si>
  <si>
    <t>FUEL_EMI.ktCO2.HR.TRE.TRE.LOW_ENTH.THERM.NG_BIOGAS</t>
  </si>
  <si>
    <t>FUEL_EMI.ktCO2.HR.TRE.TRE.LOW_ENTH.THERM.SOLAR_GEO</t>
  </si>
  <si>
    <t>FUEL_EMI.ktCO2.HR.TRE.TRE.LOW_ENTH.HP.AMBIENT</t>
  </si>
  <si>
    <t>FUEL_EMI.ktCO2.HR.TRE.TRE.LOW_ENTH.THERM.ELEC</t>
  </si>
  <si>
    <t>FUEL_EMI.ktCO2.HR.TRE.TRE.FOUNDRY.THERM.TOTAL</t>
  </si>
  <si>
    <t>FUEL_EMI.ktCO2.HR.TRE.TRE.FOUNDRY.THERM.SOLIDS</t>
  </si>
  <si>
    <t>FUEL_EMI.ktCO2.HR.TRE.TRE.FOUNDRY.THERM.LPG</t>
  </si>
  <si>
    <t>FUEL_EMI.ktCO2.HR.TRE.TRE.FOUNDRY.THERM.DIESEL_LIQBIO</t>
  </si>
  <si>
    <t>FUEL_EMI.ktCO2.HR.TRE.TRE.FOUNDRY.THERM.RFO</t>
  </si>
  <si>
    <t>FUEL_EMI.ktCO2.HR.TRE.TRE.FOUNDRY.THERM.NG_BIOGAS</t>
  </si>
  <si>
    <t>FUEL_EMI.ktCO2.HR.TRE.TRE.FOUNDRY.ELEC.ELEC</t>
  </si>
  <si>
    <t>FUEL_EMI.ktCO2.HR.TRE.TRE.CONNECTION_THERM.THERM.NG_BIOGAS</t>
  </si>
  <si>
    <t>FUEL_EMI.ktCO2.HR.TRE.TRE.CONNECTION_ELEC.ELEC.ELEC</t>
  </si>
  <si>
    <t>FUEL_EMI.ktCO2.HR.TRE.TRE.HEAT_TREAT.THERM.TOTAL</t>
  </si>
  <si>
    <t>FUEL_EMI.ktCO2.HR.TRE.TRE.HEAT_TREAT.THERM.SOLIDS</t>
  </si>
  <si>
    <t>FUEL_EMI.ktCO2.HR.TRE.TRE.HEAT_TREAT.THERM.LPG</t>
  </si>
  <si>
    <t>FUEL_EMI.ktCO2.HR.TRE.TRE.HEAT_TREAT.THERM.DIESEL_LIQBIO</t>
  </si>
  <si>
    <t>FUEL_EMI.ktCO2.HR.TRE.TRE.HEAT_TREAT.THERM.RFO</t>
  </si>
  <si>
    <t>FUEL_EMI.ktCO2.HR.TRE.TRE.HEAT_TREAT.THERM.NG_BIOGAS</t>
  </si>
  <si>
    <t>FUEL_EMI.ktCO2.HR.TRE.TRE.HEAT_TREAT.ELEC.ELEC</t>
  </si>
  <si>
    <t>FUEL_EMI.ktCO2.HR.TRE.TRE.PROCESSING.TOTAL.TOTAL</t>
  </si>
  <si>
    <t>FUEL_EMI.ktCO2.HR.TRE.TRE.PROCESSING.STEAM.SOLIDS</t>
  </si>
  <si>
    <t>FUEL_EMI.ktCO2.HR.TRE.TRE.PROCESSING.STEAM.RFG</t>
  </si>
  <si>
    <t>FUEL_EMI.ktCO2.HR.TRE.TRE.PROCESSING.STEAM.LPG</t>
  </si>
  <si>
    <t>FUEL_EMI.ktCO2.HR.TRE.TRE.PROCESSING.STEAM.DIESEL_LIQBIO</t>
  </si>
  <si>
    <t>FUEL_EMI.ktCO2.HR.TRE.TRE.PROCESSING.STEAM.RFO</t>
  </si>
  <si>
    <t>FUEL_EMI.ktCO2.HR.TRE.TRE.PROCESSING.STEAM.OTHER</t>
  </si>
  <si>
    <t>FUEL_EMI.ktCO2.HR.TRE.TRE.PROCESSING.STEAM.NG_BIOGAS</t>
  </si>
  <si>
    <t>FUEL_EMI.ktCO2.HR.TRE.TRE.PROCESSING.STEAM.DERIVED</t>
  </si>
  <si>
    <t>FUEL_EMI.ktCO2.HR.TRE.TRE.PROCESSING.STEAM.BIOMASS_WASTE</t>
  </si>
  <si>
    <t>FUEL_EMI.ktCO2.HR.TRE.TRE.PROCESSING.STEAM.STEAM_DISTR</t>
  </si>
  <si>
    <t>FUEL_EMI.ktCO2.HR.TRE.TRE.GENERIC.MECH.ELEC</t>
  </si>
  <si>
    <t>FUEL_EMI.ktCO2.HR.TRE.TRE.FINISHING.THERM.ELEC</t>
  </si>
  <si>
    <t>VA.Meuro2023.HR.MAE.MAE</t>
  </si>
  <si>
    <t>OUTPUT.index.HR.MAE.MAE</t>
  </si>
  <si>
    <t>CAP.index.HR.MAE.MAE</t>
  </si>
  <si>
    <t>NEWCAP.index.HR.MAE.MAE</t>
  </si>
  <si>
    <t>FEC.ktoe.HR.MAE.MAE.TOTAL.TOTAL.TOTAL</t>
  </si>
  <si>
    <t>FEC.ktoe.HR.MAE.MAE.TOTAL.TOTAL.SOLIDS</t>
  </si>
  <si>
    <t>FEC.ktoe.HR.MAE.MAE.TOTAL.TOTAL.RFG</t>
  </si>
  <si>
    <t>FEC.ktoe.HR.MAE.MAE.TOTAL.TOTAL.LPG</t>
  </si>
  <si>
    <t>FEC.ktoe.HR.MAE.MAE.TOTAL.TOTAL.DIESEL</t>
  </si>
  <si>
    <t>FEC.ktoe.HR.MAE.MAE.TOTAL.TOTAL.RFO</t>
  </si>
  <si>
    <t>FEC.ktoe.HR.MAE.MAE.TOTAL.TOTAL.OTHER</t>
  </si>
  <si>
    <t>FEC.ktoe.HR.MAE.MAE.TOTAL.TOTAL.NG</t>
  </si>
  <si>
    <t>FEC.ktoe.HR.MAE.MAE.TOTAL.TOTAL.DERIVED</t>
  </si>
  <si>
    <t>FEC.ktoe.HR.MAE.MAE.TOTAL.TOTAL.BIOMASS_WASTE</t>
  </si>
  <si>
    <t>FEC.ktoe.HR.MAE.MAE.TOTAL.TOTAL.BIOGAS</t>
  </si>
  <si>
    <t>FEC.ktoe.HR.MAE.MAE.TOTAL.TOTAL.LIQBIO</t>
  </si>
  <si>
    <t>FEC.ktoe.HR.MAE.MAE.TOTAL.TOTAL.SOLAR</t>
  </si>
  <si>
    <t>FEC.ktoe.HR.MAE.MAE.TOTAL.TOTAL.GEO</t>
  </si>
  <si>
    <t>FEC.ktoe.HR.MAE.MAE.TOTAL.TOTAL.AMBIENT</t>
  </si>
  <si>
    <t>FEC.ktoe.HR.MAE.MAE.TOTAL.TOTAL.STEAM_DISTR</t>
  </si>
  <si>
    <t>FEC.ktoe.HR.MAE.MAE.TOTAL.TOTAL.ELEC</t>
  </si>
  <si>
    <t>FEC.ktoe.HR.MAE.MAE.LIGHT.GENERIC.ELEC</t>
  </si>
  <si>
    <t>FEC.ktoe.HR.MAE.MAE.AIRCOMP.GENERIC.ELEC</t>
  </si>
  <si>
    <t>FEC.ktoe.HR.MAE.MAE.MOTOR.GENERIC.ELEC</t>
  </si>
  <si>
    <t>FEC.ktoe.HR.MAE.MAE.FANS.GENERIC.ELEC</t>
  </si>
  <si>
    <t>FEC.ktoe.HR.MAE.MAE.LOW_ENTH.TOTAL.TOTAL</t>
  </si>
  <si>
    <t>FEC.ktoe.HR.MAE.MAE.LOW_ENTH.THERM.DIESEL_LIQBIO</t>
  </si>
  <si>
    <t>FEC.ktoe.HR.MAE.MAE.LOW_ENTH.THERM.NG_BIOGAS</t>
  </si>
  <si>
    <t>FEC.ktoe.HR.MAE.MAE.LOW_ENTH.THERM.SOLAR_GEO</t>
  </si>
  <si>
    <t>FEC.ktoe.HR.MAE.MAE.LOW_ENTH.HP.AMBIENT</t>
  </si>
  <si>
    <t>FEC.ktoe.HR.MAE.MAE.LOW_ENTH.THERM.ELEC</t>
  </si>
  <si>
    <t>Mach. Eq.: Foundries</t>
  </si>
  <si>
    <t>Mach. Eq.: Thermal Foundries</t>
  </si>
  <si>
    <t>FEC.ktoe.HR.MAE.MAE.FOUNDRY.THERM.TOTAL</t>
  </si>
  <si>
    <t>FEC.ktoe.HR.MAE.MAE.FOUNDRY.THERM.SOLIDS</t>
  </si>
  <si>
    <t>FEC.ktoe.HR.MAE.MAE.FOUNDRY.THERM.LPG</t>
  </si>
  <si>
    <t>FEC.ktoe.HR.MAE.MAE.FOUNDRY.THERM.DIESEL_LIQBIO</t>
  </si>
  <si>
    <t>FEC.ktoe.HR.MAE.MAE.FOUNDRY.THERM.RFO</t>
  </si>
  <si>
    <t>FEC.ktoe.HR.MAE.MAE.FOUNDRY.THERM.NG_BIOGAS</t>
  </si>
  <si>
    <t>Mach. Eq.: Electric Foundries</t>
  </si>
  <si>
    <t>FEC.ktoe.HR.MAE.MAE.FOUNDRY.ELEC.ELEC</t>
  </si>
  <si>
    <t>Mach. Eq.: Connection techniques</t>
  </si>
  <si>
    <t>Mach. Eq.: Thermal connection</t>
  </si>
  <si>
    <t>FEC.ktoe.HR.MAE.MAE.CONNECTION_THERM.THERM.NG_BIOGAS</t>
  </si>
  <si>
    <t>Mach. Eq.: Electric connection</t>
  </si>
  <si>
    <t>FEC.ktoe.HR.MAE.MAE.CONNECTION_ELEC.ELEC.ELEC</t>
  </si>
  <si>
    <t>Mach. Eq.: Heat treatment</t>
  </si>
  <si>
    <t>Mach. Eq.: Heat treatment - Thermal</t>
  </si>
  <si>
    <t>FEC.ktoe.HR.MAE.MAE.HEAT_TREAT.THERM.TOTAL</t>
  </si>
  <si>
    <t>FEC.ktoe.HR.MAE.MAE.HEAT_TREAT.THERM.SOLIDS</t>
  </si>
  <si>
    <t>FEC.ktoe.HR.MAE.MAE.HEAT_TREAT.THERM.LPG</t>
  </si>
  <si>
    <t>FEC.ktoe.HR.MAE.MAE.HEAT_TREAT.THERM.DIESEL_LIQBIO</t>
  </si>
  <si>
    <t>FEC.ktoe.HR.MAE.MAE.HEAT_TREAT.THERM.RFO</t>
  </si>
  <si>
    <t>FEC.ktoe.HR.MAE.MAE.HEAT_TREAT.THERM.NG_BIOGAS</t>
  </si>
  <si>
    <t>Mach. Eq.: Heat treatment - Electric</t>
  </si>
  <si>
    <t>FEC.ktoe.HR.MAE.MAE.HEAT_TREAT.ELEC.ELEC</t>
  </si>
  <si>
    <t>Mach. Eq.: Steam processing</t>
  </si>
  <si>
    <t>FEC.ktoe.HR.MAE.MAE.PROCESSING.TOTAL.TOTAL</t>
  </si>
  <si>
    <t>FEC.ktoe.HR.MAE.MAE.PROCESSING.STEAM.SOLIDS</t>
  </si>
  <si>
    <t>FEC.ktoe.HR.MAE.MAE.PROCESSING.STEAM.RFG</t>
  </si>
  <si>
    <t>FEC.ktoe.HR.MAE.MAE.PROCESSING.STEAM.LPG</t>
  </si>
  <si>
    <t>FEC.ktoe.HR.MAE.MAE.PROCESSING.STEAM.DIESEL_LIQBIO</t>
  </si>
  <si>
    <t>FEC.ktoe.HR.MAE.MAE.PROCESSING.STEAM.RFO</t>
  </si>
  <si>
    <t>FEC.ktoe.HR.MAE.MAE.PROCESSING.STEAM.OTHER</t>
  </si>
  <si>
    <t>FEC.ktoe.HR.MAE.MAE.PROCESSING.STEAM.NG_BIOGAS</t>
  </si>
  <si>
    <t>FEC.ktoe.HR.MAE.MAE.PROCESSING.STEAM.DERIVED</t>
  </si>
  <si>
    <t>FEC.ktoe.HR.MAE.MAE.PROCESSING.STEAM.BIOMASS_WASTE</t>
  </si>
  <si>
    <t>FEC.ktoe.HR.MAE.MAE.PROCESSING.STEAM.STEAM_DISTR</t>
  </si>
  <si>
    <t>Mach. Eq.: General machinery</t>
  </si>
  <si>
    <t>FEC.ktoe.HR.MAE.MAE.GENERIC.MECH.ELEC</t>
  </si>
  <si>
    <t>Mach. Eq.: Product finishing</t>
  </si>
  <si>
    <t>FEC.ktoe.HR.MAE.MAE.FINISHING.THERM.ELEC</t>
  </si>
  <si>
    <t>UED.ktoe.HR.MAE.MAE.TOTAL.TOTAL.TOTAL</t>
  </si>
  <si>
    <t>UED.ktoe.HR.MAE.MAE.LIGHT.GENERIC.ELEC</t>
  </si>
  <si>
    <t>UED.ktoe.HR.MAE.MAE.AIRCOMP.GENERIC.ELEC</t>
  </si>
  <si>
    <t>UED.ktoe.HR.MAE.MAE.MOTOR.GENERIC.ELEC</t>
  </si>
  <si>
    <t>UED.ktoe.HR.MAE.MAE.FANS.GENERIC.ELEC</t>
  </si>
  <si>
    <t>UED.ktoe.HR.MAE.MAE.LOW_ENTH.TOTAL.TOTAL</t>
  </si>
  <si>
    <t>UED.ktoe.HR.MAE.MAE.LOW_ENTH.THERM.DIESEL_LIQBIO</t>
  </si>
  <si>
    <t>UED.ktoe.HR.MAE.MAE.LOW_ENTH.THERM.NG_BIOGAS</t>
  </si>
  <si>
    <t>UED.ktoe.HR.MAE.MAE.LOW_ENTH.THERM.SOLAR_GEO</t>
  </si>
  <si>
    <t>UED.ktoe.HR.MAE.MAE.LOW_ENTH.HP.AMBIENT</t>
  </si>
  <si>
    <t>UED.ktoe.HR.MAE.MAE.LOW_ENTH.THERM.ELEC</t>
  </si>
  <si>
    <t>UED.ktoe.HR.MAE.MAE.FOUNDRY.THERM.TOTAL</t>
  </si>
  <si>
    <t>UED.ktoe.HR.MAE.MAE.FOUNDRY.THERM.SOLIDS</t>
  </si>
  <si>
    <t>UED.ktoe.HR.MAE.MAE.FOUNDRY.THERM.LPG</t>
  </si>
  <si>
    <t>UED.ktoe.HR.MAE.MAE.FOUNDRY.THERM.DIESEL_LIQBIO</t>
  </si>
  <si>
    <t>UED.ktoe.HR.MAE.MAE.FOUNDRY.THERM.RFO</t>
  </si>
  <si>
    <t>UED.ktoe.HR.MAE.MAE.FOUNDRY.THERM.NG_BIOGAS</t>
  </si>
  <si>
    <t>UED.ktoe.HR.MAE.MAE.FOUNDRY.ELEC.ELEC</t>
  </si>
  <si>
    <t>UED.ktoe.HR.MAE.MAE.CONNECTION_THERM.THERM.NG_BIOGAS</t>
  </si>
  <si>
    <t>UED.ktoe.HR.MAE.MAE.CONNECTION_ELEC.ELEC.ELEC</t>
  </si>
  <si>
    <t>UED.ktoe.HR.MAE.MAE.HEAT_TREAT.THERM.TOTAL</t>
  </si>
  <si>
    <t>UED.ktoe.HR.MAE.MAE.HEAT_TREAT.THERM.SOLIDS</t>
  </si>
  <si>
    <t>UED.ktoe.HR.MAE.MAE.HEAT_TREAT.THERM.LPG</t>
  </si>
  <si>
    <t>UED.ktoe.HR.MAE.MAE.HEAT_TREAT.THERM.DIESEL_LIQBIO</t>
  </si>
  <si>
    <t>UED.ktoe.HR.MAE.MAE.HEAT_TREAT.THERM.RFO</t>
  </si>
  <si>
    <t>UED.ktoe.HR.MAE.MAE.HEAT_TREAT.THERM.NG_BIOGAS</t>
  </si>
  <si>
    <t>UED.ktoe.HR.MAE.MAE.HEAT_TREAT.ELEC.ELEC</t>
  </si>
  <si>
    <t>UED.ktoe.HR.MAE.MAE.PROCESSING.TOTAL.TOTAL</t>
  </si>
  <si>
    <t>UED.ktoe.HR.MAE.MAE.PROCESSING.STEAM.SOLIDS</t>
  </si>
  <si>
    <t>UED.ktoe.HR.MAE.MAE.PROCESSING.STEAM.RFG</t>
  </si>
  <si>
    <t>UED.ktoe.HR.MAE.MAE.PROCESSING.STEAM.LPG</t>
  </si>
  <si>
    <t>UED.ktoe.HR.MAE.MAE.PROCESSING.STEAM.DIESEL_LIQBIO</t>
  </si>
  <si>
    <t>UED.ktoe.HR.MAE.MAE.PROCESSING.STEAM.RFO</t>
  </si>
  <si>
    <t>UED.ktoe.HR.MAE.MAE.PROCESSING.STEAM.OTHER</t>
  </si>
  <si>
    <t>UED.ktoe.HR.MAE.MAE.PROCESSING.STEAM.NG_BIOGAS</t>
  </si>
  <si>
    <t>UED.ktoe.HR.MAE.MAE.PROCESSING.STEAM.DERIVED</t>
  </si>
  <si>
    <t>UED.ktoe.HR.MAE.MAE.PROCESSING.STEAM.BIOMASS_WASTE</t>
  </si>
  <si>
    <t>UED.ktoe.HR.MAE.MAE.PROCESSING.STEAM.STEAM_DISTR</t>
  </si>
  <si>
    <t>UED.ktoe.HR.MAE.MAE.GENERIC.MECH.ELEC</t>
  </si>
  <si>
    <t>UED.ktoe.HR.MAE.MAE.FINISHING.THERM.ELEC</t>
  </si>
  <si>
    <t>FUEL_EMI.ktCO2.HR.MAE.MAE.TOTAL.TOTAL.TOTAL</t>
  </si>
  <si>
    <t>FUEL_EMI.ktCO2.HR.MAE.MAE.LIGHT.GENERIC.ELEC</t>
  </si>
  <si>
    <t>FUEL_EMI.ktCO2.HR.MAE.MAE.AIRCOMP.GENERIC.ELEC</t>
  </si>
  <si>
    <t>FUEL_EMI.ktCO2.HR.MAE.MAE.MOTOR.GENERIC.ELEC</t>
  </si>
  <si>
    <t>FUEL_EMI.ktCO2.HR.MAE.MAE.FANS.GENERIC.ELEC</t>
  </si>
  <si>
    <t>FUEL_EMI.ktCO2.HR.MAE.MAE.LOW_ENTH.TOTAL.TOTAL</t>
  </si>
  <si>
    <t>FUEL_EMI.ktCO2.HR.MAE.MAE.LOW_ENTH.THERM.DIESEL_LIQBIO</t>
  </si>
  <si>
    <t>FUEL_EMI.ktCO2.HR.MAE.MAE.LOW_ENTH.THERM.NG_BIOGAS</t>
  </si>
  <si>
    <t>FUEL_EMI.ktCO2.HR.MAE.MAE.LOW_ENTH.THERM.SOLAR_GEO</t>
  </si>
  <si>
    <t>FUEL_EMI.ktCO2.HR.MAE.MAE.LOW_ENTH.HP.AMBIENT</t>
  </si>
  <si>
    <t>FUEL_EMI.ktCO2.HR.MAE.MAE.LOW_ENTH.THERM.ELEC</t>
  </si>
  <si>
    <t>FUEL_EMI.ktCO2.HR.MAE.MAE.FOUNDRY.THERM.TOTAL</t>
  </si>
  <si>
    <t>FUEL_EMI.ktCO2.HR.MAE.MAE.FOUNDRY.THERM.SOLIDS</t>
  </si>
  <si>
    <t>FUEL_EMI.ktCO2.HR.MAE.MAE.FOUNDRY.THERM.LPG</t>
  </si>
  <si>
    <t>FUEL_EMI.ktCO2.HR.MAE.MAE.FOUNDRY.THERM.DIESEL_LIQBIO</t>
  </si>
  <si>
    <t>FUEL_EMI.ktCO2.HR.MAE.MAE.FOUNDRY.THERM.RFO</t>
  </si>
  <si>
    <t>FUEL_EMI.ktCO2.HR.MAE.MAE.FOUNDRY.THERM.NG_BIOGAS</t>
  </si>
  <si>
    <t>FUEL_EMI.ktCO2.HR.MAE.MAE.FOUNDRY.ELEC.ELEC</t>
  </si>
  <si>
    <t>FUEL_EMI.ktCO2.HR.MAE.MAE.CONNECTION_THERM.THERM.NG_BIOGAS</t>
  </si>
  <si>
    <t>FUEL_EMI.ktCO2.HR.MAE.MAE.CONNECTION_ELEC.ELEC.ELEC</t>
  </si>
  <si>
    <t>FUEL_EMI.ktCO2.HR.MAE.MAE.HEAT_TREAT.THERM.TOTAL</t>
  </si>
  <si>
    <t>FUEL_EMI.ktCO2.HR.MAE.MAE.HEAT_TREAT.THERM.SOLIDS</t>
  </si>
  <si>
    <t>FUEL_EMI.ktCO2.HR.MAE.MAE.HEAT_TREAT.THERM.LPG</t>
  </si>
  <si>
    <t>FUEL_EMI.ktCO2.HR.MAE.MAE.HEAT_TREAT.THERM.DIESEL_LIQBIO</t>
  </si>
  <si>
    <t>FUEL_EMI.ktCO2.HR.MAE.MAE.HEAT_TREAT.THERM.RFO</t>
  </si>
  <si>
    <t>FUEL_EMI.ktCO2.HR.MAE.MAE.HEAT_TREAT.THERM.NG_BIOGAS</t>
  </si>
  <si>
    <t>FUEL_EMI.ktCO2.HR.MAE.MAE.HEAT_TREAT.ELEC.ELEC</t>
  </si>
  <si>
    <t>FUEL_EMI.ktCO2.HR.MAE.MAE.PROCESSING.TOTAL.TOTAL</t>
  </si>
  <si>
    <t>FUEL_EMI.ktCO2.HR.MAE.MAE.PROCESSING.STEAM.SOLIDS</t>
  </si>
  <si>
    <t>FUEL_EMI.ktCO2.HR.MAE.MAE.PROCESSING.STEAM.RFG</t>
  </si>
  <si>
    <t>FUEL_EMI.ktCO2.HR.MAE.MAE.PROCESSING.STEAM.LPG</t>
  </si>
  <si>
    <t>FUEL_EMI.ktCO2.HR.MAE.MAE.PROCESSING.STEAM.DIESEL_LIQBIO</t>
  </si>
  <si>
    <t>FUEL_EMI.ktCO2.HR.MAE.MAE.PROCESSING.STEAM.RFO</t>
  </si>
  <si>
    <t>FUEL_EMI.ktCO2.HR.MAE.MAE.PROCESSING.STEAM.OTHER</t>
  </si>
  <si>
    <t>FUEL_EMI.ktCO2.HR.MAE.MAE.PROCESSING.STEAM.NG_BIOGAS</t>
  </si>
  <si>
    <t>FUEL_EMI.ktCO2.HR.MAE.MAE.PROCESSING.STEAM.DERIVED</t>
  </si>
  <si>
    <t>FUEL_EMI.ktCO2.HR.MAE.MAE.PROCESSING.STEAM.BIOMASS_WASTE</t>
  </si>
  <si>
    <t>FUEL_EMI.ktCO2.HR.MAE.MAE.PROCESSING.STEAM.STEAM_DISTR</t>
  </si>
  <si>
    <t>FUEL_EMI.ktCO2.HR.MAE.MAE.GENERIC.MECH.ELEC</t>
  </si>
  <si>
    <t>FUEL_EMI.ktCO2.HR.MAE.MAE.FINISHING.THERM.ELEC</t>
  </si>
  <si>
    <t>VA.Meuro2023.HR.TEL.TEL</t>
  </si>
  <si>
    <t>OUTPUT.index.HR.TEL.TEL</t>
  </si>
  <si>
    <t>CAP.index.HR.TEL.TEL</t>
  </si>
  <si>
    <t>NEWCAP.index.HR.TEL.TEL</t>
  </si>
  <si>
    <t>FEC.ktoe.HR.TEL.TEL.TOTAL.TOTAL.TOTAL</t>
  </si>
  <si>
    <t>FEC.ktoe.HR.TEL.TEL.TOTAL.TOTAL.SOLIDS</t>
  </si>
  <si>
    <t>FEC.ktoe.HR.TEL.TEL.TOTAL.TOTAL.RFG</t>
  </si>
  <si>
    <t>FEC.ktoe.HR.TEL.TEL.TOTAL.TOTAL.LPG</t>
  </si>
  <si>
    <t>FEC.ktoe.HR.TEL.TEL.TOTAL.TOTAL.DIESEL</t>
  </si>
  <si>
    <t>FEC.ktoe.HR.TEL.TEL.TOTAL.TOTAL.RFO</t>
  </si>
  <si>
    <t>FEC.ktoe.HR.TEL.TEL.TOTAL.TOTAL.OTHER</t>
  </si>
  <si>
    <t>FEC.ktoe.HR.TEL.TEL.TOTAL.TOTAL.NG</t>
  </si>
  <si>
    <t>FEC.ktoe.HR.TEL.TEL.TOTAL.TOTAL.DERIVED</t>
  </si>
  <si>
    <t>FEC.ktoe.HR.TEL.TEL.TOTAL.TOTAL.BIOMASS_WASTE</t>
  </si>
  <si>
    <t>FEC.ktoe.HR.TEL.TEL.TOTAL.TOTAL.BIOGAS</t>
  </si>
  <si>
    <t>FEC.ktoe.HR.TEL.TEL.TOTAL.TOTAL.LIQBIO</t>
  </si>
  <si>
    <t>FEC.ktoe.HR.TEL.TEL.TOTAL.TOTAL.SOLAR</t>
  </si>
  <si>
    <t>FEC.ktoe.HR.TEL.TEL.TOTAL.TOTAL.GEO</t>
  </si>
  <si>
    <t>FEC.ktoe.HR.TEL.TEL.TOTAL.TOTAL.AMBIENT</t>
  </si>
  <si>
    <t>FEC.ktoe.HR.TEL.TEL.TOTAL.TOTAL.STEAM_DISTR</t>
  </si>
  <si>
    <t>FEC.ktoe.HR.TEL.TEL.TOTAL.TOTAL.ELEC</t>
  </si>
  <si>
    <t>FEC.ktoe.HR.TEL.TEL.LIGHT.GENERIC.ELEC</t>
  </si>
  <si>
    <t>FEC.ktoe.HR.TEL.TEL.AIRCOMP.GENERIC.ELEC</t>
  </si>
  <si>
    <t>FEC.ktoe.HR.TEL.TEL.MOTOR.GENERIC.ELEC</t>
  </si>
  <si>
    <t>FEC.ktoe.HR.TEL.TEL.FANS.GENERIC.ELEC</t>
  </si>
  <si>
    <t>FEC.ktoe.HR.TEL.TEL.LOW_ENTH.TOTAL.TOTAL</t>
  </si>
  <si>
    <t>FEC.ktoe.HR.TEL.TEL.LOW_ENTH.THERM.DIESEL_LIQBIO</t>
  </si>
  <si>
    <t>FEC.ktoe.HR.TEL.TEL.LOW_ENTH.THERM.NG_BIOGAS</t>
  </si>
  <si>
    <t>FEC.ktoe.HR.TEL.TEL.LOW_ENTH.THERM.SOLAR_GEO</t>
  </si>
  <si>
    <t>FEC.ktoe.HR.TEL.TEL.LOW_ENTH.HP.AMBIENT</t>
  </si>
  <si>
    <t>FEC.ktoe.HR.TEL.TEL.LOW_ENTH.THERM.ELEC</t>
  </si>
  <si>
    <t>Textiles: Pretreatment with steam</t>
  </si>
  <si>
    <t>FEC.ktoe.HR.TEL.TEL.PRETREAT.TOTAL.TOTAL</t>
  </si>
  <si>
    <t>FEC.ktoe.HR.TEL.TEL.PRETREAT.STEAM.SOLIDS</t>
  </si>
  <si>
    <t>FEC.ktoe.HR.TEL.TEL.PRETREAT.STEAM.RFG</t>
  </si>
  <si>
    <t>FEC.ktoe.HR.TEL.TEL.PRETREAT.STEAM.LPG</t>
  </si>
  <si>
    <t>FEC.ktoe.HR.TEL.TEL.PRETREAT.STEAM.DIESEL_LIQBIO</t>
  </si>
  <si>
    <t>FEC.ktoe.HR.TEL.TEL.PRETREAT.STEAM.RFO</t>
  </si>
  <si>
    <t>FEC.ktoe.HR.TEL.TEL.PRETREAT.STEAM.OTHER</t>
  </si>
  <si>
    <t>FEC.ktoe.HR.TEL.TEL.PRETREAT.STEAM.NG_BIOGAS</t>
  </si>
  <si>
    <t>FEC.ktoe.HR.TEL.TEL.PRETREAT.STEAM.DERIVED</t>
  </si>
  <si>
    <t>FEC.ktoe.HR.TEL.TEL.PRETREAT.STEAM.BIOMASS_WASTE</t>
  </si>
  <si>
    <t>FEC.ktoe.HR.TEL.TEL.PRETREAT.STEAM.STEAM_DISTR</t>
  </si>
  <si>
    <t>Textiles: Wet processing with steam</t>
  </si>
  <si>
    <t>FEC.ktoe.HR.TEL.TEL.PROCESSING.TOTAL.TOTAL</t>
  </si>
  <si>
    <t>FEC.ktoe.HR.TEL.TEL.PROCESSING.STEAM.SOLIDS</t>
  </si>
  <si>
    <t>FEC.ktoe.HR.TEL.TEL.PROCESSING.STEAM.RFG</t>
  </si>
  <si>
    <t>FEC.ktoe.HR.TEL.TEL.PROCESSING.STEAM.LPG</t>
  </si>
  <si>
    <t>FEC.ktoe.HR.TEL.TEL.PROCESSING.STEAM.DIESEL_LIQBIO</t>
  </si>
  <si>
    <t>FEC.ktoe.HR.TEL.TEL.PROCESSING.STEAM.RFO</t>
  </si>
  <si>
    <t>FEC.ktoe.HR.TEL.TEL.PROCESSING.STEAM.OTHER</t>
  </si>
  <si>
    <t>FEC.ktoe.HR.TEL.TEL.PROCESSING.STEAM.NG_BIOGAS</t>
  </si>
  <si>
    <t>FEC.ktoe.HR.TEL.TEL.PROCESSING.STEAM.DERIVED</t>
  </si>
  <si>
    <t>FEC.ktoe.HR.TEL.TEL.PROCESSING.STEAM.BIOMASS_WASTE</t>
  </si>
  <si>
    <t>FEC.ktoe.HR.TEL.TEL.PROCESSING.STEAM.STEAM_DISTR</t>
  </si>
  <si>
    <t>Textiles: Electric general machinery</t>
  </si>
  <si>
    <t>FEC.ktoe.HR.TEL.TEL.GENERIC.MECH.ELEC</t>
  </si>
  <si>
    <t>Textiles: Drying</t>
  </si>
  <si>
    <t>Textiles: Thermal drying</t>
  </si>
  <si>
    <t>FEC.ktoe.HR.TEL.TEL.DRYING.TOTAL.TOTAL</t>
  </si>
  <si>
    <t>FEC.ktoe.HR.TEL.TEL.DRYING.THERM.SOLIDS</t>
  </si>
  <si>
    <t>FEC.ktoe.HR.TEL.TEL.DRYING.THERM.LPG</t>
  </si>
  <si>
    <t>FEC.ktoe.HR.TEL.TEL.DRYING.THERM.DIESEL_LIQBIO</t>
  </si>
  <si>
    <t>FEC.ktoe.HR.TEL.TEL.DRYING.THERM.RFO</t>
  </si>
  <si>
    <t>FEC.ktoe.HR.TEL.TEL.DRYING.THERM.NG_BIOGAS</t>
  </si>
  <si>
    <t>Textiles: Steam drying</t>
  </si>
  <si>
    <t>FEC.ktoe.HR.TEL.TEL.DRYING_STEAM.TOTAL.TOTAL</t>
  </si>
  <si>
    <t>FEC.ktoe.HR.TEL.TEL.DRYING_STEAM.STEAM.SOLIDS</t>
  </si>
  <si>
    <t>FEC.ktoe.HR.TEL.TEL.DRYING_STEAM.STEAM.RFG</t>
  </si>
  <si>
    <t>FEC.ktoe.HR.TEL.TEL.DRYING_STEAM.STEAM.LPG</t>
  </si>
  <si>
    <t>FEC.ktoe.HR.TEL.TEL.DRYING_STEAM.STEAM.DIESEL_LIQBIO</t>
  </si>
  <si>
    <t>FEC.ktoe.HR.TEL.TEL.DRYING_STEAM.STEAM.RFO</t>
  </si>
  <si>
    <t>FEC.ktoe.HR.TEL.TEL.DRYING_STEAM.STEAM.OTHER</t>
  </si>
  <si>
    <t>FEC.ktoe.HR.TEL.TEL.DRYING_STEAM.STEAM.NG_BIOGAS</t>
  </si>
  <si>
    <t>FEC.ktoe.HR.TEL.TEL.DRYING_STEAM.STEAM.DERIVED</t>
  </si>
  <si>
    <t>FEC.ktoe.HR.TEL.TEL.DRYING_STEAM.STEAM.BIOMASS_WASTE</t>
  </si>
  <si>
    <t>FEC.ktoe.HR.TEL.TEL.DRYING_STEAM.STEAM.STEAM_DISTR</t>
  </si>
  <si>
    <t>Textiles: Electric drying</t>
  </si>
  <si>
    <t>FEC.ktoe.HR.TEL.TEL.DRYING_ELEC.ELEC.ELEC</t>
  </si>
  <si>
    <t>Textiles: Microwave drying</t>
  </si>
  <si>
    <t>FEC.ktoe.HR.TEL.TEL.DRYING_MICROW.MICROW.ELEC</t>
  </si>
  <si>
    <t>Textiles: Finishing Electric</t>
  </si>
  <si>
    <t>FEC.ktoe.HR.TEL.TEL.FINISHING.THERM.ELEC</t>
  </si>
  <si>
    <t>UED.ktoe.HR.TEL.TEL.TOTAL.TOTAL.TOTAL</t>
  </si>
  <si>
    <t>UED.ktoe.HR.TEL.TEL.LIGHT.GENERIC.ELEC</t>
  </si>
  <si>
    <t>UED.ktoe.HR.TEL.TEL.AIRCOMP.GENERIC.ELEC</t>
  </si>
  <si>
    <t>UED.ktoe.HR.TEL.TEL.MOTOR.GENERIC.ELEC</t>
  </si>
  <si>
    <t>UED.ktoe.HR.TEL.TEL.FANS.GENERIC.ELEC</t>
  </si>
  <si>
    <t>UED.ktoe.HR.TEL.TEL.LOW_ENTH.TOTAL.TOTAL</t>
  </si>
  <si>
    <t>UED.ktoe.HR.TEL.TEL.LOW_ENTH.THERM.DIESEL_LIQBIO</t>
  </si>
  <si>
    <t>UED.ktoe.HR.TEL.TEL.LOW_ENTH.THERM.NG_BIOGAS</t>
  </si>
  <si>
    <t>UED.ktoe.HR.TEL.TEL.LOW_ENTH.THERM.SOLAR_GEO</t>
  </si>
  <si>
    <t>UED.ktoe.HR.TEL.TEL.LOW_ENTH.HP.AMBIENT</t>
  </si>
  <si>
    <t>UED.ktoe.HR.TEL.TEL.LOW_ENTH.THERM.ELEC</t>
  </si>
  <si>
    <t>UED.ktoe.HR.TEL.TEL.PRETREAT.TOTAL.TOTAL</t>
  </si>
  <si>
    <t>UED.ktoe.HR.TEL.TEL.PRETREAT.STEAM.SOLIDS</t>
  </si>
  <si>
    <t>UED.ktoe.HR.TEL.TEL.PRETREAT.STEAM.RFG</t>
  </si>
  <si>
    <t>UED.ktoe.HR.TEL.TEL.PRETREAT.STEAM.LPG</t>
  </si>
  <si>
    <t>UED.ktoe.HR.TEL.TEL.PRETREAT.STEAM.DIESEL_LIQBIO</t>
  </si>
  <si>
    <t>UED.ktoe.HR.TEL.TEL.PRETREAT.STEAM.RFO</t>
  </si>
  <si>
    <t>UED.ktoe.HR.TEL.TEL.PRETREAT.STEAM.OTHER</t>
  </si>
  <si>
    <t>UED.ktoe.HR.TEL.TEL.PRETREAT.STEAM.NG_BIOGAS</t>
  </si>
  <si>
    <t>UED.ktoe.HR.TEL.TEL.PRETREAT.STEAM.DERIVED</t>
  </si>
  <si>
    <t>UED.ktoe.HR.TEL.TEL.PRETREAT.STEAM.BIOMASS_WASTE</t>
  </si>
  <si>
    <t>UED.ktoe.HR.TEL.TEL.PRETREAT.STEAM.STEAM_DISTR</t>
  </si>
  <si>
    <t>UED.ktoe.HR.TEL.TEL.PROCESSING.TOTAL.TOTAL</t>
  </si>
  <si>
    <t>UED.ktoe.HR.TEL.TEL.PROCESSING.STEAM.SOLIDS</t>
  </si>
  <si>
    <t>UED.ktoe.HR.TEL.TEL.PROCESSING.STEAM.RFG</t>
  </si>
  <si>
    <t>UED.ktoe.HR.TEL.TEL.PROCESSING.STEAM.LPG</t>
  </si>
  <si>
    <t>UED.ktoe.HR.TEL.TEL.PROCESSING.STEAM.DIESEL_LIQBIO</t>
  </si>
  <si>
    <t>UED.ktoe.HR.TEL.TEL.PROCESSING.STEAM.RFO</t>
  </si>
  <si>
    <t>UED.ktoe.HR.TEL.TEL.PROCESSING.STEAM.OTHER</t>
  </si>
  <si>
    <t>UED.ktoe.HR.TEL.TEL.PROCESSING.STEAM.NG_BIOGAS</t>
  </si>
  <si>
    <t>UED.ktoe.HR.TEL.TEL.PROCESSING.STEAM.DERIVED</t>
  </si>
  <si>
    <t>UED.ktoe.HR.TEL.TEL.PROCESSING.STEAM.BIOMASS_WASTE</t>
  </si>
  <si>
    <t>UED.ktoe.HR.TEL.TEL.PROCESSING.STEAM.STEAM_DISTR</t>
  </si>
  <si>
    <t>UED.ktoe.HR.TEL.TEL.GENERIC.MECH.ELEC</t>
  </si>
  <si>
    <t>UED.ktoe.HR.TEL.TEL.DRYING.TOTAL.TOTAL</t>
  </si>
  <si>
    <t>UED.ktoe.HR.TEL.TEL.DRYING.THERM.SOLIDS</t>
  </si>
  <si>
    <t>UED.ktoe.HR.TEL.TEL.DRYING.THERM.LPG</t>
  </si>
  <si>
    <t>UED.ktoe.HR.TEL.TEL.DRYING.THERM.DIESEL_LIQBIO</t>
  </si>
  <si>
    <t>UED.ktoe.HR.TEL.TEL.DRYING.THERM.RFO</t>
  </si>
  <si>
    <t>UED.ktoe.HR.TEL.TEL.DRYING.THERM.NG_BIOGAS</t>
  </si>
  <si>
    <t>UED.ktoe.HR.TEL.TEL.DRYING_STEAM.TOTAL.TOTAL</t>
  </si>
  <si>
    <t>UED.ktoe.HR.TEL.TEL.DRYING_STEAM.STEAM.SOLIDS</t>
  </si>
  <si>
    <t>UED.ktoe.HR.TEL.TEL.DRYING_STEAM.STEAM.RFG</t>
  </si>
  <si>
    <t>UED.ktoe.HR.TEL.TEL.DRYING_STEAM.STEAM.LPG</t>
  </si>
  <si>
    <t>UED.ktoe.HR.TEL.TEL.DRYING_STEAM.STEAM.DIESEL_LIQBIO</t>
  </si>
  <si>
    <t>UED.ktoe.HR.TEL.TEL.DRYING_STEAM.STEAM.RFO</t>
  </si>
  <si>
    <t>UED.ktoe.HR.TEL.TEL.DRYING_STEAM.STEAM.OTHER</t>
  </si>
  <si>
    <t>UED.ktoe.HR.TEL.TEL.DRYING_STEAM.STEAM.NG_BIOGAS</t>
  </si>
  <si>
    <t>UED.ktoe.HR.TEL.TEL.DRYING_STEAM.STEAM.DERIVED</t>
  </si>
  <si>
    <t>UED.ktoe.HR.TEL.TEL.DRYING_STEAM.STEAM.BIOMASS_WASTE</t>
  </si>
  <si>
    <t>UED.ktoe.HR.TEL.TEL.DRYING_STEAM.STEAM.STEAM_DISTR</t>
  </si>
  <si>
    <t>UED.ktoe.HR.TEL.TEL.DRYING_ELEC.ELEC.ELEC</t>
  </si>
  <si>
    <t>UED.ktoe.HR.TEL.TEL.DRYING_MICROW.MICROW.ELEC</t>
  </si>
  <si>
    <t>UED.ktoe.HR.TEL.TEL.FINISHING.THERM.ELEC</t>
  </si>
  <si>
    <t>FUEL_EMI.ktCO2.HR.TEL.TEL.TOTAL.TOTAL.TOTAL</t>
  </si>
  <si>
    <t>FUEL_EMI.ktCO2.HR.TEL.TEL.LIGHT.GENERIC.ELEC</t>
  </si>
  <si>
    <t>FUEL_EMI.ktCO2.HR.TEL.TEL.AIRCOMP.GENERIC.ELEC</t>
  </si>
  <si>
    <t>FUEL_EMI.ktCO2.HR.TEL.TEL.MOTOR.GENERIC.ELEC</t>
  </si>
  <si>
    <t>FUEL_EMI.ktCO2.HR.TEL.TEL.FANS.GENERIC.ELEC</t>
  </si>
  <si>
    <t>FUEL_EMI.ktCO2.HR.TEL.TEL.LOW_ENTH.TOTAL.TOTAL</t>
  </si>
  <si>
    <t>FUEL_EMI.ktCO2.HR.TEL.TEL.LOW_ENTH.THERM.DIESEL_LIQBIO</t>
  </si>
  <si>
    <t>FUEL_EMI.ktCO2.HR.TEL.TEL.LOW_ENTH.THERM.NG_BIOGAS</t>
  </si>
  <si>
    <t>FUEL_EMI.ktCO2.HR.TEL.TEL.LOW_ENTH.THERM.SOLAR_GEO</t>
  </si>
  <si>
    <t>FUEL_EMI.ktCO2.HR.TEL.TEL.LOW_ENTH.HP.AMBIENT</t>
  </si>
  <si>
    <t>FUEL_EMI.ktCO2.HR.TEL.TEL.LOW_ENTH.THERM.ELEC</t>
  </si>
  <si>
    <t>FUEL_EMI.ktCO2.HR.TEL.TEL.PRETREAT.TOTAL.TOTAL</t>
  </si>
  <si>
    <t>FUEL_EMI.ktCO2.HR.TEL.TEL.PRETREAT.STEAM.SOLIDS</t>
  </si>
  <si>
    <t>FUEL_EMI.ktCO2.HR.TEL.TEL.PRETREAT.STEAM.RFG</t>
  </si>
  <si>
    <t>FUEL_EMI.ktCO2.HR.TEL.TEL.PRETREAT.STEAM.LPG</t>
  </si>
  <si>
    <t>FUEL_EMI.ktCO2.HR.TEL.TEL.PRETREAT.STEAM.DIESEL_LIQBIO</t>
  </si>
  <si>
    <t>FUEL_EMI.ktCO2.HR.TEL.TEL.PRETREAT.STEAM.RFO</t>
  </si>
  <si>
    <t>FUEL_EMI.ktCO2.HR.TEL.TEL.PRETREAT.STEAM.OTHER</t>
  </si>
  <si>
    <t>FUEL_EMI.ktCO2.HR.TEL.TEL.PRETREAT.STEAM.NG_BIOGAS</t>
  </si>
  <si>
    <t>FUEL_EMI.ktCO2.HR.TEL.TEL.PRETREAT.STEAM.DERIVED</t>
  </si>
  <si>
    <t>FUEL_EMI.ktCO2.HR.TEL.TEL.PRETREAT.STEAM.BIOMASS_WASTE</t>
  </si>
  <si>
    <t>FUEL_EMI.ktCO2.HR.TEL.TEL.PRETREAT.STEAM.STEAM_DISTR</t>
  </si>
  <si>
    <t>FUEL_EMI.ktCO2.HR.TEL.TEL.PROCESSING.TOTAL.TOTAL</t>
  </si>
  <si>
    <t>FUEL_EMI.ktCO2.HR.TEL.TEL.PROCESSING.STEAM.SOLIDS</t>
  </si>
  <si>
    <t>FUEL_EMI.ktCO2.HR.TEL.TEL.PROCESSING.STEAM.RFG</t>
  </si>
  <si>
    <t>FUEL_EMI.ktCO2.HR.TEL.TEL.PROCESSING.STEAM.LPG</t>
  </si>
  <si>
    <t>FUEL_EMI.ktCO2.HR.TEL.TEL.PROCESSING.STEAM.DIESEL_LIQBIO</t>
  </si>
  <si>
    <t>FUEL_EMI.ktCO2.HR.TEL.TEL.PROCESSING.STEAM.RFO</t>
  </si>
  <si>
    <t>FUEL_EMI.ktCO2.HR.TEL.TEL.PROCESSING.STEAM.OTHER</t>
  </si>
  <si>
    <t>FUEL_EMI.ktCO2.HR.TEL.TEL.PROCESSING.STEAM.NG_BIOGAS</t>
  </si>
  <si>
    <t>FUEL_EMI.ktCO2.HR.TEL.TEL.PROCESSING.STEAM.DERIVED</t>
  </si>
  <si>
    <t>FUEL_EMI.ktCO2.HR.TEL.TEL.PROCESSING.STEAM.BIOMASS_WASTE</t>
  </si>
  <si>
    <t>FUEL_EMI.ktCO2.HR.TEL.TEL.PROCESSING.STEAM.STEAM_DISTR</t>
  </si>
  <si>
    <t>FUEL_EMI.ktCO2.HR.TEL.TEL.GENERIC.MECH.ELEC</t>
  </si>
  <si>
    <t>FUEL_EMI.ktCO2.HR.TEL.TEL.DRYING.TOTAL.TOTAL</t>
  </si>
  <si>
    <t>FUEL_EMI.ktCO2.HR.TEL.TEL.DRYING.THERM.SOLIDS</t>
  </si>
  <si>
    <t>FUEL_EMI.ktCO2.HR.TEL.TEL.DRYING.THERM.LPG</t>
  </si>
  <si>
    <t>FUEL_EMI.ktCO2.HR.TEL.TEL.DRYING.THERM.DIESEL_LIQBIO</t>
  </si>
  <si>
    <t>FUEL_EMI.ktCO2.HR.TEL.TEL.DRYING.THERM.RFO</t>
  </si>
  <si>
    <t>FUEL_EMI.ktCO2.HR.TEL.TEL.DRYING.THERM.NG_BIOGAS</t>
  </si>
  <si>
    <t>FUEL_EMI.ktCO2.HR.TEL.TEL.DRYING_STEAM.TOTAL.TOTAL</t>
  </si>
  <si>
    <t>FUEL_EMI.ktCO2.HR.TEL.TEL.DRYING_STEAM.STEAM.SOLIDS</t>
  </si>
  <si>
    <t>FUEL_EMI.ktCO2.HR.TEL.TEL.DRYING_STEAM.STEAM.RFG</t>
  </si>
  <si>
    <t>FUEL_EMI.ktCO2.HR.TEL.TEL.DRYING_STEAM.STEAM.LPG</t>
  </si>
  <si>
    <t>FUEL_EMI.ktCO2.HR.TEL.TEL.DRYING_STEAM.STEAM.DIESEL_LIQBIO</t>
  </si>
  <si>
    <t>FUEL_EMI.ktCO2.HR.TEL.TEL.DRYING_STEAM.STEAM.RFO</t>
  </si>
  <si>
    <t>FUEL_EMI.ktCO2.HR.TEL.TEL.DRYING_STEAM.STEAM.OTHER</t>
  </si>
  <si>
    <t>FUEL_EMI.ktCO2.HR.TEL.TEL.DRYING_STEAM.STEAM.NG_BIOGAS</t>
  </si>
  <si>
    <t>FUEL_EMI.ktCO2.HR.TEL.TEL.DRYING_STEAM.STEAM.DERIVED</t>
  </si>
  <si>
    <t>FUEL_EMI.ktCO2.HR.TEL.TEL.DRYING_STEAM.STEAM.BIOMASS_WASTE</t>
  </si>
  <si>
    <t>FUEL_EMI.ktCO2.HR.TEL.TEL.DRYING_STEAM.STEAM.STEAM_DISTR</t>
  </si>
  <si>
    <t>FUEL_EMI.ktCO2.HR.TEL.TEL.DRYING_ELEC.ELEC.ELEC</t>
  </si>
  <si>
    <t>FUEL_EMI.ktCO2.HR.TEL.TEL.DRYING_MICROW.MICROW.ELEC</t>
  </si>
  <si>
    <t>FUEL_EMI.ktCO2.HR.TEL.TEL.FINISHING.THERM.ELEC</t>
  </si>
  <si>
    <t>VA.Meuro2023.HR.WWP.WWP</t>
  </si>
  <si>
    <t>OUTPUT.index.HR.WWP.WWP</t>
  </si>
  <si>
    <t>CAP.index.HR.WWP.WWP</t>
  </si>
  <si>
    <t>NEWCAP.index.HR.WWP.WWP</t>
  </si>
  <si>
    <t>FEC.ktoe.HR.WWP.WWP.TOTAL.TOTAL.TOTAL</t>
  </si>
  <si>
    <t>FEC.ktoe.HR.WWP.WWP.TOTAL.TOTAL.SOLIDS</t>
  </si>
  <si>
    <t>FEC.ktoe.HR.WWP.WWP.TOTAL.TOTAL.RFG</t>
  </si>
  <si>
    <t>FEC.ktoe.HR.WWP.WWP.TOTAL.TOTAL.LPG</t>
  </si>
  <si>
    <t>FEC.ktoe.HR.WWP.WWP.TOTAL.TOTAL.DIESEL</t>
  </si>
  <si>
    <t>FEC.ktoe.HR.WWP.WWP.TOTAL.TOTAL.RFO</t>
  </si>
  <si>
    <t>FEC.ktoe.HR.WWP.WWP.TOTAL.TOTAL.OTHER</t>
  </si>
  <si>
    <t>FEC.ktoe.HR.WWP.WWP.TOTAL.TOTAL.NG</t>
  </si>
  <si>
    <t>FEC.ktoe.HR.WWP.WWP.TOTAL.TOTAL.DERIVED</t>
  </si>
  <si>
    <t>FEC.ktoe.HR.WWP.WWP.TOTAL.TOTAL.BIOMASS_WASTE</t>
  </si>
  <si>
    <t>FEC.ktoe.HR.WWP.WWP.TOTAL.TOTAL.BIOGAS</t>
  </si>
  <si>
    <t>FEC.ktoe.HR.WWP.WWP.TOTAL.TOTAL.LIQBIO</t>
  </si>
  <si>
    <t>FEC.ktoe.HR.WWP.WWP.TOTAL.TOTAL.SOLAR</t>
  </si>
  <si>
    <t>FEC.ktoe.HR.WWP.WWP.TOTAL.TOTAL.GEO</t>
  </si>
  <si>
    <t>FEC.ktoe.HR.WWP.WWP.TOTAL.TOTAL.AMBIENT</t>
  </si>
  <si>
    <t>FEC.ktoe.HR.WWP.WWP.TOTAL.TOTAL.STEAM_DISTR</t>
  </si>
  <si>
    <t>FEC.ktoe.HR.WWP.WWP.TOTAL.TOTAL.ELEC</t>
  </si>
  <si>
    <t>FEC.ktoe.HR.WWP.WWP.LIGHT.GENERIC.ELEC</t>
  </si>
  <si>
    <t>FEC.ktoe.HR.WWP.WWP.AIRCOMP.GENERIC.ELEC</t>
  </si>
  <si>
    <t>FEC.ktoe.HR.WWP.WWP.MOTOR.GENERIC.ELEC</t>
  </si>
  <si>
    <t>FEC.ktoe.HR.WWP.WWP.FANS.GENERIC.ELEC</t>
  </si>
  <si>
    <t>FEC.ktoe.HR.WWP.WWP.LOW_ENTH.TOTAL.TOTAL</t>
  </si>
  <si>
    <t>FEC.ktoe.HR.WWP.WWP.LOW_ENTH.THERM.DIESEL_LIQBIO</t>
  </si>
  <si>
    <t>FEC.ktoe.HR.WWP.WWP.LOW_ENTH.THERM.NG_BIOGAS</t>
  </si>
  <si>
    <t>FEC.ktoe.HR.WWP.WWP.LOW_ENTH.THERM.SOLAR_GEO</t>
  </si>
  <si>
    <t>FEC.ktoe.HR.WWP.WWP.LOW_ENTH.HP.AMBIENT</t>
  </si>
  <si>
    <t>FEC.ktoe.HR.WWP.WWP.LOW_ENTH.THERM.ELEC</t>
  </si>
  <si>
    <t>Wood: Specific processes with steam</t>
  </si>
  <si>
    <t>FEC.ktoe.HR.WWP.WWP.PROCESSING.TOTAL.TOTAL</t>
  </si>
  <si>
    <t>FEC.ktoe.HR.WWP.WWP.PROCESSING.STEAM.SOLIDS</t>
  </si>
  <si>
    <t>FEC.ktoe.HR.WWP.WWP.PROCESSING.STEAM.RFG</t>
  </si>
  <si>
    <t>FEC.ktoe.HR.WWP.WWP.PROCESSING.STEAM.LPG</t>
  </si>
  <si>
    <t>FEC.ktoe.HR.WWP.WWP.PROCESSING.STEAM.DIESEL_LIQBIO</t>
  </si>
  <si>
    <t>FEC.ktoe.HR.WWP.WWP.PROCESSING.STEAM.RFO</t>
  </si>
  <si>
    <t>FEC.ktoe.HR.WWP.WWP.PROCESSING.STEAM.OTHER</t>
  </si>
  <si>
    <t>FEC.ktoe.HR.WWP.WWP.PROCESSING.STEAM.NG_BIOGAS</t>
  </si>
  <si>
    <t>FEC.ktoe.HR.WWP.WWP.PROCESSING.STEAM.DERIVED</t>
  </si>
  <si>
    <t>FEC.ktoe.HR.WWP.WWP.PROCESSING.STEAM.BIOMASS_WASTE</t>
  </si>
  <si>
    <t>FEC.ktoe.HR.WWP.WWP.PROCESSING.STEAM.STEAM_DISTR</t>
  </si>
  <si>
    <t>Wood: Electric mechanical processes</t>
  </si>
  <si>
    <t>FEC.ktoe.HR.WWP.WWP.GENERIC.MECH.ELEC</t>
  </si>
  <si>
    <t>Wood: Drying</t>
  </si>
  <si>
    <t>Wood: Thermal drying</t>
  </si>
  <si>
    <t>FEC.ktoe.HR.WWP.WWP.DRYING.TOTAL.TOTAL</t>
  </si>
  <si>
    <t>FEC.ktoe.HR.WWP.WWP.DRYING.THERM.SOLIDS</t>
  </si>
  <si>
    <t>FEC.ktoe.HR.WWP.WWP.DRYING.THERM.LPG</t>
  </si>
  <si>
    <t>FEC.ktoe.HR.WWP.WWP.DRYING.THERM.DIESEL_LIQBIO</t>
  </si>
  <si>
    <t>FEC.ktoe.HR.WWP.WWP.DRYING.THERM.RFO</t>
  </si>
  <si>
    <t>FEC.ktoe.HR.WWP.WWP.DRYING.THERM.NG_BIOGAS</t>
  </si>
  <si>
    <t>Wood: Steam drying</t>
  </si>
  <si>
    <t>FEC.ktoe.HR.WWP.WWP.DRYING_STEAM.TOTAL.TOTAL</t>
  </si>
  <si>
    <t>FEC.ktoe.HR.WWP.WWP.DRYING_STEAM.STEAM.SOLIDS</t>
  </si>
  <si>
    <t>FEC.ktoe.HR.WWP.WWP.DRYING_STEAM.STEAM.RFG</t>
  </si>
  <si>
    <t>FEC.ktoe.HR.WWP.WWP.DRYING_STEAM.STEAM.LPG</t>
  </si>
  <si>
    <t>FEC.ktoe.HR.WWP.WWP.DRYING_STEAM.STEAM.DIESEL_LIQBIO</t>
  </si>
  <si>
    <t>FEC.ktoe.HR.WWP.WWP.DRYING_STEAM.STEAM.RFO</t>
  </si>
  <si>
    <t>FEC.ktoe.HR.WWP.WWP.DRYING_STEAM.STEAM.OTHER</t>
  </si>
  <si>
    <t>FEC.ktoe.HR.WWP.WWP.DRYING_STEAM.STEAM.NG_BIOGAS</t>
  </si>
  <si>
    <t>FEC.ktoe.HR.WWP.WWP.DRYING_STEAM.STEAM.DERIVED</t>
  </si>
  <si>
    <t>FEC.ktoe.HR.WWP.WWP.DRYING_STEAM.STEAM.BIOMASS_WASTE</t>
  </si>
  <si>
    <t>FEC.ktoe.HR.WWP.WWP.DRYING_STEAM.STEAM.STEAM_DISTR</t>
  </si>
  <si>
    <t>Wood: Electric drying</t>
  </si>
  <si>
    <t>FEC.ktoe.HR.WWP.WWP.DRYING_ELEC.ELEC.ELEC</t>
  </si>
  <si>
    <t>Wood: Microwave drying</t>
  </si>
  <si>
    <t>FEC.ktoe.HR.WWP.WWP.DRYING_MICROW.MICROW.ELEC</t>
  </si>
  <si>
    <t>Wood: Finishing Electric</t>
  </si>
  <si>
    <t>FEC.ktoe.HR.WWP.WWP.FINISHING.ELEC.ELEC</t>
  </si>
  <si>
    <t>UED.ktoe.HR.WWP.WWP.TOTAL.TOTAL.TOTAL</t>
  </si>
  <si>
    <t>UED.ktoe.HR.WWP.WWP.LIGHT.GENERIC.ELEC</t>
  </si>
  <si>
    <t>UED.ktoe.HR.WWP.WWP.AIRCOMP.GENERIC.ELEC</t>
  </si>
  <si>
    <t>UED.ktoe.HR.WWP.WWP.MOTOR.GENERIC.ELEC</t>
  </si>
  <si>
    <t>UED.ktoe.HR.WWP.WWP.FANS.GENERIC.ELEC</t>
  </si>
  <si>
    <t>UED.ktoe.HR.WWP.WWP.LOW_ENTH.TOTAL.TOTAL</t>
  </si>
  <si>
    <t>UED.ktoe.HR.WWP.WWP.LOW_ENTH.THERM.DIESEL_LIQBIO</t>
  </si>
  <si>
    <t>UED.ktoe.HR.WWP.WWP.LOW_ENTH.THERM.NG_BIOGAS</t>
  </si>
  <si>
    <t>UED.ktoe.HR.WWP.WWP.LOW_ENTH.THERM.SOLAR_GEO</t>
  </si>
  <si>
    <t>UED.ktoe.HR.WWP.WWP.LOW_ENTH.HP.AMBIENT</t>
  </si>
  <si>
    <t>UED.ktoe.HR.WWP.WWP.LOW_ENTH.THERM.ELEC</t>
  </si>
  <si>
    <t>UED.ktoe.HR.WWP.WWP.PROCESSING.TOTAL.TOTAL</t>
  </si>
  <si>
    <t>UED.ktoe.HR.WWP.WWP.PROCESSING.STEAM.SOLIDS</t>
  </si>
  <si>
    <t>UED.ktoe.HR.WWP.WWP.PROCESSING.STEAM.RFG</t>
  </si>
  <si>
    <t>UED.ktoe.HR.WWP.WWP.PROCESSING.STEAM.LPG</t>
  </si>
  <si>
    <t>UED.ktoe.HR.WWP.WWP.PROCESSING.STEAM.DIESEL_LIQBIO</t>
  </si>
  <si>
    <t>UED.ktoe.HR.WWP.WWP.PROCESSING.STEAM.RFO</t>
  </si>
  <si>
    <t>UED.ktoe.HR.WWP.WWP.PROCESSING.STEAM.OTHER</t>
  </si>
  <si>
    <t>UED.ktoe.HR.WWP.WWP.PROCESSING.STEAM.NG_BIOGAS</t>
  </si>
  <si>
    <t>UED.ktoe.HR.WWP.WWP.PROCESSING.STEAM.DERIVED</t>
  </si>
  <si>
    <t>UED.ktoe.HR.WWP.WWP.PROCESSING.STEAM.BIOMASS_WASTE</t>
  </si>
  <si>
    <t>UED.ktoe.HR.WWP.WWP.PROCESSING.STEAM.STEAM_DISTR</t>
  </si>
  <si>
    <t>UED.ktoe.HR.WWP.WWP.GENERIC.MECH.ELEC</t>
  </si>
  <si>
    <t>UED.ktoe.HR.WWP.WWP.DRYING.TOTAL.TOTAL</t>
  </si>
  <si>
    <t>UED.ktoe.HR.WWP.WWP.DRYING.THERM.SOLIDS</t>
  </si>
  <si>
    <t>UED.ktoe.HR.WWP.WWP.DRYING.THERM.LPG</t>
  </si>
  <si>
    <t>UED.ktoe.HR.WWP.WWP.DRYING.THERM.DIESEL_LIQBIO</t>
  </si>
  <si>
    <t>UED.ktoe.HR.WWP.WWP.DRYING.THERM.RFO</t>
  </si>
  <si>
    <t>UED.ktoe.HR.WWP.WWP.DRYING.THERM.NG_BIOGAS</t>
  </si>
  <si>
    <t>UED.ktoe.HR.WWP.WWP.DRYING_STEAM.TOTAL.TOTAL</t>
  </si>
  <si>
    <t>UED.ktoe.HR.WWP.WWP.DRYING_STEAM.STEAM.SOLIDS</t>
  </si>
  <si>
    <t>UED.ktoe.HR.WWP.WWP.DRYING_STEAM.STEAM.RFG</t>
  </si>
  <si>
    <t>UED.ktoe.HR.WWP.WWP.DRYING_STEAM.STEAM.LPG</t>
  </si>
  <si>
    <t>UED.ktoe.HR.WWP.WWP.DRYING_STEAM.STEAM.DIESEL_LIQBIO</t>
  </si>
  <si>
    <t>UED.ktoe.HR.WWP.WWP.DRYING_STEAM.STEAM.RFO</t>
  </si>
  <si>
    <t>UED.ktoe.HR.WWP.WWP.DRYING_STEAM.STEAM.OTHER</t>
  </si>
  <si>
    <t>UED.ktoe.HR.WWP.WWP.DRYING_STEAM.STEAM.NG_BIOGAS</t>
  </si>
  <si>
    <t>UED.ktoe.HR.WWP.WWP.DRYING_STEAM.STEAM.DERIVED</t>
  </si>
  <si>
    <t>UED.ktoe.HR.WWP.WWP.DRYING_STEAM.STEAM.BIOMASS_WASTE</t>
  </si>
  <si>
    <t>UED.ktoe.HR.WWP.WWP.DRYING_STEAM.STEAM.STEAM_DISTR</t>
  </si>
  <si>
    <t>UED.ktoe.HR.WWP.WWP.DRYING_ELEC.ELEC.ELEC</t>
  </si>
  <si>
    <t>UED.ktoe.HR.WWP.WWP.DRYING_MICROW.MICROW.ELEC</t>
  </si>
  <si>
    <t>UED.ktoe.HR.WWP.WWP.FINISHING.ELEC.ELEC</t>
  </si>
  <si>
    <t>FUEL_EMI.ktCO2.HR.WWP.WWP.TOTAL.TOTAL.TOTAL</t>
  </si>
  <si>
    <t>FUEL_EMI.ktCO2.HR.WWP.WWP.LIGHT.GENERIC.ELEC</t>
  </si>
  <si>
    <t>FUEL_EMI.ktCO2.HR.WWP.WWP.AIRCOMP.GENERIC.ELEC</t>
  </si>
  <si>
    <t>FUEL_EMI.ktCO2.HR.WWP.WWP.MOTOR.GENERIC.ELEC</t>
  </si>
  <si>
    <t>FUEL_EMI.ktCO2.HR.WWP.WWP.FANS.GENERIC.ELEC</t>
  </si>
  <si>
    <t>FUEL_EMI.ktCO2.HR.WWP.WWP.LOW_ENTH.TOTAL.TOTAL</t>
  </si>
  <si>
    <t>FUEL_EMI.ktCO2.HR.WWP.WWP.LOW_ENTH.THERM.DIESEL_LIQBIO</t>
  </si>
  <si>
    <t>FUEL_EMI.ktCO2.HR.WWP.WWP.LOW_ENTH.THERM.NG_BIOGAS</t>
  </si>
  <si>
    <t>FUEL_EMI.ktCO2.HR.WWP.WWP.LOW_ENTH.THERM.SOLAR_GEO</t>
  </si>
  <si>
    <t>FUEL_EMI.ktCO2.HR.WWP.WWP.LOW_ENTH.HP.AMBIENT</t>
  </si>
  <si>
    <t>FUEL_EMI.ktCO2.HR.WWP.WWP.LOW_ENTH.THERM.ELEC</t>
  </si>
  <si>
    <t>FUEL_EMI.ktCO2.HR.WWP.WWP.PROCESSING.TOTAL.TOTAL</t>
  </si>
  <si>
    <t>FUEL_EMI.ktCO2.HR.WWP.WWP.PROCESSING.STEAM.SOLIDS</t>
  </si>
  <si>
    <t>FUEL_EMI.ktCO2.HR.WWP.WWP.PROCESSING.STEAM.RFG</t>
  </si>
  <si>
    <t>FUEL_EMI.ktCO2.HR.WWP.WWP.PROCESSING.STEAM.LPG</t>
  </si>
  <si>
    <t>FUEL_EMI.ktCO2.HR.WWP.WWP.PROCESSING.STEAM.DIESEL_LIQBIO</t>
  </si>
  <si>
    <t>FUEL_EMI.ktCO2.HR.WWP.WWP.PROCESSING.STEAM.RFO</t>
  </si>
  <si>
    <t>FUEL_EMI.ktCO2.HR.WWP.WWP.PROCESSING.STEAM.OTHER</t>
  </si>
  <si>
    <t>FUEL_EMI.ktCO2.HR.WWP.WWP.PROCESSING.STEAM.NG_BIOGAS</t>
  </si>
  <si>
    <t>FUEL_EMI.ktCO2.HR.WWP.WWP.PROCESSING.STEAM.DERIVED</t>
  </si>
  <si>
    <t>FUEL_EMI.ktCO2.HR.WWP.WWP.PROCESSING.STEAM.BIOMASS_WASTE</t>
  </si>
  <si>
    <t>FUEL_EMI.ktCO2.HR.WWP.WWP.PROCESSING.STEAM.STEAM_DISTR</t>
  </si>
  <si>
    <t>FUEL_EMI.ktCO2.HR.WWP.WWP.GENERIC.MECH.ELEC</t>
  </si>
  <si>
    <t>FUEL_EMI.ktCO2.HR.WWP.WWP.DRYING.TOTAL.TOTAL</t>
  </si>
  <si>
    <t>FUEL_EMI.ktCO2.HR.WWP.WWP.DRYING.THERM.SOLIDS</t>
  </si>
  <si>
    <t>FUEL_EMI.ktCO2.HR.WWP.WWP.DRYING.THERM.LPG</t>
  </si>
  <si>
    <t>FUEL_EMI.ktCO2.HR.WWP.WWP.DRYING.THERM.DIESEL_LIQBIO</t>
  </si>
  <si>
    <t>FUEL_EMI.ktCO2.HR.WWP.WWP.DRYING.THERM.RFO</t>
  </si>
  <si>
    <t>FUEL_EMI.ktCO2.HR.WWP.WWP.DRYING.THERM.NG_BIOGAS</t>
  </si>
  <si>
    <t>FUEL_EMI.ktCO2.HR.WWP.WWP.DRYING_STEAM.TOTAL.TOTAL</t>
  </si>
  <si>
    <t>FUEL_EMI.ktCO2.HR.WWP.WWP.DRYING_STEAM.STEAM.SOLIDS</t>
  </si>
  <si>
    <t>FUEL_EMI.ktCO2.HR.WWP.WWP.DRYING_STEAM.STEAM.RFG</t>
  </si>
  <si>
    <t>FUEL_EMI.ktCO2.HR.WWP.WWP.DRYING_STEAM.STEAM.LPG</t>
  </si>
  <si>
    <t>FUEL_EMI.ktCO2.HR.WWP.WWP.DRYING_STEAM.STEAM.DIESEL_LIQBIO</t>
  </si>
  <si>
    <t>FUEL_EMI.ktCO2.HR.WWP.WWP.DRYING_STEAM.STEAM.RFO</t>
  </si>
  <si>
    <t>FUEL_EMI.ktCO2.HR.WWP.WWP.DRYING_STEAM.STEAM.OTHER</t>
  </si>
  <si>
    <t>FUEL_EMI.ktCO2.HR.WWP.WWP.DRYING_STEAM.STEAM.NG_BIOGAS</t>
  </si>
  <si>
    <t>FUEL_EMI.ktCO2.HR.WWP.WWP.DRYING_STEAM.STEAM.DERIVED</t>
  </si>
  <si>
    <t>FUEL_EMI.ktCO2.HR.WWP.WWP.DRYING_STEAM.STEAM.BIOMASS_WASTE</t>
  </si>
  <si>
    <t>FUEL_EMI.ktCO2.HR.WWP.WWP.DRYING_STEAM.STEAM.STEAM_DISTR</t>
  </si>
  <si>
    <t>FUEL_EMI.ktCO2.HR.WWP.WWP.DRYING_ELEC.ELEC.ELEC</t>
  </si>
  <si>
    <t>FUEL_EMI.ktCO2.HR.WWP.WWP.DRYING_MICROW.MICROW.ELEC</t>
  </si>
  <si>
    <t>FUEL_EMI.ktCO2.HR.WWP.WWP.FINISHING.ELEC.ELEC</t>
  </si>
  <si>
    <t>VA.Meuro2023.HR.OIS.OIS</t>
  </si>
  <si>
    <t>OUTPUT.index.HR.OIS.OIS</t>
  </si>
  <si>
    <t>CAP.index.HR.OIS.OIS</t>
  </si>
  <si>
    <t>NEWCAP.index.HR.OIS.OIS</t>
  </si>
  <si>
    <t>Energy consumption (ktoe)*</t>
  </si>
  <si>
    <t>FEC.ktoe.HR.OIS.OIS.TOTAL.TOTAL.TOTAL</t>
  </si>
  <si>
    <t>FEC.ktoe.HR.OIS.OIS.TOTAL.TOTAL.SOLIDS</t>
  </si>
  <si>
    <t>FEC.ktoe.HR.OIS.OIS.TOTAL.TOTAL.RFG</t>
  </si>
  <si>
    <t>FEC.ktoe.HR.OIS.OIS.TOTAL.TOTAL.LPG</t>
  </si>
  <si>
    <t>FEC.ktoe.HR.OIS.OIS.TOTAL.TOTAL.DIESEL</t>
  </si>
  <si>
    <t>FEC.ktoe.HR.OIS.OIS.TOTAL.TOTAL.RFO</t>
  </si>
  <si>
    <t>FEC.ktoe.HR.OIS.OIS.TOTAL.TOTAL.OTHER</t>
  </si>
  <si>
    <t>FEC.ktoe.HR.OIS.OIS.TOTAL.TOTAL.NG</t>
  </si>
  <si>
    <t>FEC.ktoe.HR.OIS.OIS.TOTAL.TOTAL.DERIVED</t>
  </si>
  <si>
    <t>FEC.ktoe.HR.OIS.OIS.TOTAL.TOTAL.BIOMASS_WASTE</t>
  </si>
  <si>
    <t>FEC.ktoe.HR.OIS.OIS.TOTAL.TOTAL.BIOGAS</t>
  </si>
  <si>
    <t>FEC.ktoe.HR.OIS.OIS.TOTAL.TOTAL.LIQBIO</t>
  </si>
  <si>
    <t>FEC.ktoe.HR.OIS.OIS.TOTAL.TOTAL.SOLAR</t>
  </si>
  <si>
    <t>FEC.ktoe.HR.OIS.OIS.TOTAL.TOTAL.GEO</t>
  </si>
  <si>
    <t>FEC.ktoe.HR.OIS.OIS.TOTAL.TOTAL.AMBIENT</t>
  </si>
  <si>
    <t>FEC.ktoe.HR.OIS.OIS.TOTAL.TOTAL.STEAM_DISTR</t>
  </si>
  <si>
    <t>FEC.ktoe.HR.OIS.OIS.TOTAL.TOTAL.ELEC</t>
  </si>
  <si>
    <t>*Energy consumption includes consumption in Mining and Quarrying and Construction sectors</t>
  </si>
  <si>
    <t>FEC.ktoe.HR.OIS.OIS.LIGHT.GENERIC.ELEC</t>
  </si>
  <si>
    <t>FEC.ktoe.HR.OIS.OIS.AIRCOMP.GENERIC.ELEC</t>
  </si>
  <si>
    <t>FEC.ktoe.HR.OIS.OIS.MOTOR.GENERIC.ELEC</t>
  </si>
  <si>
    <t>FEC.ktoe.HR.OIS.OIS.FANS.GENERIC.ELEC</t>
  </si>
  <si>
    <t>FEC.ktoe.HR.OIS.OIS.LOW_ENTH.TOTAL.TOTAL</t>
  </si>
  <si>
    <t>FEC.ktoe.HR.OIS.OIS.LOW_ENTH.THERM.DIESEL_LIQBIO</t>
  </si>
  <si>
    <t>FEC.ktoe.HR.OIS.OIS.LOW_ENTH.THERM.NG_BIOGAS</t>
  </si>
  <si>
    <t>FEC.ktoe.HR.OIS.OIS.LOW_ENTH.THERM.SOLAR_GEO</t>
  </si>
  <si>
    <t>FEC.ktoe.HR.OIS.OIS.LOW_ENTH.HP.AMBIENT</t>
  </si>
  <si>
    <t>FEC.ktoe.HR.OIS.OIS.LOW_ENTH.THERM.ELEC</t>
  </si>
  <si>
    <t>Other Industrial sectors: Steam processing</t>
  </si>
  <si>
    <t>FEC.ktoe.HR.OIS.OIS.PROCESSING.TOTAL.TOTAL</t>
  </si>
  <si>
    <t>FEC.ktoe.HR.OIS.OIS.PROCESSING.STEAM.SOLIDS</t>
  </si>
  <si>
    <t>FEC.ktoe.HR.OIS.OIS.PROCESSING.STEAM.RFG</t>
  </si>
  <si>
    <t>FEC.ktoe.HR.OIS.OIS.PROCESSING.STEAM.LPG</t>
  </si>
  <si>
    <t>FEC.ktoe.HR.OIS.OIS.PROCESSING.STEAM.DIESEL_LIQBIO</t>
  </si>
  <si>
    <t>FEC.ktoe.HR.OIS.OIS.PROCESSING.STEAM.RFO</t>
  </si>
  <si>
    <t>FEC.ktoe.HR.OIS.OIS.PROCESSING.STEAM.OTHER</t>
  </si>
  <si>
    <t>FEC.ktoe.HR.OIS.OIS.PROCESSING.STEAM.NG_BIOGAS</t>
  </si>
  <si>
    <t>FEC.ktoe.HR.OIS.OIS.PROCESSING.STEAM.DERIVED</t>
  </si>
  <si>
    <t>FEC.ktoe.HR.OIS.OIS.PROCESSING.STEAM.BIOMASS_WASTE</t>
  </si>
  <si>
    <t>FEC.ktoe.HR.OIS.OIS.PROCESSING.STEAM.STEAM_DISTR</t>
  </si>
  <si>
    <t>Other Industrial sectors: Process heating</t>
  </si>
  <si>
    <t>Other Industrial sectors: Thermal processing</t>
  </si>
  <si>
    <t>FEC.ktoe.HR.OIS.OIS.PROC_HEAT.TOTAL.TOTAL</t>
  </si>
  <si>
    <t>FEC.ktoe.HR.OIS.OIS.PROC_HEAT.THERM.SOLIDS</t>
  </si>
  <si>
    <t>FEC.ktoe.HR.OIS.OIS.PROC_HEAT.THERM.LPG</t>
  </si>
  <si>
    <t>FEC.ktoe.HR.OIS.OIS.PROC_HEAT.THERM.DIESEL_LIQBIO</t>
  </si>
  <si>
    <t>FEC.ktoe.HR.OIS.OIS.PROC_HEAT.THERM.RFO</t>
  </si>
  <si>
    <t>FEC.ktoe.HR.OIS.OIS.PROC_HEAT.THERM.NG_BIOGAS</t>
  </si>
  <si>
    <t>Other Industrial sectors: Electric processing</t>
  </si>
  <si>
    <t>FEC.ktoe.HR.OIS.OIS.PROC_HEAT_ELEC.ELEC.ELEC</t>
  </si>
  <si>
    <t>Other Industrial sectors: Drying</t>
  </si>
  <si>
    <t>Other Industries: Thermal drying</t>
  </si>
  <si>
    <t>FEC.ktoe.HR.OIS.OIS.DRYING.TOTAL.TOTAL</t>
  </si>
  <si>
    <t>FEC.ktoe.HR.OIS.OIS.DRYING.THERM.SOLIDS</t>
  </si>
  <si>
    <t>FEC.ktoe.HR.OIS.OIS.DRYING.THERM.LPG</t>
  </si>
  <si>
    <t>FEC.ktoe.HR.OIS.OIS.DRYING.THERM.DIESEL_LIQBIO</t>
  </si>
  <si>
    <t>FEC.ktoe.HR.OIS.OIS.DRYING.THERM.RFO</t>
  </si>
  <si>
    <t>FEC.ktoe.HR.OIS.OIS.DRYING.THERM.NG_BIOGAS</t>
  </si>
  <si>
    <t>Other Industries: Steam drying</t>
  </si>
  <si>
    <t>FEC.ktoe.HR.OIS.OIS.DRYING_STEAM.TOTAL.TOTAL</t>
  </si>
  <si>
    <t>FEC.ktoe.HR.OIS.OIS.DRYING_STEAM.STEAM.SOLIDS</t>
  </si>
  <si>
    <t>FEC.ktoe.HR.OIS.OIS.DRYING_STEAM.STEAM.RFG</t>
  </si>
  <si>
    <t>FEC.ktoe.HR.OIS.OIS.DRYING_STEAM.STEAM.LPG</t>
  </si>
  <si>
    <t>FEC.ktoe.HR.OIS.OIS.DRYING_STEAM.STEAM.DIESEL_LIQBIO</t>
  </si>
  <si>
    <t>FEC.ktoe.HR.OIS.OIS.DRYING_STEAM.STEAM.RFO</t>
  </si>
  <si>
    <t>FEC.ktoe.HR.OIS.OIS.DRYING_STEAM.STEAM.OTHER</t>
  </si>
  <si>
    <t>FEC.ktoe.HR.OIS.OIS.DRYING_STEAM.STEAM.NG_BIOGAS</t>
  </si>
  <si>
    <t>FEC.ktoe.HR.OIS.OIS.DRYING_STEAM.STEAM.DERIVED</t>
  </si>
  <si>
    <t>FEC.ktoe.HR.OIS.OIS.DRYING_STEAM.STEAM.BIOMASS_WASTE</t>
  </si>
  <si>
    <t>FEC.ktoe.HR.OIS.OIS.DRYING_STEAM.STEAM.STEAM_DISTR</t>
  </si>
  <si>
    <t>Other Industries: Electric drying</t>
  </si>
  <si>
    <t>FEC.ktoe.HR.OIS.OIS.DRYING_ELEC.ELEC.ELEC</t>
  </si>
  <si>
    <t>Other Industrial sectors: Process Cooling</t>
  </si>
  <si>
    <t>Other Industries: Thermal cooling</t>
  </si>
  <si>
    <t>FEC.ktoe.HR.OIS.OIS.PROC_COOL_THERM.THERM.NG_BIOGAS</t>
  </si>
  <si>
    <t>Other Industries: Steam cooling</t>
  </si>
  <si>
    <t>FEC.ktoe.HR.OIS.OIS.PROC_COOL_STEAM.TOTAL.TOTAL</t>
  </si>
  <si>
    <t>FEC.ktoe.HR.OIS.OIS.PROC_COOL_STEAM.STEAM.SOLIDS</t>
  </si>
  <si>
    <t>FEC.ktoe.HR.OIS.OIS.PROC_COOL_STEAM.STEAM.RFG</t>
  </si>
  <si>
    <t>FEC.ktoe.HR.OIS.OIS.PROC_COOL_STEAM.STEAM.LPG</t>
  </si>
  <si>
    <t>FEC.ktoe.HR.OIS.OIS.PROC_COOL_STEAM.STEAM.DIESEL_LIQBIO</t>
  </si>
  <si>
    <t>FEC.ktoe.HR.OIS.OIS.PROC_COOL_STEAM.STEAM.RFO</t>
  </si>
  <si>
    <t>FEC.ktoe.HR.OIS.OIS.PROC_COOL_STEAM.STEAM.OTHER</t>
  </si>
  <si>
    <t>FEC.ktoe.HR.OIS.OIS.PROC_COOL_STEAM.STEAM.NG_BIOGAS</t>
  </si>
  <si>
    <t>FEC.ktoe.HR.OIS.OIS.PROC_COOL_STEAM.STEAM.DERIVED</t>
  </si>
  <si>
    <t>FEC.ktoe.HR.OIS.OIS.PROC_COOL_STEAM.STEAM.BIOMASS_WASTE</t>
  </si>
  <si>
    <t>FEC.ktoe.HR.OIS.OIS.PROC_COOL_STEAM.STEAM.STEAM_DISTR</t>
  </si>
  <si>
    <t>Other Industries: Electric cooling</t>
  </si>
  <si>
    <t>FEC.ktoe.HR.OIS.OIS.PROC_COOL_ELEC.ELEC.ELEC</t>
  </si>
  <si>
    <t>Other Industrial sectors: Diesel motors (incl. biofuels)</t>
  </si>
  <si>
    <t>FEC.ktoe.HR.OIS.OIS.MOTOR.MECH.DIESEL_LIQBIO</t>
  </si>
  <si>
    <t>Other Industrial sectors: Electric machinery</t>
  </si>
  <si>
    <t>FEC.ktoe.HR.OIS.OIS.GENERIC.MECH.ELEC</t>
  </si>
  <si>
    <t>Other Industrial sectors: Diesel motors</t>
  </si>
  <si>
    <t>UED.ktoe.HR.OIS.OIS.TOTAL.TOTAL.TOTAL</t>
  </si>
  <si>
    <t>UED.ktoe.HR.OIS.OIS.LIGHT.GENERIC.ELEC</t>
  </si>
  <si>
    <t>UED.ktoe.HR.OIS.OIS.AIRCOMP.GENERIC.ELEC</t>
  </si>
  <si>
    <t>UED.ktoe.HR.OIS.OIS.MOTOR.GENERIC.ELEC</t>
  </si>
  <si>
    <t>UED.ktoe.HR.OIS.OIS.FANS.GENERIC.ELEC</t>
  </si>
  <si>
    <t>UED.ktoe.HR.OIS.OIS.LOW_ENTH.TOTAL.TOTAL</t>
  </si>
  <si>
    <t>UED.ktoe.HR.OIS.OIS.LOW_ENTH.THERM.DIESEL_LIQBIO</t>
  </si>
  <si>
    <t>UED.ktoe.HR.OIS.OIS.LOW_ENTH.THERM.NG_BIOGAS</t>
  </si>
  <si>
    <t>UED.ktoe.HR.OIS.OIS.LOW_ENTH.THERM.SOLAR_GEO</t>
  </si>
  <si>
    <t>UED.ktoe.HR.OIS.OIS.LOW_ENTH.HP.AMBIENT</t>
  </si>
  <si>
    <t>UED.ktoe.HR.OIS.OIS.LOW_ENTH.THERM.ELEC</t>
  </si>
  <si>
    <t>UED.ktoe.HR.OIS.OIS.PROCESSING.TOTAL.TOTAL</t>
  </si>
  <si>
    <t>UED.ktoe.HR.OIS.OIS.PROCESSING.STEAM.SOLIDS</t>
  </si>
  <si>
    <t>UED.ktoe.HR.OIS.OIS.PROCESSING.STEAM.RFG</t>
  </si>
  <si>
    <t>UED.ktoe.HR.OIS.OIS.PROCESSING.STEAM.LPG</t>
  </si>
  <si>
    <t>UED.ktoe.HR.OIS.OIS.PROCESSING.STEAM.DIESEL_LIQBIO</t>
  </si>
  <si>
    <t>UED.ktoe.HR.OIS.OIS.PROCESSING.STEAM.RFO</t>
  </si>
  <si>
    <t>UED.ktoe.HR.OIS.OIS.PROCESSING.STEAM.OTHER</t>
  </si>
  <si>
    <t>UED.ktoe.HR.OIS.OIS.PROCESSING.STEAM.NG_BIOGAS</t>
  </si>
  <si>
    <t>UED.ktoe.HR.OIS.OIS.PROCESSING.STEAM.DERIVED</t>
  </si>
  <si>
    <t>UED.ktoe.HR.OIS.OIS.PROCESSING.STEAM.BIOMASS_WASTE</t>
  </si>
  <si>
    <t>UED.ktoe.HR.OIS.OIS.PROCESSING.STEAM.STEAM_DISTR</t>
  </si>
  <si>
    <t>UED.ktoe.HR.OIS.OIS.PROC_HEAT.TOTAL.TOTAL</t>
  </si>
  <si>
    <t>UED.ktoe.HR.OIS.OIS.PROC_HEAT.THERM.SOLIDS</t>
  </si>
  <si>
    <t>UED.ktoe.HR.OIS.OIS.PROC_HEAT.THERM.LPG</t>
  </si>
  <si>
    <t>UED.ktoe.HR.OIS.OIS.PROC_HEAT.THERM.DIESEL_LIQBIO</t>
  </si>
  <si>
    <t>UED.ktoe.HR.OIS.OIS.PROC_HEAT.THERM.RFO</t>
  </si>
  <si>
    <t>UED.ktoe.HR.OIS.OIS.PROC_HEAT.THERM.NG_BIOGAS</t>
  </si>
  <si>
    <t>UED.ktoe.HR.OIS.OIS.PROC_HEAT_ELEC.ELEC.ELEC</t>
  </si>
  <si>
    <t>UED.ktoe.HR.OIS.OIS.DRYING.TOTAL.TOTAL</t>
  </si>
  <si>
    <t>UED.ktoe.HR.OIS.OIS.DRYING.THERM.SOLIDS</t>
  </si>
  <si>
    <t>UED.ktoe.HR.OIS.OIS.DRYING.THERM.LPG</t>
  </si>
  <si>
    <t>UED.ktoe.HR.OIS.OIS.DRYING.THERM.DIESEL_LIQBIO</t>
  </si>
  <si>
    <t>UED.ktoe.HR.OIS.OIS.DRYING.THERM.RFO</t>
  </si>
  <si>
    <t>UED.ktoe.HR.OIS.OIS.DRYING.THERM.NG_BIOGAS</t>
  </si>
  <si>
    <t>UED.ktoe.HR.OIS.OIS.DRYING_STEAM.TOTAL.TOTAL</t>
  </si>
  <si>
    <t>UED.ktoe.HR.OIS.OIS.DRYING_STEAM.STEAM.SOLIDS</t>
  </si>
  <si>
    <t>UED.ktoe.HR.OIS.OIS.DRYING_STEAM.STEAM.RFG</t>
  </si>
  <si>
    <t>UED.ktoe.HR.OIS.OIS.DRYING_STEAM.STEAM.LPG</t>
  </si>
  <si>
    <t>UED.ktoe.HR.OIS.OIS.DRYING_STEAM.STEAM.DIESEL_LIQBIO</t>
  </si>
  <si>
    <t>UED.ktoe.HR.OIS.OIS.DRYING_STEAM.STEAM.RFO</t>
  </si>
  <si>
    <t>UED.ktoe.HR.OIS.OIS.DRYING_STEAM.STEAM.OTHER</t>
  </si>
  <si>
    <t>UED.ktoe.HR.OIS.OIS.DRYING_STEAM.STEAM.NG_BIOGAS</t>
  </si>
  <si>
    <t>UED.ktoe.HR.OIS.OIS.DRYING_STEAM.STEAM.DERIVED</t>
  </si>
  <si>
    <t>UED.ktoe.HR.OIS.OIS.DRYING_STEAM.STEAM.BIOMASS_WASTE</t>
  </si>
  <si>
    <t>UED.ktoe.HR.OIS.OIS.DRYING_STEAM.STEAM.STEAM_DISTR</t>
  </si>
  <si>
    <t>UED.ktoe.HR.OIS.OIS.DRYING_ELEC.ELEC.ELEC</t>
  </si>
  <si>
    <t>UED.ktoe.HR.OIS.OIS.PROC_COOL_THERM.THERM.NG_BIOGAS</t>
  </si>
  <si>
    <t>UED.ktoe.HR.OIS.OIS.PROC_COOL_STEAM.TOTAL.TOTAL</t>
  </si>
  <si>
    <t>UED.ktoe.HR.OIS.OIS.PROC_COOL_STEAM.STEAM.SOLIDS</t>
  </si>
  <si>
    <t>UED.ktoe.HR.OIS.OIS.PROC_COOL_STEAM.STEAM.RFG</t>
  </si>
  <si>
    <t>UED.ktoe.HR.OIS.OIS.PROC_COOL_STEAM.STEAM.LPG</t>
  </si>
  <si>
    <t>UED.ktoe.HR.OIS.OIS.PROC_COOL_STEAM.STEAM.DIESEL_LIQBIO</t>
  </si>
  <si>
    <t>UED.ktoe.HR.OIS.OIS.PROC_COOL_STEAM.STEAM.RFO</t>
  </si>
  <si>
    <t>UED.ktoe.HR.OIS.OIS.PROC_COOL_STEAM.STEAM.OTHER</t>
  </si>
  <si>
    <t>UED.ktoe.HR.OIS.OIS.PROC_COOL_STEAM.STEAM.NG_BIOGAS</t>
  </si>
  <si>
    <t>UED.ktoe.HR.OIS.OIS.PROC_COOL_STEAM.STEAM.DERIVED</t>
  </si>
  <si>
    <t>UED.ktoe.HR.OIS.OIS.PROC_COOL_STEAM.STEAM.BIOMASS_WASTE</t>
  </si>
  <si>
    <t>UED.ktoe.HR.OIS.OIS.PROC_COOL_STEAM.STEAM.STEAM_DISTR</t>
  </si>
  <si>
    <t>UED.ktoe.HR.OIS.OIS.PROC_COOL_ELEC.ELEC.ELEC</t>
  </si>
  <si>
    <t>UED.ktoe.HR.OIS.OIS.MOTOR.MECH.DIESEL_LIQBIO</t>
  </si>
  <si>
    <t>UED.ktoe.HR.OIS.OIS.GENERIC.MECH.ELEC</t>
  </si>
  <si>
    <t>FUEL_EMI.ktCO2.HR.OIS.OIS.TOTAL.TOTAL.TOTAL</t>
  </si>
  <si>
    <t>FUEL_EMI.ktCO2.HR.OIS.OIS.LIGHT.GENERIC.ELEC</t>
  </si>
  <si>
    <t>FUEL_EMI.ktCO2.HR.OIS.OIS.AIRCOMP.GENERIC.ELEC</t>
  </si>
  <si>
    <t>FUEL_EMI.ktCO2.HR.OIS.OIS.MOTOR.GENERIC.ELEC</t>
  </si>
  <si>
    <t>FUEL_EMI.ktCO2.HR.OIS.OIS.FANS.GENERIC.ELEC</t>
  </si>
  <si>
    <t>FUEL_EMI.ktCO2.HR.OIS.OIS.LOW_ENTH.TOTAL.TOTAL</t>
  </si>
  <si>
    <t>FUEL_EMI.ktCO2.HR.OIS.OIS.LOW_ENTH.THERM.DIESEL_LIQBIO</t>
  </si>
  <si>
    <t>FUEL_EMI.ktCO2.HR.OIS.OIS.LOW_ENTH.THERM.NG_BIOGAS</t>
  </si>
  <si>
    <t>FUEL_EMI.ktCO2.HR.OIS.OIS.LOW_ENTH.THERM.SOLAR_GEO</t>
  </si>
  <si>
    <t>FUEL_EMI.ktCO2.HR.OIS.OIS.LOW_ENTH.HP.AMBIENT</t>
  </si>
  <si>
    <t>FUEL_EMI.ktCO2.HR.OIS.OIS.LOW_ENTH.THERM.ELEC</t>
  </si>
  <si>
    <t>FUEL_EMI.ktCO2.HR.OIS.OIS.PROCESSING.TOTAL.TOTAL</t>
  </si>
  <si>
    <t>FUEL_EMI.ktCO2.HR.OIS.OIS.PROCESSING.STEAM.SOLIDS</t>
  </si>
  <si>
    <t>FUEL_EMI.ktCO2.HR.OIS.OIS.PROCESSING.STEAM.RFG</t>
  </si>
  <si>
    <t>FUEL_EMI.ktCO2.HR.OIS.OIS.PROCESSING.STEAM.LPG</t>
  </si>
  <si>
    <t>FUEL_EMI.ktCO2.HR.OIS.OIS.PROCESSING.STEAM.DIESEL_LIQBIO</t>
  </si>
  <si>
    <t>FUEL_EMI.ktCO2.HR.OIS.OIS.PROCESSING.STEAM.RFO</t>
  </si>
  <si>
    <t>FUEL_EMI.ktCO2.HR.OIS.OIS.PROCESSING.STEAM.OTHER</t>
  </si>
  <si>
    <t>FUEL_EMI.ktCO2.HR.OIS.OIS.PROCESSING.STEAM.NG_BIOGAS</t>
  </si>
  <si>
    <t>FUEL_EMI.ktCO2.HR.OIS.OIS.PROCESSING.STEAM.DERIVED</t>
  </si>
  <si>
    <t>FUEL_EMI.ktCO2.HR.OIS.OIS.PROCESSING.STEAM.BIOMASS_WASTE</t>
  </si>
  <si>
    <t>FUEL_EMI.ktCO2.HR.OIS.OIS.PROCESSING.STEAM.STEAM_DISTR</t>
  </si>
  <si>
    <t>FUEL_EMI.ktCO2.HR.OIS.OIS.PROC_HEAT.TOTAL.TOTAL</t>
  </si>
  <si>
    <t>FUEL_EMI.ktCO2.HR.OIS.OIS.PROC_HEAT.THERM.SOLIDS</t>
  </si>
  <si>
    <t>FUEL_EMI.ktCO2.HR.OIS.OIS.PROC_HEAT.THERM.LPG</t>
  </si>
  <si>
    <t>FUEL_EMI.ktCO2.HR.OIS.OIS.PROC_HEAT.THERM.DIESEL_LIQBIO</t>
  </si>
  <si>
    <t>FUEL_EMI.ktCO2.HR.OIS.OIS.PROC_HEAT.THERM.RFO</t>
  </si>
  <si>
    <t>FUEL_EMI.ktCO2.HR.OIS.OIS.PROC_HEAT.THERM.NG_BIOGAS</t>
  </si>
  <si>
    <t>FUEL_EMI.ktCO2.HR.OIS.OIS.PROC_HEAT_ELEC.ELEC.ELEC</t>
  </si>
  <si>
    <t>FUEL_EMI.ktCO2.HR.OIS.OIS.DRYING.TOTAL.TOTAL</t>
  </si>
  <si>
    <t>FUEL_EMI.ktCO2.HR.OIS.OIS.DRYING.THERM.SOLIDS</t>
  </si>
  <si>
    <t>FUEL_EMI.ktCO2.HR.OIS.OIS.DRYING.THERM.LPG</t>
  </si>
  <si>
    <t>FUEL_EMI.ktCO2.HR.OIS.OIS.DRYING.THERM.DIESEL_LIQBIO</t>
  </si>
  <si>
    <t>FUEL_EMI.ktCO2.HR.OIS.OIS.DRYING.THERM.RFO</t>
  </si>
  <si>
    <t>FUEL_EMI.ktCO2.HR.OIS.OIS.DRYING.THERM.NG_BIOGAS</t>
  </si>
  <si>
    <t>FUEL_EMI.ktCO2.HR.OIS.OIS.DRYING_STEAM.TOTAL.TOTAL</t>
  </si>
  <si>
    <t>FUEL_EMI.ktCO2.HR.OIS.OIS.DRYING_STEAM.STEAM.SOLIDS</t>
  </si>
  <si>
    <t>FUEL_EMI.ktCO2.HR.OIS.OIS.DRYING_STEAM.STEAM.RFG</t>
  </si>
  <si>
    <t>FUEL_EMI.ktCO2.HR.OIS.OIS.DRYING_STEAM.STEAM.LPG</t>
  </si>
  <si>
    <t>FUEL_EMI.ktCO2.HR.OIS.OIS.DRYING_STEAM.STEAM.DIESEL_LIQBIO</t>
  </si>
  <si>
    <t>FUEL_EMI.ktCO2.HR.OIS.OIS.DRYING_STEAM.STEAM.RFO</t>
  </si>
  <si>
    <t>FUEL_EMI.ktCO2.HR.OIS.OIS.DRYING_STEAM.STEAM.OTHER</t>
  </si>
  <si>
    <t>FUEL_EMI.ktCO2.HR.OIS.OIS.DRYING_STEAM.STEAM.NG_BIOGAS</t>
  </si>
  <si>
    <t>FUEL_EMI.ktCO2.HR.OIS.OIS.DRYING_STEAM.STEAM.DERIVED</t>
  </si>
  <si>
    <t>FUEL_EMI.ktCO2.HR.OIS.OIS.DRYING_STEAM.STEAM.BIOMASS_WASTE</t>
  </si>
  <si>
    <t>FUEL_EMI.ktCO2.HR.OIS.OIS.DRYING_STEAM.STEAM.STEAM_DISTR</t>
  </si>
  <si>
    <t>FUEL_EMI.ktCO2.HR.OIS.OIS.DRYING_ELEC.ELEC.ELEC</t>
  </si>
  <si>
    <t>FUEL_EMI.ktCO2.HR.OIS.OIS.PROC_COOL_THERM.THERM.NG_BIOGAS</t>
  </si>
  <si>
    <t>FUEL_EMI.ktCO2.HR.OIS.OIS.PROC_COOL_STEAM.TOTAL.TOTAL</t>
  </si>
  <si>
    <t>FUEL_EMI.ktCO2.HR.OIS.OIS.PROC_COOL_STEAM.STEAM.SOLIDS</t>
  </si>
  <si>
    <t>FUEL_EMI.ktCO2.HR.OIS.OIS.PROC_COOL_STEAM.STEAM.RFG</t>
  </si>
  <si>
    <t>FUEL_EMI.ktCO2.HR.OIS.OIS.PROC_COOL_STEAM.STEAM.LPG</t>
  </si>
  <si>
    <t>FUEL_EMI.ktCO2.HR.OIS.OIS.PROC_COOL_STEAM.STEAM.DIESEL_LIQBIO</t>
  </si>
  <si>
    <t>FUEL_EMI.ktCO2.HR.OIS.OIS.PROC_COOL_STEAM.STEAM.RFO</t>
  </si>
  <si>
    <t>FUEL_EMI.ktCO2.HR.OIS.OIS.PROC_COOL_STEAM.STEAM.OTHER</t>
  </si>
  <si>
    <t>FUEL_EMI.ktCO2.HR.OIS.OIS.PROC_COOL_STEAM.STEAM.NG_BIOGAS</t>
  </si>
  <si>
    <t>FUEL_EMI.ktCO2.HR.OIS.OIS.PROC_COOL_STEAM.STEAM.DERIVED</t>
  </si>
  <si>
    <t>FUEL_EMI.ktCO2.HR.OIS.OIS.PROC_COOL_STEAM.STEAM.BIOMASS_WASTE</t>
  </si>
  <si>
    <t>FUEL_EMI.ktCO2.HR.OIS.OIS.PROC_COOL_STEAM.STEAM.STEAM_DISTR</t>
  </si>
  <si>
    <t>FUEL_EMI.ktCO2.HR.OIS.OIS.PROC_COOL_ELEC.ELEC.ELEC</t>
  </si>
  <si>
    <t>FUEL_EMI.ktCO2.HR.OIS.OIS.MOTOR.MECH.DIESEL_LIQBIO</t>
  </si>
  <si>
    <t>FUEL_EMI.ktCO2.HR.OIS.OIS.GENERIC.MECH.ELEC</t>
  </si>
  <si>
    <t>Croatia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</si>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</sst>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45967.475555555553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HR: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8948.9440931774097</v>
      </c>
      <c r="C3" s="203">
        <f>ISI!C$3+NFM!C$3+CHI!C$3+NMM!C$3+PPA!C$3+FBT!C$3+TRE!C$3+MAE!C$3+TEL!C$3+WWP!C$3+OIS!C$3</f>
        <v>9389.1461573326524</v>
      </c>
      <c r="D3" s="203">
        <f>ISI!D$3+NFM!D$3+CHI!D$3+NMM!D$3+PPA!D$3+FBT!D$3+TRE!D$3+MAE!D$3+TEL!D$3+WWP!D$3+OIS!D$3</f>
        <v>9754.648561067057</v>
      </c>
      <c r="E3" s="203">
        <f>ISI!E$3+NFM!E$3+CHI!E$3+NMM!E$3+PPA!E$3+FBT!E$3+TRE!E$3+MAE!E$3+TEL!E$3+WWP!E$3+OIS!E$3</f>
        <v>10397.461973421579</v>
      </c>
      <c r="F3" s="203">
        <f>ISI!F$3+NFM!F$3+CHI!F$3+NMM!F$3+PPA!F$3+FBT!F$3+TRE!F$3+MAE!F$3+TEL!F$3+WWP!F$3+OIS!F$3</f>
        <v>10896.479693147543</v>
      </c>
      <c r="G3" s="203">
        <f>ISI!G$3+NFM!G$3+CHI!G$3+NMM!G$3+PPA!G$3+FBT!G$3+TRE!G$3+MAE!G$3+TEL!G$3+WWP!G$3+OIS!G$3</f>
        <v>11244.600877772125</v>
      </c>
      <c r="H3" s="203">
        <f>ISI!H$3+NFM!H$3+CHI!H$3+NMM!H$3+PPA!H$3+FBT!H$3+TRE!H$3+MAE!H$3+TEL!H$3+WWP!H$3+OIS!H$3</f>
        <v>11945.60615833116</v>
      </c>
      <c r="I3" s="203">
        <f>ISI!I$3+NFM!I$3+CHI!I$3+NMM!I$3+PPA!I$3+FBT!I$3+TRE!I$3+MAE!I$3+TEL!I$3+WWP!I$3+OIS!I$3</f>
        <v>12347.062082525375</v>
      </c>
      <c r="J3" s="203">
        <f>ISI!J$3+NFM!J$3+CHI!J$3+NMM!J$3+PPA!J$3+FBT!J$3+TRE!J$3+MAE!J$3+TEL!J$3+WWP!J$3+OIS!J$3</f>
        <v>12644.74112565048</v>
      </c>
      <c r="K3" s="203">
        <f>ISI!K$3+NFM!K$3+CHI!K$3+NMM!K$3+PPA!K$3+FBT!K$3+TRE!K$3+MAE!K$3+TEL!K$3+WWP!K$3+OIS!K$3</f>
        <v>11351.868549582397</v>
      </c>
      <c r="L3" s="203">
        <f>ISI!L$3+NFM!L$3+CHI!L$3+NMM!L$3+PPA!L$3+FBT!L$3+TRE!L$3+MAE!L$3+TEL!L$3+WWP!L$3+OIS!L$3</f>
        <v>9943.3824599961517</v>
      </c>
      <c r="M3" s="203">
        <f>ISI!M$3+NFM!M$3+CHI!M$3+NMM!M$3+PPA!M$3+FBT!M$3+TRE!M$3+MAE!M$3+TEL!M$3+WWP!M$3+OIS!M$3</f>
        <v>9757.0683742503461</v>
      </c>
      <c r="N3" s="203">
        <f>ISI!N$3+NFM!N$3+CHI!N$3+NMM!N$3+PPA!N$3+FBT!N$3+TRE!N$3+MAE!N$3+TEL!N$3+WWP!N$3+OIS!N$3</f>
        <v>9101.8331445805561</v>
      </c>
      <c r="O3" s="203">
        <f>ISI!O$3+NFM!O$3+CHI!O$3+NMM!O$3+PPA!O$3+FBT!O$3+TRE!O$3+MAE!O$3+TEL!O$3+WWP!O$3+OIS!O$3</f>
        <v>8882.7039955025393</v>
      </c>
      <c r="P3" s="203">
        <f>ISI!P$3+NFM!P$3+CHI!P$3+NMM!P$3+PPA!P$3+FBT!P$3+TRE!P$3+MAE!P$3+TEL!P$3+WWP!P$3+OIS!P$3</f>
        <v>8974.4623691674678</v>
      </c>
      <c r="Q3" s="203">
        <f>ISI!Q$3+NFM!Q$3+CHI!Q$3+NMM!Q$3+PPA!Q$3+FBT!Q$3+TRE!Q$3+MAE!Q$3+TEL!Q$3+WWP!Q$3+OIS!Q$3</f>
        <v>9149.5699989454333</v>
      </c>
      <c r="R3" s="203">
        <f>ISI!R$3+NFM!R$3+CHI!R$3+NMM!R$3+PPA!R$3+FBT!R$3+TRE!R$3+MAE!R$3+TEL!R$3+WWP!R$3+OIS!R$3</f>
        <v>9630.5649058173367</v>
      </c>
      <c r="S3" s="203">
        <f>ISI!S$3+NFM!S$3+CHI!S$3+NMM!S$3+PPA!S$3+FBT!S$3+TRE!S$3+MAE!S$3+TEL!S$3+WWP!S$3+OIS!S$3</f>
        <v>9825.4852013979162</v>
      </c>
      <c r="T3" s="203">
        <f>ISI!T$3+NFM!T$3+CHI!T$3+NMM!T$3+PPA!T$3+FBT!T$3+TRE!T$3+MAE!T$3+TEL!T$3+WWP!T$3+OIS!T$3</f>
        <v>10097.597371535408</v>
      </c>
      <c r="U3" s="203">
        <f>ISI!U$3+NFM!U$3+CHI!U$3+NMM!U$3+PPA!U$3+FBT!U$3+TRE!U$3+MAE!U$3+TEL!U$3+WWP!U$3+OIS!U$3</f>
        <v>10684.687818486143</v>
      </c>
      <c r="V3" s="203">
        <f>ISI!V$3+NFM!V$3+CHI!V$3+NMM!V$3+PPA!V$3+FBT!V$3+TRE!V$3+MAE!V$3+TEL!V$3+WWP!V$3+OIS!V$3</f>
        <v>10336.893644962891</v>
      </c>
      <c r="W3" s="203">
        <f>ISI!W$3+NFM!W$3+CHI!W$3+NMM!W$3+PPA!W$3+FBT!W$3+TRE!W$3+MAE!W$3+TEL!W$3+WWP!W$3+OIS!W$3</f>
        <v>11060.644767457823</v>
      </c>
      <c r="X3" s="203">
        <f>ISI!X$3+NFM!X$3+CHI!X$3+NMM!X$3+PPA!X$3+FBT!X$3+TRE!X$3+MAE!X$3+TEL!X$3+WWP!X$3+OIS!X$3</f>
        <v>11685.749433538884</v>
      </c>
      <c r="Y3" s="203">
        <f>ISI!Y$3+NFM!Y$3+CHI!Y$3+NMM!Y$3+PPA!Y$3+FBT!Y$3+TRE!Y$3+MAE!Y$3+TEL!Y$3+WWP!Y$3+OIS!Y$3</f>
        <v>12698.793965058714</v>
      </c>
    </row>
    <row r="4" spans="1:25" ht="12" customHeight="1" x14ac:dyDescent="0.25">
      <c r="A4" s="12" t="s">
        <v>14</v>
      </c>
      <c r="B4" s="204">
        <f>ISI!B$3</f>
        <v>24.64401994770688</v>
      </c>
      <c r="C4" s="204">
        <f>ISI!C$3</f>
        <v>24.020014053162861</v>
      </c>
      <c r="D4" s="204">
        <f>ISI!D$3</f>
        <v>33.382641283847391</v>
      </c>
      <c r="E4" s="204">
        <f>ISI!E$3</f>
        <v>30.998059828530589</v>
      </c>
      <c r="F4" s="204">
        <f>ISI!F$3</f>
        <v>28.3685383155271</v>
      </c>
      <c r="G4" s="204">
        <f>ISI!G$3</f>
        <v>37.393020639731063</v>
      </c>
      <c r="H4" s="204">
        <f>ISI!H$3</f>
        <v>44.628035816067943</v>
      </c>
      <c r="I4" s="204">
        <f>ISI!I$3</f>
        <v>37.172757051364997</v>
      </c>
      <c r="J4" s="204">
        <f>ISI!J$3</f>
        <v>27.38191274743934</v>
      </c>
      <c r="K4" s="204">
        <f>ISI!K$3</f>
        <v>17.010366744002649</v>
      </c>
      <c r="L4" s="204">
        <f>ISI!L$3</f>
        <v>61.937108178630332</v>
      </c>
      <c r="M4" s="204">
        <f>ISI!M$3</f>
        <v>51.325038769258157</v>
      </c>
      <c r="N4" s="204">
        <f>ISI!N$3</f>
        <v>27.313735504466351</v>
      </c>
      <c r="O4" s="204">
        <f>ISI!O$3</f>
        <v>45.765599018067633</v>
      </c>
      <c r="P4" s="204">
        <f>ISI!P$3</f>
        <v>66.848193797196032</v>
      </c>
      <c r="Q4" s="204">
        <f>ISI!Q$3</f>
        <v>48.844906823526308</v>
      </c>
      <c r="R4" s="204">
        <f>ISI!R$3</f>
        <v>53.991685284409179</v>
      </c>
      <c r="S4" s="204">
        <f>ISI!S$3</f>
        <v>39.873182841560229</v>
      </c>
      <c r="T4" s="204">
        <f>ISI!T$3</f>
        <v>24.275341541116418</v>
      </c>
      <c r="U4" s="204">
        <f>ISI!U$3</f>
        <v>69.192706234345266</v>
      </c>
      <c r="V4" s="204">
        <f>ISI!V$3</f>
        <v>24.58125101232563</v>
      </c>
      <c r="W4" s="204">
        <f>ISI!W$3</f>
        <v>13.209777247947329</v>
      </c>
      <c r="X4" s="204">
        <f>ISI!X$3</f>
        <v>30.925201702852728</v>
      </c>
      <c r="Y4" s="204">
        <f>ISI!Y$3</f>
        <v>27.794862920120231</v>
      </c>
    </row>
    <row r="5" spans="1:25" ht="12" customHeight="1" x14ac:dyDescent="0.25">
      <c r="A5" s="13" t="s">
        <v>18</v>
      </c>
      <c r="B5" s="205">
        <f>NFM!B$3</f>
        <v>73.169210738083152</v>
      </c>
      <c r="C5" s="205">
        <f>NFM!C$3</f>
        <v>71.316508991510091</v>
      </c>
      <c r="D5" s="205">
        <f>NFM!D$3</f>
        <v>99.11457303940972</v>
      </c>
      <c r="E5" s="205">
        <f>NFM!E$3</f>
        <v>76.007514549030077</v>
      </c>
      <c r="F5" s="205">
        <f>NFM!F$3</f>
        <v>69.559904738539757</v>
      </c>
      <c r="G5" s="205">
        <f>NFM!G$3</f>
        <v>91.688014541175505</v>
      </c>
      <c r="H5" s="205">
        <f>NFM!H$3</f>
        <v>109.428335203817</v>
      </c>
      <c r="I5" s="205">
        <f>NFM!I$3</f>
        <v>91.147926290815235</v>
      </c>
      <c r="J5" s="205">
        <f>NFM!J$3</f>
        <v>67.140690192994128</v>
      </c>
      <c r="K5" s="205">
        <f>NFM!K$3</f>
        <v>60.437330105998363</v>
      </c>
      <c r="L5" s="205">
        <f>NFM!L$3</f>
        <v>40.716723303033227</v>
      </c>
      <c r="M5" s="205">
        <f>NFM!M$3</f>
        <v>58.409034123097094</v>
      </c>
      <c r="N5" s="205">
        <f>NFM!N$3</f>
        <v>64.145866681541222</v>
      </c>
      <c r="O5" s="205">
        <f>NFM!O$3</f>
        <v>44.716398107657128</v>
      </c>
      <c r="P5" s="205">
        <f>NFM!P$3</f>
        <v>25.650209246907519</v>
      </c>
      <c r="Q5" s="205">
        <f>NFM!Q$3</f>
        <v>30.256996176473685</v>
      </c>
      <c r="R5" s="205">
        <f>NFM!R$3</f>
        <v>26.57795244411497</v>
      </c>
      <c r="S5" s="205">
        <f>NFM!S$3</f>
        <v>36.92036632584017</v>
      </c>
      <c r="T5" s="205">
        <f>NFM!T$3</f>
        <v>63.163726247481478</v>
      </c>
      <c r="U5" s="205">
        <f>NFM!U$3</f>
        <v>78.658139962418701</v>
      </c>
      <c r="V5" s="205">
        <f>NFM!V$3</f>
        <v>29.787601921703114</v>
      </c>
      <c r="W5" s="205">
        <f>NFM!W$3</f>
        <v>21.719340638715252</v>
      </c>
      <c r="X5" s="205">
        <f>NFM!X$3</f>
        <v>29.096868769465324</v>
      </c>
      <c r="Y5" s="205">
        <f>NFM!Y$3</f>
        <v>37.105137079879782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73.169210738083152</v>
      </c>
      <c r="C7" s="204">
        <f>NFM!C$5</f>
        <v>71.316508991510091</v>
      </c>
      <c r="D7" s="204">
        <f>NFM!D$5</f>
        <v>99.11457303940972</v>
      </c>
      <c r="E7" s="204">
        <f>NFM!E$5</f>
        <v>76.007514549030077</v>
      </c>
      <c r="F7" s="204">
        <f>NFM!F$5</f>
        <v>69.559904738539757</v>
      </c>
      <c r="G7" s="204">
        <f>NFM!G$5</f>
        <v>91.688014541175505</v>
      </c>
      <c r="H7" s="204">
        <f>NFM!H$5</f>
        <v>109.428335203817</v>
      </c>
      <c r="I7" s="204">
        <f>NFM!I$5</f>
        <v>91.147926290815235</v>
      </c>
      <c r="J7" s="204">
        <f>NFM!J$5</f>
        <v>67.140690192994128</v>
      </c>
      <c r="K7" s="204">
        <f>NFM!K$5</f>
        <v>60.437330105998363</v>
      </c>
      <c r="L7" s="204">
        <f>NFM!L$5</f>
        <v>40.716723303033227</v>
      </c>
      <c r="M7" s="204">
        <f>NFM!M$5</f>
        <v>58.409034123097094</v>
      </c>
      <c r="N7" s="204">
        <f>NFM!N$5</f>
        <v>64.145866681541222</v>
      </c>
      <c r="O7" s="204">
        <f>NFM!O$5</f>
        <v>44.716398107657128</v>
      </c>
      <c r="P7" s="204">
        <f>NFM!P$5</f>
        <v>24.965956014778389</v>
      </c>
      <c r="Q7" s="204">
        <f>NFM!Q$5</f>
        <v>28.349898996680441</v>
      </c>
      <c r="R7" s="204">
        <f>NFM!R$5</f>
        <v>20.706642256436609</v>
      </c>
      <c r="S7" s="204">
        <f>NFM!S$5</f>
        <v>29.92036632584017</v>
      </c>
      <c r="T7" s="204">
        <f>NFM!T$5</f>
        <v>54.281687195337753</v>
      </c>
      <c r="U7" s="204">
        <f>NFM!U$5</f>
        <v>69.509564977540478</v>
      </c>
      <c r="V7" s="204">
        <f>NFM!V$5</f>
        <v>20.724070695560751</v>
      </c>
      <c r="W7" s="204">
        <f>NFM!W$5</f>
        <v>12.53064100389474</v>
      </c>
      <c r="X7" s="204">
        <f>NFM!X$5</f>
        <v>21.138969149754018</v>
      </c>
      <c r="Y7" s="204">
        <f>NFM!Y$5</f>
        <v>29.24218052645961</v>
      </c>
    </row>
    <row r="8" spans="1:25" ht="12" customHeight="1" x14ac:dyDescent="0.25">
      <c r="A8" s="14" t="s">
        <v>47</v>
      </c>
      <c r="B8" s="204">
        <f>NFM!B$8</f>
        <v>0</v>
      </c>
      <c r="C8" s="204">
        <f>NFM!C$8</f>
        <v>0</v>
      </c>
      <c r="D8" s="204">
        <f>NFM!D$8</f>
        <v>0</v>
      </c>
      <c r="E8" s="204">
        <f>NFM!E$8</f>
        <v>0</v>
      </c>
      <c r="F8" s="204">
        <f>NFM!F$8</f>
        <v>0</v>
      </c>
      <c r="G8" s="204">
        <f>NFM!G$8</f>
        <v>0</v>
      </c>
      <c r="H8" s="204">
        <f>NFM!H$8</f>
        <v>0</v>
      </c>
      <c r="I8" s="204">
        <f>NFM!I$8</f>
        <v>0</v>
      </c>
      <c r="J8" s="204">
        <f>NFM!J$8</f>
        <v>0</v>
      </c>
      <c r="K8" s="204">
        <f>NFM!K$8</f>
        <v>0</v>
      </c>
      <c r="L8" s="204">
        <f>NFM!L$8</f>
        <v>0</v>
      </c>
      <c r="M8" s="204">
        <f>NFM!M$8</f>
        <v>0</v>
      </c>
      <c r="N8" s="204">
        <f>NFM!N$8</f>
        <v>0</v>
      </c>
      <c r="O8" s="204">
        <f>NFM!O$8</f>
        <v>0</v>
      </c>
      <c r="P8" s="204">
        <f>NFM!P$8</f>
        <v>0.68425323212913014</v>
      </c>
      <c r="Q8" s="204">
        <f>NFM!Q$8</f>
        <v>1.907097179793243</v>
      </c>
      <c r="R8" s="204">
        <f>NFM!R$8</f>
        <v>5.8713101876783611</v>
      </c>
      <c r="S8" s="204">
        <f>NFM!S$8</f>
        <v>6.9999999999999991</v>
      </c>
      <c r="T8" s="204">
        <f>NFM!T$8</f>
        <v>8.8820390521437247</v>
      </c>
      <c r="U8" s="204">
        <f>NFM!U$8</f>
        <v>9.1485749848782234</v>
      </c>
      <c r="V8" s="204">
        <f>NFM!V$8</f>
        <v>9.0635312261423628</v>
      </c>
      <c r="W8" s="204">
        <f>NFM!W$8</f>
        <v>9.1886996348205106</v>
      </c>
      <c r="X8" s="204">
        <f>NFM!X$8</f>
        <v>7.9578996197113057</v>
      </c>
      <c r="Y8" s="204">
        <f>NFM!Y$8</f>
        <v>7.8629565534201689</v>
      </c>
    </row>
    <row r="9" spans="1:25" ht="12" customHeight="1" x14ac:dyDescent="0.25">
      <c r="A9" s="13" t="s">
        <v>19</v>
      </c>
      <c r="B9" s="205">
        <f>CHI!B$3</f>
        <v>1098.5024662528624</v>
      </c>
      <c r="C9" s="205">
        <f>CHI!C$3</f>
        <v>1117.7644316025041</v>
      </c>
      <c r="D9" s="205">
        <f>CHI!D$3</f>
        <v>876.4101454158299</v>
      </c>
      <c r="E9" s="205">
        <f>CHI!E$3</f>
        <v>768.52621467591143</v>
      </c>
      <c r="F9" s="205">
        <f>CHI!F$3</f>
        <v>757.83073385347859</v>
      </c>
      <c r="G9" s="205">
        <f>CHI!G$3</f>
        <v>728.72398589905447</v>
      </c>
      <c r="H9" s="205">
        <f>CHI!H$3</f>
        <v>545.28440396111489</v>
      </c>
      <c r="I9" s="205">
        <f>CHI!I$3</f>
        <v>611.7480451950471</v>
      </c>
      <c r="J9" s="205">
        <f>CHI!J$3</f>
        <v>739.04358106401241</v>
      </c>
      <c r="K9" s="205">
        <f>CHI!K$3</f>
        <v>614.55936920222621</v>
      </c>
      <c r="L9" s="205">
        <f>CHI!L$3</f>
        <v>721.83360436535236</v>
      </c>
      <c r="M9" s="205">
        <f>CHI!M$3</f>
        <v>696.89617517011811</v>
      </c>
      <c r="N9" s="205">
        <f>CHI!N$3</f>
        <v>746.02853823051544</v>
      </c>
      <c r="O9" s="205">
        <f>CHI!O$3</f>
        <v>700.08639575796622</v>
      </c>
      <c r="P9" s="205">
        <f>CHI!P$3</f>
        <v>728.20988834292098</v>
      </c>
      <c r="Q9" s="205">
        <f>CHI!Q$3</f>
        <v>737.09193699999992</v>
      </c>
      <c r="R9" s="205">
        <f>CHI!R$3</f>
        <v>715.67883415532697</v>
      </c>
      <c r="S9" s="205">
        <f>CHI!S$3</f>
        <v>675.50118624880247</v>
      </c>
      <c r="T9" s="205">
        <f>CHI!T$3</f>
        <v>638.88144086224838</v>
      </c>
      <c r="U9" s="205">
        <f>CHI!U$3</f>
        <v>730.75280732750593</v>
      </c>
      <c r="V9" s="205">
        <f>CHI!V$3</f>
        <v>837.82526218383691</v>
      </c>
      <c r="W9" s="205">
        <f>CHI!W$3</f>
        <v>698.33979441459428</v>
      </c>
      <c r="X9" s="205">
        <f>CHI!X$3</f>
        <v>629.28166994255241</v>
      </c>
      <c r="Y9" s="205">
        <f>CHI!Y$3</f>
        <v>616.6</v>
      </c>
    </row>
    <row r="10" spans="1:25" ht="12" customHeight="1" x14ac:dyDescent="0.25">
      <c r="A10" s="14" t="s">
        <v>59</v>
      </c>
      <c r="B10" s="204">
        <f>CHI!B$5</f>
        <v>71.19185100942623</v>
      </c>
      <c r="C10" s="204">
        <f>CHI!C$5</f>
        <v>71.626852003973752</v>
      </c>
      <c r="D10" s="204">
        <f>CHI!D$5</f>
        <v>62.553432066554038</v>
      </c>
      <c r="E10" s="204">
        <f>CHI!E$5</f>
        <v>57.402437262079133</v>
      </c>
      <c r="F10" s="204">
        <f>CHI!F$5</f>
        <v>71.925539047705982</v>
      </c>
      <c r="G10" s="204">
        <f>CHI!G$5</f>
        <v>74.162915737960006</v>
      </c>
      <c r="H10" s="204">
        <f>CHI!H$5</f>
        <v>77.611296982217183</v>
      </c>
      <c r="I10" s="204">
        <f>CHI!I$5</f>
        <v>82.27201801663017</v>
      </c>
      <c r="J10" s="204">
        <f>CHI!J$5</f>
        <v>84.275454565380969</v>
      </c>
      <c r="K10" s="204">
        <f>CHI!K$5</f>
        <v>78.747575890386202</v>
      </c>
      <c r="L10" s="204">
        <f>CHI!L$5</f>
        <v>73.834522497522229</v>
      </c>
      <c r="M10" s="204">
        <f>CHI!M$5</f>
        <v>67.122293179565659</v>
      </c>
      <c r="N10" s="204">
        <f>CHI!N$5</f>
        <v>31.986548675198559</v>
      </c>
      <c r="O10" s="204">
        <f>CHI!O$5</f>
        <v>29.710613924985331</v>
      </c>
      <c r="P10" s="204">
        <f>CHI!P$5</f>
        <v>14.39015547265576</v>
      </c>
      <c r="Q10" s="204">
        <f>CHI!Q$5</f>
        <v>26.821596018242349</v>
      </c>
      <c r="R10" s="204">
        <f>CHI!R$5</f>
        <v>31.65070378283847</v>
      </c>
      <c r="S10" s="204">
        <f>CHI!S$5</f>
        <v>22.550442544729218</v>
      </c>
      <c r="T10" s="204">
        <f>CHI!T$5</f>
        <v>3.991761766957405</v>
      </c>
      <c r="U10" s="204">
        <f>CHI!U$5</f>
        <v>42.155024910869493</v>
      </c>
      <c r="V10" s="204">
        <f>CHI!V$5</f>
        <v>53.761625400555147</v>
      </c>
      <c r="W10" s="204">
        <f>CHI!W$5</f>
        <v>48.11472544752813</v>
      </c>
      <c r="X10" s="204">
        <f>CHI!X$5</f>
        <v>24.690261325358719</v>
      </c>
      <c r="Y10" s="204">
        <f>CHI!Y$5</f>
        <v>24.381843706130091</v>
      </c>
    </row>
    <row r="11" spans="1:25" ht="12" customHeight="1" x14ac:dyDescent="0.25">
      <c r="A11" s="14" t="s">
        <v>49</v>
      </c>
      <c r="B11" s="204">
        <f>CHI!B$6</f>
        <v>352.99818002588768</v>
      </c>
      <c r="C11" s="204">
        <f>CHI!C$6</f>
        <v>357.76284233896268</v>
      </c>
      <c r="D11" s="204">
        <f>CHI!D$6</f>
        <v>264.93968258149658</v>
      </c>
      <c r="E11" s="204">
        <f>CHI!E$6</f>
        <v>218.3761568654553</v>
      </c>
      <c r="F11" s="204">
        <f>CHI!F$6</f>
        <v>205.18057805975471</v>
      </c>
      <c r="G11" s="204">
        <f>CHI!G$6</f>
        <v>220.45113399645629</v>
      </c>
      <c r="H11" s="204">
        <f>CHI!H$6</f>
        <v>155.5022946781161</v>
      </c>
      <c r="I11" s="204">
        <f>CHI!I$6</f>
        <v>179.6801599469928</v>
      </c>
      <c r="J11" s="204">
        <f>CHI!J$6</f>
        <v>190.58984831947731</v>
      </c>
      <c r="K11" s="204">
        <f>CHI!K$6</f>
        <v>166.01886534886609</v>
      </c>
      <c r="L11" s="204">
        <f>CHI!L$6</f>
        <v>200.12614705316099</v>
      </c>
      <c r="M11" s="204">
        <f>CHI!M$6</f>
        <v>202.45035199951391</v>
      </c>
      <c r="N11" s="204">
        <f>CHI!N$6</f>
        <v>237.4343907172489</v>
      </c>
      <c r="O11" s="204">
        <f>CHI!O$6</f>
        <v>193.67092034331341</v>
      </c>
      <c r="P11" s="204">
        <f>CHI!P$6</f>
        <v>202.10109972069671</v>
      </c>
      <c r="Q11" s="204">
        <f>CHI!Q$6</f>
        <v>212.47159798175761</v>
      </c>
      <c r="R11" s="204">
        <f>CHI!R$6</f>
        <v>188.93164315795809</v>
      </c>
      <c r="S11" s="204">
        <f>CHI!S$6</f>
        <v>186.29211437295899</v>
      </c>
      <c r="T11" s="204">
        <f>CHI!T$6</f>
        <v>168.75676900736431</v>
      </c>
      <c r="U11" s="204">
        <f>CHI!U$6</f>
        <v>225.331797666776</v>
      </c>
      <c r="V11" s="204">
        <f>CHI!V$6</f>
        <v>246.69130675879271</v>
      </c>
      <c r="W11" s="204">
        <f>CHI!W$6</f>
        <v>196.63166307776731</v>
      </c>
      <c r="X11" s="204">
        <f>CHI!X$6</f>
        <v>144.4222016627553</v>
      </c>
      <c r="Y11" s="204">
        <f>CHI!Y$6</f>
        <v>142.6181562938699</v>
      </c>
    </row>
    <row r="12" spans="1:25" ht="12" customHeight="1" x14ac:dyDescent="0.25">
      <c r="A12" s="14" t="s">
        <v>50</v>
      </c>
      <c r="B12" s="204">
        <f>CHI!B$7</f>
        <v>674.31243521754845</v>
      </c>
      <c r="C12" s="204">
        <f>CHI!C$7</f>
        <v>688.37473725956772</v>
      </c>
      <c r="D12" s="204">
        <f>CHI!D$7</f>
        <v>548.91703076777935</v>
      </c>
      <c r="E12" s="204">
        <f>CHI!E$7</f>
        <v>492.74762054837691</v>
      </c>
      <c r="F12" s="204">
        <f>CHI!F$7</f>
        <v>480.72461674601789</v>
      </c>
      <c r="G12" s="204">
        <f>CHI!G$7</f>
        <v>434.10993616463821</v>
      </c>
      <c r="H12" s="204">
        <f>CHI!H$7</f>
        <v>312.17081230078162</v>
      </c>
      <c r="I12" s="204">
        <f>CHI!I$7</f>
        <v>349.79586723142421</v>
      </c>
      <c r="J12" s="204">
        <f>CHI!J$7</f>
        <v>464.17827817915418</v>
      </c>
      <c r="K12" s="204">
        <f>CHI!K$7</f>
        <v>369.79292796297398</v>
      </c>
      <c r="L12" s="204">
        <f>CHI!L$7</f>
        <v>447.87293481466912</v>
      </c>
      <c r="M12" s="204">
        <f>CHI!M$7</f>
        <v>427.32352999103858</v>
      </c>
      <c r="N12" s="204">
        <f>CHI!N$7</f>
        <v>476.60759883806799</v>
      </c>
      <c r="O12" s="204">
        <f>CHI!O$7</f>
        <v>476.70486148966751</v>
      </c>
      <c r="P12" s="204">
        <f>CHI!P$7</f>
        <v>511.71863314956852</v>
      </c>
      <c r="Q12" s="204">
        <f>CHI!Q$7</f>
        <v>497.79874299999989</v>
      </c>
      <c r="R12" s="204">
        <f>CHI!R$7</f>
        <v>495.09648721453038</v>
      </c>
      <c r="S12" s="204">
        <f>CHI!S$7</f>
        <v>466.6586293311143</v>
      </c>
      <c r="T12" s="204">
        <f>CHI!T$7</f>
        <v>466.13291008792669</v>
      </c>
      <c r="U12" s="204">
        <f>CHI!U$7</f>
        <v>463.26598474986048</v>
      </c>
      <c r="V12" s="204">
        <f>CHI!V$7</f>
        <v>537.37233002448909</v>
      </c>
      <c r="W12" s="204">
        <f>CHI!W$7</f>
        <v>453.59340588929882</v>
      </c>
      <c r="X12" s="204">
        <f>CHI!X$7</f>
        <v>460.16920695443838</v>
      </c>
      <c r="Y12" s="204">
        <f>CHI!Y$7</f>
        <v>449.6</v>
      </c>
    </row>
    <row r="13" spans="1:25" ht="12" customHeight="1" x14ac:dyDescent="0.25">
      <c r="A13" s="13" t="s">
        <v>20</v>
      </c>
      <c r="B13" s="205">
        <f>NMM!B$3</f>
        <v>465.71074936724114</v>
      </c>
      <c r="C13" s="205">
        <f>NMM!C$3</f>
        <v>487.37982351774735</v>
      </c>
      <c r="D13" s="205">
        <f>NMM!D$3</f>
        <v>558.38111750515498</v>
      </c>
      <c r="E13" s="205">
        <f>NMM!E$3</f>
        <v>598.70923810274189</v>
      </c>
      <c r="F13" s="205">
        <f>NMM!F$3</f>
        <v>627.8649923972381</v>
      </c>
      <c r="G13" s="205">
        <f>NMM!G$3</f>
        <v>615.89643069813962</v>
      </c>
      <c r="H13" s="205">
        <f>NMM!H$3</f>
        <v>648.23914947196488</v>
      </c>
      <c r="I13" s="205">
        <f>NMM!I$3</f>
        <v>701.31415974260915</v>
      </c>
      <c r="J13" s="205">
        <f>NMM!J$3</f>
        <v>678.39380892234624</v>
      </c>
      <c r="K13" s="205">
        <f>NMM!K$3</f>
        <v>553.89641211323237</v>
      </c>
      <c r="L13" s="205">
        <f>NMM!L$3</f>
        <v>400.97524530527971</v>
      </c>
      <c r="M13" s="205">
        <f>NMM!M$3</f>
        <v>397.70446394280475</v>
      </c>
      <c r="N13" s="205">
        <f>NMM!N$3</f>
        <v>388.40975136625485</v>
      </c>
      <c r="O13" s="205">
        <f>NMM!O$3</f>
        <v>384.38433321770151</v>
      </c>
      <c r="P13" s="205">
        <f>NMM!P$3</f>
        <v>398.70913930169365</v>
      </c>
      <c r="Q13" s="205">
        <f>NMM!Q$3</f>
        <v>413.13188199999996</v>
      </c>
      <c r="R13" s="205">
        <f>NMM!R$3</f>
        <v>453.10579654168384</v>
      </c>
      <c r="S13" s="205">
        <f>NMM!S$3</f>
        <v>457.29981616046291</v>
      </c>
      <c r="T13" s="205">
        <f>NMM!T$3</f>
        <v>473.14807885033565</v>
      </c>
      <c r="U13" s="205">
        <f>NMM!U$3</f>
        <v>438.25454993490791</v>
      </c>
      <c r="V13" s="205">
        <f>NMM!V$3</f>
        <v>532.04690707195323</v>
      </c>
      <c r="W13" s="205">
        <f>NMM!W$3</f>
        <v>543.46311545185767</v>
      </c>
      <c r="X13" s="205">
        <f>NMM!X$3</f>
        <v>569.48314535653719</v>
      </c>
      <c r="Y13" s="205">
        <f>NMM!Y$3</f>
        <v>634</v>
      </c>
    </row>
    <row r="14" spans="1:25" ht="12" customHeight="1" x14ac:dyDescent="0.25">
      <c r="A14" s="14" t="s">
        <v>51</v>
      </c>
      <c r="B14" s="204">
        <f>NMM!B$4</f>
        <v>304.2213835188748</v>
      </c>
      <c r="C14" s="204">
        <f>NMM!C$4</f>
        <v>287.60093163378713</v>
      </c>
      <c r="D14" s="204">
        <f>NMM!D$4</f>
        <v>322.02985482488663</v>
      </c>
      <c r="E14" s="204">
        <f>NMM!E$4</f>
        <v>398.84587068181003</v>
      </c>
      <c r="F14" s="204">
        <f>NMM!F$4</f>
        <v>364.49188102999619</v>
      </c>
      <c r="G14" s="204">
        <f>NMM!G$4</f>
        <v>346.37993465790561</v>
      </c>
      <c r="H14" s="204">
        <f>NMM!H$4</f>
        <v>377.43944575540638</v>
      </c>
      <c r="I14" s="204">
        <f>NMM!I$4</f>
        <v>396.60808201119119</v>
      </c>
      <c r="J14" s="204">
        <f>NMM!J$4</f>
        <v>378.10079652268303</v>
      </c>
      <c r="K14" s="204">
        <f>NMM!K$4</f>
        <v>308.77523954594392</v>
      </c>
      <c r="L14" s="204">
        <f>NMM!L$4</f>
        <v>200.49583055629449</v>
      </c>
      <c r="M14" s="204">
        <f>NMM!M$4</f>
        <v>196.9753016885077</v>
      </c>
      <c r="N14" s="204">
        <f>NMM!N$4</f>
        <v>190.60327864575839</v>
      </c>
      <c r="O14" s="204">
        <f>NMM!O$4</f>
        <v>179.02703194744871</v>
      </c>
      <c r="P14" s="204">
        <f>NMM!P$4</f>
        <v>192.42895249429819</v>
      </c>
      <c r="Q14" s="204">
        <f>NMM!Q$4</f>
        <v>219.32137027227199</v>
      </c>
      <c r="R14" s="204">
        <f>NMM!R$4</f>
        <v>223.383903966715</v>
      </c>
      <c r="S14" s="204">
        <f>NMM!S$4</f>
        <v>221.43167561699809</v>
      </c>
      <c r="T14" s="204">
        <f>NMM!T$4</f>
        <v>226.59087162440889</v>
      </c>
      <c r="U14" s="204">
        <f>NMM!U$4</f>
        <v>213.38597721519579</v>
      </c>
      <c r="V14" s="204">
        <f>NMM!V$4</f>
        <v>273.90819802445088</v>
      </c>
      <c r="W14" s="204">
        <f>NMM!W$4</f>
        <v>264.31418286960849</v>
      </c>
      <c r="X14" s="204">
        <f>NMM!X$4</f>
        <v>253.39901988158419</v>
      </c>
      <c r="Y14" s="204">
        <f>NMM!Y$4</f>
        <v>320.42065411364439</v>
      </c>
    </row>
    <row r="15" spans="1:25" ht="12" customHeight="1" x14ac:dyDescent="0.25">
      <c r="A15" s="14" t="s">
        <v>52</v>
      </c>
      <c r="B15" s="204">
        <f>NMM!B$5</f>
        <v>95.790882637741291</v>
      </c>
      <c r="C15" s="204">
        <f>NMM!C$5</f>
        <v>137.13950291457269</v>
      </c>
      <c r="D15" s="204">
        <f>NMM!D$5</f>
        <v>167.18080790237531</v>
      </c>
      <c r="E15" s="204">
        <f>NMM!E$5</f>
        <v>113.8992539653196</v>
      </c>
      <c r="F15" s="204">
        <f>NMM!F$5</f>
        <v>163.79922617637189</v>
      </c>
      <c r="G15" s="204">
        <f>NMM!G$5</f>
        <v>168.5368277407913</v>
      </c>
      <c r="H15" s="204">
        <f>NMM!H$5</f>
        <v>178.2195539190094</v>
      </c>
      <c r="I15" s="204">
        <f>NMM!I$5</f>
        <v>216.47911661065211</v>
      </c>
      <c r="J15" s="204">
        <f>NMM!J$5</f>
        <v>191.8807203202976</v>
      </c>
      <c r="K15" s="204">
        <f>NMM!K$5</f>
        <v>145.54530180301501</v>
      </c>
      <c r="L15" s="204">
        <f>NMM!L$5</f>
        <v>124.4473646767016</v>
      </c>
      <c r="M15" s="204">
        <f>NMM!M$5</f>
        <v>112.5169321713734</v>
      </c>
      <c r="N15" s="204">
        <f>NMM!N$5</f>
        <v>105.7043718745998</v>
      </c>
      <c r="O15" s="204">
        <f>NMM!O$5</f>
        <v>115.52125895663769</v>
      </c>
      <c r="P15" s="204">
        <f>NMM!P$5</f>
        <v>112.42341320548481</v>
      </c>
      <c r="Q15" s="204">
        <f>NMM!Q$5</f>
        <v>107.4094408082358</v>
      </c>
      <c r="R15" s="204">
        <f>NMM!R$5</f>
        <v>124.462400323105</v>
      </c>
      <c r="S15" s="204">
        <f>NMM!S$5</f>
        <v>125.0522084613838</v>
      </c>
      <c r="T15" s="204">
        <f>NMM!T$5</f>
        <v>129.14132971344279</v>
      </c>
      <c r="U15" s="204">
        <f>NMM!U$5</f>
        <v>111.7777416137378</v>
      </c>
      <c r="V15" s="204">
        <f>NMM!V$5</f>
        <v>146.32906402694161</v>
      </c>
      <c r="W15" s="204">
        <f>NMM!W$5</f>
        <v>141.38846310106891</v>
      </c>
      <c r="X15" s="204">
        <f>NMM!X$5</f>
        <v>172.53141915667021</v>
      </c>
      <c r="Y15" s="204">
        <f>NMM!Y$5</f>
        <v>165.51313397488281</v>
      </c>
    </row>
    <row r="16" spans="1:25" ht="12" customHeight="1" x14ac:dyDescent="0.25">
      <c r="A16" s="14" t="s">
        <v>60</v>
      </c>
      <c r="B16" s="204">
        <f>NMM!B$6</f>
        <v>65.698483210625042</v>
      </c>
      <c r="C16" s="204">
        <f>NMM!C$6</f>
        <v>62.639388969387518</v>
      </c>
      <c r="D16" s="204">
        <f>NMM!D$6</f>
        <v>69.170454777893056</v>
      </c>
      <c r="E16" s="204">
        <f>NMM!E$6</f>
        <v>85.964113455612221</v>
      </c>
      <c r="F16" s="204">
        <f>NMM!F$6</f>
        <v>99.573885190870001</v>
      </c>
      <c r="G16" s="204">
        <f>NMM!G$6</f>
        <v>100.97966829944281</v>
      </c>
      <c r="H16" s="204">
        <f>NMM!H$6</f>
        <v>92.580149797549112</v>
      </c>
      <c r="I16" s="204">
        <f>NMM!I$6</f>
        <v>88.226961120765836</v>
      </c>
      <c r="J16" s="204">
        <f>NMM!J$6</f>
        <v>108.4122920793656</v>
      </c>
      <c r="K16" s="204">
        <f>NMM!K$6</f>
        <v>99.575870764273461</v>
      </c>
      <c r="L16" s="204">
        <f>NMM!L$6</f>
        <v>76.03205007228361</v>
      </c>
      <c r="M16" s="204">
        <f>NMM!M$6</f>
        <v>88.212230082923682</v>
      </c>
      <c r="N16" s="204">
        <f>NMM!N$6</f>
        <v>92.102100845896658</v>
      </c>
      <c r="O16" s="204">
        <f>NMM!O$6</f>
        <v>89.836042313615096</v>
      </c>
      <c r="P16" s="204">
        <f>NMM!P$6</f>
        <v>93.856773601910675</v>
      </c>
      <c r="Q16" s="204">
        <f>NMM!Q$6</f>
        <v>86.40107091949217</v>
      </c>
      <c r="R16" s="204">
        <f>NMM!R$6</f>
        <v>105.2594922518638</v>
      </c>
      <c r="S16" s="204">
        <f>NMM!S$6</f>
        <v>110.81593208208101</v>
      </c>
      <c r="T16" s="204">
        <f>NMM!T$6</f>
        <v>117.415877512484</v>
      </c>
      <c r="U16" s="204">
        <f>NMM!U$6</f>
        <v>113.0908311059743</v>
      </c>
      <c r="V16" s="204">
        <f>NMM!V$6</f>
        <v>111.80964502056079</v>
      </c>
      <c r="W16" s="204">
        <f>NMM!W$6</f>
        <v>137.76046948118031</v>
      </c>
      <c r="X16" s="204">
        <f>NMM!X$6</f>
        <v>143.55270631828279</v>
      </c>
      <c r="Y16" s="204">
        <f>NMM!Y$6</f>
        <v>148.06621191147281</v>
      </c>
    </row>
    <row r="17" spans="1:25" ht="12" customHeight="1" x14ac:dyDescent="0.25">
      <c r="A17" s="13" t="s">
        <v>21</v>
      </c>
      <c r="B17" s="205">
        <f>PPA!B$3</f>
        <v>377.67884175003007</v>
      </c>
      <c r="C17" s="205">
        <f>PPA!C$3</f>
        <v>383.78580635109495</v>
      </c>
      <c r="D17" s="205">
        <f>PPA!D$3</f>
        <v>388.20612390668578</v>
      </c>
      <c r="E17" s="205">
        <f>PPA!E$3</f>
        <v>403.31531936127737</v>
      </c>
      <c r="F17" s="205">
        <f>PPA!F$3</f>
        <v>385.43842510656327</v>
      </c>
      <c r="G17" s="205">
        <f>PPA!G$3</f>
        <v>369.72721935068955</v>
      </c>
      <c r="H17" s="205">
        <f>PPA!H$3</f>
        <v>355.90779178057335</v>
      </c>
      <c r="I17" s="205">
        <f>PPA!I$3</f>
        <v>399.60266490450744</v>
      </c>
      <c r="J17" s="205">
        <f>PPA!J$3</f>
        <v>424.81617440509274</v>
      </c>
      <c r="K17" s="205">
        <f>PPA!K$3</f>
        <v>351.15790192910009</v>
      </c>
      <c r="L17" s="205">
        <f>PPA!L$3</f>
        <v>334.92766591288961</v>
      </c>
      <c r="M17" s="205">
        <f>PPA!M$3</f>
        <v>344.72939427063329</v>
      </c>
      <c r="N17" s="205">
        <f>PPA!N$3</f>
        <v>322.00042538525918</v>
      </c>
      <c r="O17" s="205">
        <f>PPA!O$3</f>
        <v>319.90441944595858</v>
      </c>
      <c r="P17" s="205">
        <f>PPA!P$3</f>
        <v>344.18933664908911</v>
      </c>
      <c r="Q17" s="205">
        <f>PPA!Q$3</f>
        <v>375.10466899999994</v>
      </c>
      <c r="R17" s="205">
        <f>PPA!R$3</f>
        <v>371.09272882128073</v>
      </c>
      <c r="S17" s="205">
        <f>PPA!S$3</f>
        <v>371.7884684231405</v>
      </c>
      <c r="T17" s="205">
        <f>PPA!T$3</f>
        <v>391.47147111657358</v>
      </c>
      <c r="U17" s="205">
        <f>PPA!U$3</f>
        <v>443.55253859029199</v>
      </c>
      <c r="V17" s="205">
        <f>PPA!V$3</f>
        <v>463.06410277980279</v>
      </c>
      <c r="W17" s="205">
        <f>PPA!W$3</f>
        <v>582.39452809636691</v>
      </c>
      <c r="X17" s="205">
        <f>PPA!X$3</f>
        <v>443.51503842487534</v>
      </c>
      <c r="Y17" s="205">
        <f>PPA!Y$3</f>
        <v>409.9</v>
      </c>
    </row>
    <row r="18" spans="1:25" ht="12" customHeight="1" x14ac:dyDescent="0.25">
      <c r="A18" s="14" t="s">
        <v>54</v>
      </c>
      <c r="B18" s="204">
        <f>PPA!B$5</f>
        <v>14.84915934083851</v>
      </c>
      <c r="C18" s="204">
        <f>PPA!C$5</f>
        <v>12.45853780144836</v>
      </c>
      <c r="D18" s="204">
        <f>PPA!D$5</f>
        <v>12.546638167501809</v>
      </c>
      <c r="E18" s="204">
        <f>PPA!E$5</f>
        <v>11.30276928639779</v>
      </c>
      <c r="F18" s="204">
        <f>PPA!F$5</f>
        <v>10.27664661805608</v>
      </c>
      <c r="G18" s="204">
        <f>PPA!G$5</f>
        <v>7.1382542734726346</v>
      </c>
      <c r="H18" s="204">
        <f>PPA!H$5</f>
        <v>7.3585411023091956</v>
      </c>
      <c r="I18" s="204">
        <f>PPA!I$5</f>
        <v>7.7378912351665177</v>
      </c>
      <c r="J18" s="204">
        <f>PPA!J$5</f>
        <v>8.0372653096830291</v>
      </c>
      <c r="K18" s="204">
        <f>PPA!K$5</f>
        <v>5.3154006434577674</v>
      </c>
      <c r="L18" s="204">
        <f>PPA!L$5</f>
        <v>5.2782820176792953</v>
      </c>
      <c r="M18" s="204">
        <f>PPA!M$5</f>
        <v>5.5417114626206274</v>
      </c>
      <c r="N18" s="204">
        <f>PPA!N$5</f>
        <v>4.3739548939665793</v>
      </c>
      <c r="O18" s="204">
        <f>PPA!O$5</f>
        <v>3.9746285360888902</v>
      </c>
      <c r="P18" s="204">
        <f>PPA!P$5</f>
        <v>4.0031253572852057</v>
      </c>
      <c r="Q18" s="204">
        <f>PPA!Q$5</f>
        <v>3.9026872141881168</v>
      </c>
      <c r="R18" s="204">
        <f>PPA!R$5</f>
        <v>3.764839626079838</v>
      </c>
      <c r="S18" s="204">
        <f>PPA!S$5</f>
        <v>3.711107687906591</v>
      </c>
      <c r="T18" s="204">
        <f>PPA!T$5</f>
        <v>4.3429377192214078</v>
      </c>
      <c r="U18" s="204">
        <f>PPA!U$5</f>
        <v>5.9376343559396849</v>
      </c>
      <c r="V18" s="204">
        <f>PPA!V$5</f>
        <v>6.7445899515474128</v>
      </c>
      <c r="W18" s="204">
        <f>PPA!W$5</f>
        <v>10.0240617576566</v>
      </c>
      <c r="X18" s="204">
        <f>PPA!X$5</f>
        <v>7.1279634719331639</v>
      </c>
      <c r="Y18" s="204">
        <f>PPA!Y$5</f>
        <v>5.4871425164496186</v>
      </c>
    </row>
    <row r="19" spans="1:25" ht="12" customHeight="1" x14ac:dyDescent="0.25">
      <c r="A19" s="14" t="s">
        <v>61</v>
      </c>
      <c r="B19" s="204">
        <f>PPA!B$6</f>
        <v>172.59292966723669</v>
      </c>
      <c r="C19" s="204">
        <f>PPA!C$6</f>
        <v>180.4665521393465</v>
      </c>
      <c r="D19" s="204">
        <f>PPA!D$6</f>
        <v>177.09223192858849</v>
      </c>
      <c r="E19" s="204">
        <f>PPA!E$6</f>
        <v>162.34204897182261</v>
      </c>
      <c r="F19" s="204">
        <f>PPA!F$6</f>
        <v>162.46053961222029</v>
      </c>
      <c r="G19" s="204">
        <f>PPA!G$6</f>
        <v>163.12878357518039</v>
      </c>
      <c r="H19" s="204">
        <f>PPA!H$6</f>
        <v>145.7960365262399</v>
      </c>
      <c r="I19" s="204">
        <f>PPA!I$6</f>
        <v>163.93049498099401</v>
      </c>
      <c r="J19" s="204">
        <f>PPA!J$6</f>
        <v>168.82443226016491</v>
      </c>
      <c r="K19" s="204">
        <f>PPA!K$6</f>
        <v>124.46896506763601</v>
      </c>
      <c r="L19" s="204">
        <f>PPA!L$6</f>
        <v>114.5713689507604</v>
      </c>
      <c r="M19" s="204">
        <f>PPA!M$6</f>
        <v>114.1088769348702</v>
      </c>
      <c r="N19" s="204">
        <f>PPA!N$6</f>
        <v>111.35310236564639</v>
      </c>
      <c r="O19" s="204">
        <f>PPA!O$6</f>
        <v>109.0950369577413</v>
      </c>
      <c r="P19" s="204">
        <f>PPA!P$6</f>
        <v>119.3280787015195</v>
      </c>
      <c r="Q19" s="204">
        <f>PPA!Q$6</f>
        <v>129.25880778581191</v>
      </c>
      <c r="R19" s="204">
        <f>PPA!R$6</f>
        <v>136.64153231125059</v>
      </c>
      <c r="S19" s="204">
        <f>PPA!S$6</f>
        <v>122.0559569752316</v>
      </c>
      <c r="T19" s="204">
        <f>PPA!T$6</f>
        <v>140.21964713470689</v>
      </c>
      <c r="U19" s="204">
        <f>PPA!U$6</f>
        <v>162.73553934686859</v>
      </c>
      <c r="V19" s="204">
        <f>PPA!V$6</f>
        <v>188.93374179279289</v>
      </c>
      <c r="W19" s="204">
        <f>PPA!W$6</f>
        <v>290.99701669615069</v>
      </c>
      <c r="X19" s="204">
        <f>PPA!X$6</f>
        <v>211.83523216171869</v>
      </c>
      <c r="Y19" s="204">
        <f>PPA!Y$6</f>
        <v>171.8128574835504</v>
      </c>
    </row>
    <row r="20" spans="1:25" ht="12" customHeight="1" x14ac:dyDescent="0.25">
      <c r="A20" s="14" t="s">
        <v>62</v>
      </c>
      <c r="B20" s="204">
        <f>PPA!B$7</f>
        <v>190.23675274195489</v>
      </c>
      <c r="C20" s="204">
        <f>PPA!C$7</f>
        <v>190.86071641030011</v>
      </c>
      <c r="D20" s="204">
        <f>PPA!D$7</f>
        <v>198.5672538105955</v>
      </c>
      <c r="E20" s="204">
        <f>PPA!E$7</f>
        <v>229.67050110305701</v>
      </c>
      <c r="F20" s="204">
        <f>PPA!F$7</f>
        <v>212.70123887628691</v>
      </c>
      <c r="G20" s="204">
        <f>PPA!G$7</f>
        <v>199.46018150203651</v>
      </c>
      <c r="H20" s="204">
        <f>PPA!H$7</f>
        <v>202.75321415202421</v>
      </c>
      <c r="I20" s="204">
        <f>PPA!I$7</f>
        <v>227.93427868834689</v>
      </c>
      <c r="J20" s="204">
        <f>PPA!J$7</f>
        <v>247.9544768352448</v>
      </c>
      <c r="K20" s="204">
        <f>PPA!K$7</f>
        <v>221.37353621800631</v>
      </c>
      <c r="L20" s="204">
        <f>PPA!L$7</f>
        <v>215.0780149444499</v>
      </c>
      <c r="M20" s="204">
        <f>PPA!M$7</f>
        <v>225.0788058731425</v>
      </c>
      <c r="N20" s="204">
        <f>PPA!N$7</f>
        <v>206.27336812564619</v>
      </c>
      <c r="O20" s="204">
        <f>PPA!O$7</f>
        <v>206.83475395212841</v>
      </c>
      <c r="P20" s="204">
        <f>PPA!P$7</f>
        <v>220.85813259028441</v>
      </c>
      <c r="Q20" s="204">
        <f>PPA!Q$7</f>
        <v>241.94317399999991</v>
      </c>
      <c r="R20" s="204">
        <f>PPA!R$7</f>
        <v>230.68635688395031</v>
      </c>
      <c r="S20" s="204">
        <f>PPA!S$7</f>
        <v>246.0214037600023</v>
      </c>
      <c r="T20" s="204">
        <f>PPA!T$7</f>
        <v>246.9088862626453</v>
      </c>
      <c r="U20" s="204">
        <f>PPA!U$7</f>
        <v>274.87936488748369</v>
      </c>
      <c r="V20" s="204">
        <f>PPA!V$7</f>
        <v>267.38577103546248</v>
      </c>
      <c r="W20" s="204">
        <f>PPA!W$7</f>
        <v>281.37344964255959</v>
      </c>
      <c r="X20" s="204">
        <f>PPA!X$7</f>
        <v>224.55184279122349</v>
      </c>
      <c r="Y20" s="204">
        <f>PPA!Y$7</f>
        <v>232.6</v>
      </c>
    </row>
    <row r="21" spans="1:25" ht="12" customHeight="1" x14ac:dyDescent="0.25">
      <c r="A21" s="15" t="s">
        <v>63</v>
      </c>
      <c r="B21" s="206">
        <f>FBT!B$3</f>
        <v>1759.240820477281</v>
      </c>
      <c r="C21" s="206">
        <f>FBT!C$3</f>
        <v>1729.569677912807</v>
      </c>
      <c r="D21" s="206">
        <f>FBT!D$3</f>
        <v>1831.2114998450161</v>
      </c>
      <c r="E21" s="206">
        <f>FBT!E$3</f>
        <v>1872.8585408131109</v>
      </c>
      <c r="F21" s="206">
        <f>FBT!F$3</f>
        <v>1998.6980544407611</v>
      </c>
      <c r="G21" s="206">
        <f>FBT!G$3</f>
        <v>2025.8463687683111</v>
      </c>
      <c r="H21" s="206">
        <f>FBT!H$3</f>
        <v>2099.0744172328909</v>
      </c>
      <c r="I21" s="206">
        <f>FBT!I$3</f>
        <v>2058.2982093141659</v>
      </c>
      <c r="J21" s="206">
        <f>FBT!J$3</f>
        <v>2094.0906977214158</v>
      </c>
      <c r="K21" s="206">
        <f>FBT!K$3</f>
        <v>2024.2131825164081</v>
      </c>
      <c r="L21" s="206">
        <f>FBT!L$3</f>
        <v>2010.477894995576</v>
      </c>
      <c r="M21" s="206">
        <f>FBT!M$3</f>
        <v>2108.3033885786881</v>
      </c>
      <c r="N21" s="206">
        <f>FBT!N$3</f>
        <v>2049.1647816454142</v>
      </c>
      <c r="O21" s="206">
        <f>FBT!O$3</f>
        <v>2010.039837454779</v>
      </c>
      <c r="P21" s="206">
        <f>FBT!P$3</f>
        <v>1951.597207574305</v>
      </c>
      <c r="Q21" s="206">
        <f>FBT!Q$3</f>
        <v>1918.320522</v>
      </c>
      <c r="R21" s="206">
        <f>FBT!R$3</f>
        <v>1919.4994473824941</v>
      </c>
      <c r="S21" s="206">
        <f>FBT!S$3</f>
        <v>1922.146381747636</v>
      </c>
      <c r="T21" s="206">
        <f>FBT!T$3</f>
        <v>1960.6143982225581</v>
      </c>
      <c r="U21" s="206">
        <f>FBT!U$3</f>
        <v>1969.0036442254041</v>
      </c>
      <c r="V21" s="206">
        <f>FBT!V$3</f>
        <v>1694.3514282242529</v>
      </c>
      <c r="W21" s="206">
        <f>FBT!W$3</f>
        <v>1683.0255865042241</v>
      </c>
      <c r="X21" s="206">
        <f>FBT!X$3</f>
        <v>1717.167725635423</v>
      </c>
      <c r="Y21" s="206">
        <f>FBT!Y$3</f>
        <v>1787.2</v>
      </c>
    </row>
    <row r="22" spans="1:25" ht="12" customHeight="1" x14ac:dyDescent="0.25">
      <c r="A22" s="12" t="s">
        <v>64</v>
      </c>
      <c r="B22" s="204">
        <f>TRE!B$3</f>
        <v>330.76841478847768</v>
      </c>
      <c r="C22" s="204">
        <f>TRE!C$3</f>
        <v>323.91897396674312</v>
      </c>
      <c r="D22" s="204">
        <f>TRE!D$3</f>
        <v>373.56357461489739</v>
      </c>
      <c r="E22" s="204">
        <f>TRE!E$3</f>
        <v>362.94898886437647</v>
      </c>
      <c r="F22" s="204">
        <f>TRE!F$3</f>
        <v>404.75988857591551</v>
      </c>
      <c r="G22" s="204">
        <f>TRE!G$3</f>
        <v>352.21133315865939</v>
      </c>
      <c r="H22" s="204">
        <f>TRE!H$3</f>
        <v>416.3279490000794</v>
      </c>
      <c r="I22" s="204">
        <f>TRE!I$3</f>
        <v>408.21479130331159</v>
      </c>
      <c r="J22" s="204">
        <f>TRE!J$3</f>
        <v>403.66239074420253</v>
      </c>
      <c r="K22" s="204">
        <f>TRE!K$3</f>
        <v>378.78003271689909</v>
      </c>
      <c r="L22" s="204">
        <f>TRE!L$3</f>
        <v>360.33058106380889</v>
      </c>
      <c r="M22" s="204">
        <f>TRE!M$3</f>
        <v>339.64065605089269</v>
      </c>
      <c r="N22" s="204">
        <f>TRE!N$3</f>
        <v>299.03767219733152</v>
      </c>
      <c r="O22" s="204">
        <f>TRE!O$3</f>
        <v>129.35379850339459</v>
      </c>
      <c r="P22" s="204">
        <f>TRE!P$3</f>
        <v>165.8090114653244</v>
      </c>
      <c r="Q22" s="204">
        <f>TRE!Q$3</f>
        <v>162.70877200000001</v>
      </c>
      <c r="R22" s="204">
        <f>TRE!R$3</f>
        <v>196.56892071226261</v>
      </c>
      <c r="S22" s="204">
        <f>TRE!S$3</f>
        <v>185.38142253098661</v>
      </c>
      <c r="T22" s="204">
        <f>TRE!T$3</f>
        <v>161.97523588919361</v>
      </c>
      <c r="U22" s="204">
        <f>TRE!U$3</f>
        <v>313.93663009112879</v>
      </c>
      <c r="V22" s="204">
        <f>TRE!V$3</f>
        <v>184.77979174845299</v>
      </c>
      <c r="W22" s="204">
        <f>TRE!W$3</f>
        <v>210.05983395729021</v>
      </c>
      <c r="X22" s="204">
        <f>TRE!X$3</f>
        <v>292.50979222729302</v>
      </c>
      <c r="Y22" s="204">
        <f>TRE!Y$3</f>
        <v>345.6</v>
      </c>
    </row>
    <row r="23" spans="1:25" ht="12" customHeight="1" x14ac:dyDescent="0.25">
      <c r="A23" s="12" t="s">
        <v>65</v>
      </c>
      <c r="B23" s="204">
        <f>MAE!B$3</f>
        <v>1260.79258165602</v>
      </c>
      <c r="C23" s="204">
        <f>MAE!C$3</f>
        <v>1448.627207444548</v>
      </c>
      <c r="D23" s="204">
        <f>MAE!D$3</f>
        <v>1558.538661204027</v>
      </c>
      <c r="E23" s="204">
        <f>MAE!E$3</f>
        <v>1671.374873936338</v>
      </c>
      <c r="F23" s="204">
        <f>MAE!F$3</f>
        <v>1738.601430814866</v>
      </c>
      <c r="G23" s="204">
        <f>MAE!G$3</f>
        <v>1734.703936117</v>
      </c>
      <c r="H23" s="204">
        <f>MAE!H$3</f>
        <v>1916.160657690257</v>
      </c>
      <c r="I23" s="204">
        <f>MAE!I$3</f>
        <v>2074.2306431519542</v>
      </c>
      <c r="J23" s="204">
        <f>MAE!J$3</f>
        <v>2068.7864881523769</v>
      </c>
      <c r="K23" s="204">
        <f>MAE!K$3</f>
        <v>1852.929538971013</v>
      </c>
      <c r="L23" s="204">
        <f>MAE!L$3</f>
        <v>1622.008700226133</v>
      </c>
      <c r="M23" s="204">
        <f>MAE!M$3</f>
        <v>1611.172808650181</v>
      </c>
      <c r="N23" s="204">
        <f>MAE!N$3</f>
        <v>1491.7961360838949</v>
      </c>
      <c r="O23" s="204">
        <f>MAE!O$3</f>
        <v>1471.087564299519</v>
      </c>
      <c r="P23" s="204">
        <f>MAE!P$3</f>
        <v>1561.7541526845639</v>
      </c>
      <c r="Q23" s="204">
        <f>MAE!Q$3</f>
        <v>1710.827088</v>
      </c>
      <c r="R23" s="204">
        <f>MAE!R$3</f>
        <v>1987.7343197258699</v>
      </c>
      <c r="S23" s="204">
        <f>MAE!S$3</f>
        <v>2034.3239368753079</v>
      </c>
      <c r="T23" s="204">
        <f>MAE!T$3</f>
        <v>1997.9451177082351</v>
      </c>
      <c r="U23" s="204">
        <f>MAE!U$3</f>
        <v>1802.7946512925421</v>
      </c>
      <c r="V23" s="204">
        <f>MAE!V$3</f>
        <v>1979.6950208438491</v>
      </c>
      <c r="W23" s="204">
        <f>MAE!W$3</f>
        <v>2156.8730295014138</v>
      </c>
      <c r="X23" s="204">
        <f>MAE!X$3</f>
        <v>2301.0695806584949</v>
      </c>
      <c r="Y23" s="204">
        <f>MAE!Y$3</f>
        <v>2486.6</v>
      </c>
    </row>
    <row r="24" spans="1:25" ht="12" customHeight="1" x14ac:dyDescent="0.25">
      <c r="A24" s="12" t="s">
        <v>66</v>
      </c>
      <c r="B24" s="204">
        <f>TEL!B$3</f>
        <v>670.3200584548631</v>
      </c>
      <c r="C24" s="204">
        <f>TEL!C$3</f>
        <v>668.48168323843504</v>
      </c>
      <c r="D24" s="204">
        <f>TEL!D$3</f>
        <v>683.55705718251784</v>
      </c>
      <c r="E24" s="204">
        <f>TEL!E$3</f>
        <v>651.2550648702595</v>
      </c>
      <c r="F24" s="204">
        <f>TEL!F$3</f>
        <v>617.295986738789</v>
      </c>
      <c r="G24" s="204">
        <f>TEL!G$3</f>
        <v>591.9107126694139</v>
      </c>
      <c r="H24" s="204">
        <f>TEL!H$3</f>
        <v>585.86510657123085</v>
      </c>
      <c r="I24" s="204">
        <f>TEL!I$3</f>
        <v>572.70640552046882</v>
      </c>
      <c r="J24" s="204">
        <f>TEL!J$3</f>
        <v>539.68925276612947</v>
      </c>
      <c r="K24" s="204">
        <f>TEL!K$3</f>
        <v>468.25459034053512</v>
      </c>
      <c r="L24" s="204">
        <f>TEL!L$3</f>
        <v>450.3480906498869</v>
      </c>
      <c r="M24" s="204">
        <f>TEL!M$3</f>
        <v>462.68373659487719</v>
      </c>
      <c r="N24" s="204">
        <f>TEL!N$3</f>
        <v>424.28905322239177</v>
      </c>
      <c r="O24" s="204">
        <f>TEL!O$3</f>
        <v>418.00318846325388</v>
      </c>
      <c r="P24" s="204">
        <f>TEL!P$3</f>
        <v>434.9674546580377</v>
      </c>
      <c r="Q24" s="204">
        <f>TEL!Q$3</f>
        <v>391.53454499999998</v>
      </c>
      <c r="R24" s="204">
        <f>TEL!R$3</f>
        <v>413.47708221918509</v>
      </c>
      <c r="S24" s="204">
        <f>TEL!S$3</f>
        <v>434.47969637449069</v>
      </c>
      <c r="T24" s="204">
        <f>TEL!T$3</f>
        <v>438.69858939207722</v>
      </c>
      <c r="U24" s="204">
        <f>TEL!U$3</f>
        <v>475.71009763808809</v>
      </c>
      <c r="V24" s="204">
        <f>TEL!V$3</f>
        <v>395.31976894173062</v>
      </c>
      <c r="W24" s="204">
        <f>TEL!W$3</f>
        <v>415.63224651941891</v>
      </c>
      <c r="X24" s="204">
        <f>TEL!X$3</f>
        <v>432.33774410973228</v>
      </c>
      <c r="Y24" s="204">
        <f>TEL!Y$3</f>
        <v>380.8</v>
      </c>
    </row>
    <row r="25" spans="1:25" ht="12" customHeight="1" x14ac:dyDescent="0.25">
      <c r="A25" s="12" t="s">
        <v>67</v>
      </c>
      <c r="B25" s="204">
        <f>WWP!B$3</f>
        <v>253.515924430517</v>
      </c>
      <c r="C25" s="204">
        <f>WWP!C$3</f>
        <v>221.63864904676919</v>
      </c>
      <c r="D25" s="204">
        <f>WWP!D$3</f>
        <v>252.49469144620701</v>
      </c>
      <c r="E25" s="204">
        <f>WWP!E$3</f>
        <v>269.51485318836012</v>
      </c>
      <c r="F25" s="204">
        <f>WWP!F$3</f>
        <v>266.04168930877182</v>
      </c>
      <c r="G25" s="204">
        <f>WWP!G$3</f>
        <v>264.6319021985089</v>
      </c>
      <c r="H25" s="204">
        <f>WWP!H$3</f>
        <v>263.47396916864233</v>
      </c>
      <c r="I25" s="204">
        <f>WWP!I$3</f>
        <v>312.18958195664652</v>
      </c>
      <c r="J25" s="204">
        <f>WWP!J$3</f>
        <v>297.75958773303688</v>
      </c>
      <c r="K25" s="204">
        <f>WWP!K$3</f>
        <v>257.85060845452551</v>
      </c>
      <c r="L25" s="204">
        <f>WWP!L$3</f>
        <v>207.26173335955161</v>
      </c>
      <c r="M25" s="204">
        <f>WWP!M$3</f>
        <v>214.9013294336612</v>
      </c>
      <c r="N25" s="204">
        <f>WWP!N$3</f>
        <v>209.4046526512727</v>
      </c>
      <c r="O25" s="204">
        <f>WWP!O$3</f>
        <v>223.64418157490459</v>
      </c>
      <c r="P25" s="204">
        <f>WWP!P$3</f>
        <v>257.77809603707249</v>
      </c>
      <c r="Q25" s="204">
        <f>WWP!Q$3</f>
        <v>298.25524899999999</v>
      </c>
      <c r="R25" s="204">
        <f>WWP!R$3</f>
        <v>330.93913086537123</v>
      </c>
      <c r="S25" s="204">
        <f>WWP!S$3</f>
        <v>355.25029172431812</v>
      </c>
      <c r="T25" s="204">
        <f>WWP!T$3</f>
        <v>359.9032116857332</v>
      </c>
      <c r="U25" s="204">
        <f>WWP!U$3</f>
        <v>390.81907011344612</v>
      </c>
      <c r="V25" s="204">
        <f>WWP!V$3</f>
        <v>213.01691810143379</v>
      </c>
      <c r="W25" s="204">
        <f>WWP!W$3</f>
        <v>306.47875312359838</v>
      </c>
      <c r="X25" s="204">
        <f>WWP!X$3</f>
        <v>538.63381304674249</v>
      </c>
      <c r="Y25" s="204">
        <f>WWP!Y$3</f>
        <v>519.70000000000005</v>
      </c>
    </row>
    <row r="26" spans="1:25" ht="12" customHeight="1" x14ac:dyDescent="0.25">
      <c r="A26" s="16" t="s">
        <v>68</v>
      </c>
      <c r="B26" s="207">
        <f>OIS!B$3</f>
        <v>2634.6010053143268</v>
      </c>
      <c r="C26" s="207">
        <f>OIS!C$3</f>
        <v>2912.643381207331</v>
      </c>
      <c r="D26" s="207">
        <f>OIS!D$3</f>
        <v>3099.788475623463</v>
      </c>
      <c r="E26" s="207">
        <f>OIS!E$3</f>
        <v>3691.9533052316419</v>
      </c>
      <c r="F26" s="207">
        <f>OIS!F$3</f>
        <v>4002.0200488570931</v>
      </c>
      <c r="G26" s="207">
        <f>OIS!G$3</f>
        <v>4431.867953731441</v>
      </c>
      <c r="H26" s="207">
        <f>OIS!H$3</f>
        <v>4961.2163424345199</v>
      </c>
      <c r="I26" s="207">
        <f>OIS!I$3</f>
        <v>5080.4368980944846</v>
      </c>
      <c r="J26" s="207">
        <f>OIS!J$3</f>
        <v>5303.9765412014349</v>
      </c>
      <c r="K26" s="207">
        <f>OIS!K$3</f>
        <v>4772.7792164884568</v>
      </c>
      <c r="L26" s="207">
        <f>OIS!L$3</f>
        <v>3732.565112636009</v>
      </c>
      <c r="M26" s="207">
        <f>OIS!M$3</f>
        <v>3471.302348666135</v>
      </c>
      <c r="N26" s="207">
        <f>OIS!N$3</f>
        <v>3080.242531612214</v>
      </c>
      <c r="O26" s="207">
        <f>OIS!O$3</f>
        <v>3135.7182796593379</v>
      </c>
      <c r="P26" s="207">
        <f>OIS!P$3</f>
        <v>3038.9496794103552</v>
      </c>
      <c r="Q26" s="207">
        <f>OIS!Q$3</f>
        <v>3063.4934319454328</v>
      </c>
      <c r="R26" s="207">
        <f>OIS!R$3</f>
        <v>3161.899007665339</v>
      </c>
      <c r="S26" s="207">
        <f>OIS!S$3</f>
        <v>3312.5204521453702</v>
      </c>
      <c r="T26" s="207">
        <f>OIS!T$3</f>
        <v>3587.5207600198551</v>
      </c>
      <c r="U26" s="207">
        <f>OIS!U$3</f>
        <v>3972.0129830760638</v>
      </c>
      <c r="V26" s="207">
        <f>OIS!V$3</f>
        <v>3982.4255921335498</v>
      </c>
      <c r="W26" s="207">
        <f>OIS!W$3</f>
        <v>4429.4487620023974</v>
      </c>
      <c r="X26" s="207">
        <f>OIS!X$3</f>
        <v>4701.7288536649148</v>
      </c>
      <c r="Y26" s="207">
        <f>OIS!Y$3</f>
        <v>5453.493965058713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1335.3375752364577</v>
      </c>
      <c r="C29" s="208">
        <f>ISI!C25+NFM!C43+CHI!C32+NMM!C31+PPA!C32+FBT!C12+TRE!C12+MAE!C12+TEL!C12+WWP!C12+OIS!C12</f>
        <v>1400.6757523645745</v>
      </c>
      <c r="D29" s="208">
        <f>ISI!D25+NFM!D43+CHI!D32+NMM!D31+PPA!D32+FBT!D12+TRE!D12+MAE!D12+TEL!D12+WWP!D12+OIS!D12</f>
        <v>1353.0521926053314</v>
      </c>
      <c r="E29" s="208">
        <f>ISI!E25+NFM!E43+CHI!E32+NMM!E31+PPA!E32+FBT!E12+TRE!E12+MAE!E12+TEL!E12+WWP!E12+OIS!E12</f>
        <v>1403.685038693035</v>
      </c>
      <c r="F29" s="208">
        <f>ISI!F25+NFM!F43+CHI!F32+NMM!F31+PPA!F32+FBT!F12+TRE!F12+MAE!F12+TEL!F12+WWP!F12+OIS!F12</f>
        <v>1523.5822871883061</v>
      </c>
      <c r="G29" s="208">
        <f>ISI!G25+NFM!G43+CHI!G32+NMM!G31+PPA!G32+FBT!G12+TRE!G12+MAE!G12+TEL!G12+WWP!G12+OIS!G12</f>
        <v>1535.9965606190888</v>
      </c>
      <c r="H29" s="208">
        <f>ISI!H25+NFM!H43+CHI!H32+NMM!H31+PPA!H32+FBT!H12+TRE!H12+MAE!H12+TEL!H12+WWP!H12+OIS!H12</f>
        <v>1600.3077386070506</v>
      </c>
      <c r="I29" s="208">
        <f>ISI!I25+NFM!I43+CHI!I32+NMM!I31+PPA!I32+FBT!I12+TRE!I12+MAE!I12+TEL!I12+WWP!I12+OIS!I12</f>
        <v>1623.3327601031813</v>
      </c>
      <c r="J29" s="208">
        <f>ISI!J25+NFM!J43+CHI!J32+NMM!J31+PPA!J32+FBT!J12+TRE!J12+MAE!J12+TEL!J12+WWP!J12+OIS!J12</f>
        <v>1628.4745485812555</v>
      </c>
      <c r="K29" s="208">
        <f>ISI!K25+NFM!K43+CHI!K32+NMM!K31+PPA!K32+FBT!K12+TRE!K12+MAE!K12+TEL!K12+WWP!K12+OIS!K12</f>
        <v>1371.2852966466035</v>
      </c>
      <c r="L29" s="208">
        <f>ISI!L25+NFM!L43+CHI!L32+NMM!L31+PPA!L32+FBT!L12+TRE!L12+MAE!L12+TEL!L12+WWP!L12+OIS!L12</f>
        <v>1329.1257953568356</v>
      </c>
      <c r="M29" s="208">
        <f>ISI!M25+NFM!M43+CHI!M32+NMM!M31+PPA!M32+FBT!M12+TRE!M12+MAE!M12+TEL!M12+WWP!M12+OIS!M12</f>
        <v>1246.1113499570079</v>
      </c>
      <c r="N29" s="208">
        <f>ISI!N25+NFM!N43+CHI!N32+NMM!N31+PPA!N32+FBT!N12+TRE!N12+MAE!N12+TEL!N12+WWP!N12+OIS!N12</f>
        <v>1099.2017196904555</v>
      </c>
      <c r="O29" s="208">
        <f>ISI!O25+NFM!O43+CHI!O32+NMM!O31+PPA!O32+FBT!O12+TRE!O12+MAE!O12+TEL!O12+WWP!O12+OIS!O12</f>
        <v>1075.1411865864143</v>
      </c>
      <c r="P29" s="208">
        <f>ISI!P25+NFM!P43+CHI!P32+NMM!P31+PPA!P32+FBT!P12+TRE!P12+MAE!P12+TEL!P12+WWP!P12+OIS!P12</f>
        <v>1066.4330180567501</v>
      </c>
      <c r="Q29" s="208">
        <f>ISI!Q25+NFM!Q43+CHI!Q32+NMM!Q31+PPA!Q32+FBT!Q12+TRE!Q12+MAE!Q12+TEL!Q12+WWP!Q12+OIS!Q12</f>
        <v>1056.1413585554599</v>
      </c>
      <c r="R29" s="208">
        <f>ISI!R25+NFM!R43+CHI!R32+NMM!R31+PPA!R32+FBT!R12+TRE!R12+MAE!R12+TEL!R12+WWP!R12+OIS!R12</f>
        <v>1057.4271711092008</v>
      </c>
      <c r="S29" s="208">
        <f>ISI!S25+NFM!S43+CHI!S32+NMM!S31+PPA!S32+FBT!S12+TRE!S12+MAE!S12+TEL!S12+WWP!S12+OIS!S12</f>
        <v>1148.1182287188306</v>
      </c>
      <c r="T29" s="208">
        <f>ISI!T25+NFM!T43+CHI!T32+NMM!T31+PPA!T32+FBT!T12+TRE!T12+MAE!T12+TEL!T12+WWP!T12+OIS!T12</f>
        <v>1161.8530524505586</v>
      </c>
      <c r="U29" s="208">
        <f>ISI!U25+NFM!U43+CHI!U32+NMM!U31+PPA!U32+FBT!U12+TRE!U12+MAE!U12+TEL!U12+WWP!U12+OIS!U12</f>
        <v>1172.4339638865001</v>
      </c>
      <c r="V29" s="208">
        <f>ISI!V25+NFM!V43+CHI!V32+NMM!V31+PPA!V32+FBT!V12+TRE!V12+MAE!V12+TEL!V12+WWP!V12+OIS!V12</f>
        <v>1171.2721410146173</v>
      </c>
      <c r="W29" s="208">
        <f>ISI!W25+NFM!W43+CHI!W32+NMM!W31+PPA!W32+FBT!W12+TRE!W12+MAE!W12+TEL!W12+WWP!W12+OIS!W12</f>
        <v>1191.3597592433364</v>
      </c>
      <c r="X29" s="208">
        <f>ISI!X25+NFM!X43+CHI!X32+NMM!X31+PPA!X32+FBT!X12+TRE!X12+MAE!X12+TEL!X12+WWP!X12+OIS!X12</f>
        <v>1128.4799656061905</v>
      </c>
      <c r="Y29" s="208">
        <f>ISI!Y25+NFM!Y43+CHI!Y32+NMM!Y31+PPA!Y32+FBT!Y12+TRE!Y12+MAE!Y12+TEL!Y12+WWP!Y12+OIS!Y12</f>
        <v>1173.8882201203785</v>
      </c>
    </row>
    <row r="30" spans="1:25" ht="12" customHeight="1" x14ac:dyDescent="0.25">
      <c r="A30" s="17" t="s">
        <v>28</v>
      </c>
      <c r="B30" s="209">
        <f t="shared" ref="B30:Y30" si="0">B31+B32</f>
        <v>60.761564918314704</v>
      </c>
      <c r="C30" s="209">
        <f t="shared" si="0"/>
        <v>77.073430782459155</v>
      </c>
      <c r="D30" s="209">
        <f t="shared" si="0"/>
        <v>75.441444539982797</v>
      </c>
      <c r="E30" s="209">
        <f t="shared" si="0"/>
        <v>102.7988822012038</v>
      </c>
      <c r="F30" s="209">
        <f t="shared" si="0"/>
        <v>181.5336199484093</v>
      </c>
      <c r="G30" s="209">
        <f t="shared" si="0"/>
        <v>136.33766122098024</v>
      </c>
      <c r="H30" s="209">
        <f t="shared" si="0"/>
        <v>124.31805674978501</v>
      </c>
      <c r="I30" s="209">
        <f t="shared" si="0"/>
        <v>147.28185726569214</v>
      </c>
      <c r="J30" s="209">
        <f t="shared" si="0"/>
        <v>152.18684436801379</v>
      </c>
      <c r="K30" s="209">
        <f t="shared" si="0"/>
        <v>125.1406706792777</v>
      </c>
      <c r="L30" s="209">
        <f t="shared" si="0"/>
        <v>143.49587274290624</v>
      </c>
      <c r="M30" s="209">
        <f t="shared" si="0"/>
        <v>138.04694754944109</v>
      </c>
      <c r="N30" s="209">
        <f t="shared" si="0"/>
        <v>124.19011177987962</v>
      </c>
      <c r="O30" s="209">
        <f t="shared" si="0"/>
        <v>110.6115219260533</v>
      </c>
      <c r="P30" s="209">
        <f t="shared" si="0"/>
        <v>98.821324161650892</v>
      </c>
      <c r="Q30" s="209">
        <f t="shared" si="0"/>
        <v>77.945141874462593</v>
      </c>
      <c r="R30" s="209">
        <f t="shared" si="0"/>
        <v>64.084264832330163</v>
      </c>
      <c r="S30" s="209">
        <f t="shared" si="0"/>
        <v>72.413757523645728</v>
      </c>
      <c r="T30" s="209">
        <f t="shared" si="0"/>
        <v>66.232416165090285</v>
      </c>
      <c r="U30" s="209">
        <f t="shared" si="0"/>
        <v>79.937919174548568</v>
      </c>
      <c r="V30" s="209">
        <f t="shared" si="0"/>
        <v>102.57953568357695</v>
      </c>
      <c r="W30" s="209">
        <f t="shared" si="0"/>
        <v>107.10954428202922</v>
      </c>
      <c r="X30" s="209">
        <f t="shared" si="0"/>
        <v>79.070163370593292</v>
      </c>
      <c r="Y30" s="209">
        <f t="shared" si="0"/>
        <v>66.184608770421306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60.761564918314704</v>
      </c>
      <c r="C31" s="204">
        <f>ISI!C27+NFM!C44+CHI!C33+NMM!C32+PPA!C33+FBT!C13+TRE!C13+MAE!C13+TEL!C13+WWP!C13+OIS!C13</f>
        <v>77.073430782459155</v>
      </c>
      <c r="D31" s="204">
        <f>ISI!D27+NFM!D44+CHI!D33+NMM!D32+PPA!D33+FBT!D13+TRE!D13+MAE!D13+TEL!D13+WWP!D13+OIS!D13</f>
        <v>75.441444539982797</v>
      </c>
      <c r="E31" s="204">
        <f>ISI!E27+NFM!E44+CHI!E33+NMM!E32+PPA!E33+FBT!E13+TRE!E13+MAE!E13+TEL!E13+WWP!E13+OIS!E13</f>
        <v>102.7988822012038</v>
      </c>
      <c r="F31" s="204">
        <f>ISI!F27+NFM!F44+CHI!F33+NMM!F32+PPA!F33+FBT!F13+TRE!F13+MAE!F13+TEL!F13+WWP!F13+OIS!F13</f>
        <v>181.5336199484093</v>
      </c>
      <c r="G31" s="204">
        <f>ISI!G27+NFM!G44+CHI!G33+NMM!G32+PPA!G33+FBT!G13+TRE!G13+MAE!G13+TEL!G13+WWP!G13+OIS!G13</f>
        <v>136.33766122098024</v>
      </c>
      <c r="H31" s="204">
        <f>ISI!H27+NFM!H44+CHI!H33+NMM!H32+PPA!H33+FBT!H13+TRE!H13+MAE!H13+TEL!H13+WWP!H13+OIS!H13</f>
        <v>124.31805674978501</v>
      </c>
      <c r="I31" s="204">
        <f>ISI!I27+NFM!I44+CHI!I33+NMM!I32+PPA!I33+FBT!I13+TRE!I13+MAE!I13+TEL!I13+WWP!I13+OIS!I13</f>
        <v>147.28185726569214</v>
      </c>
      <c r="J31" s="204">
        <f>ISI!J27+NFM!J44+CHI!J33+NMM!J32+PPA!J33+FBT!J13+TRE!J13+MAE!J13+TEL!J13+WWP!J13+OIS!J13</f>
        <v>152.18684436801379</v>
      </c>
      <c r="K31" s="204">
        <f>ISI!K27+NFM!K44+CHI!K33+NMM!K32+PPA!K33+FBT!K13+TRE!K13+MAE!K13+TEL!K13+WWP!K13+OIS!K13</f>
        <v>125.1406706792777</v>
      </c>
      <c r="L31" s="204">
        <f>ISI!L27+NFM!L44+CHI!L33+NMM!L32+PPA!L33+FBT!L13+TRE!L13+MAE!L13+TEL!L13+WWP!L13+OIS!L13</f>
        <v>143.49587274290624</v>
      </c>
      <c r="M31" s="204">
        <f>ISI!M27+NFM!M44+CHI!M33+NMM!M32+PPA!M33+FBT!M13+TRE!M13+MAE!M13+TEL!M13+WWP!M13+OIS!M13</f>
        <v>138.04694754944109</v>
      </c>
      <c r="N31" s="204">
        <f>ISI!N27+NFM!N44+CHI!N33+NMM!N32+PPA!N33+FBT!N13+TRE!N13+MAE!N13+TEL!N13+WWP!N13+OIS!N13</f>
        <v>124.19011177987962</v>
      </c>
      <c r="O31" s="204">
        <f>ISI!O27+NFM!O44+CHI!O33+NMM!O32+PPA!O33+FBT!O13+TRE!O13+MAE!O13+TEL!O13+WWP!O13+OIS!O13</f>
        <v>110.6115219260533</v>
      </c>
      <c r="P31" s="204">
        <f>ISI!P27+NFM!P44+CHI!P33+NMM!P32+PPA!P33+FBT!P13+TRE!P13+MAE!P13+TEL!P13+WWP!P13+OIS!P13</f>
        <v>98.821324161650892</v>
      </c>
      <c r="Q31" s="204">
        <f>ISI!Q27+NFM!Q44+CHI!Q33+NMM!Q32+PPA!Q33+FBT!Q13+TRE!Q13+MAE!Q13+TEL!Q13+WWP!Q13+OIS!Q13</f>
        <v>77.945141874462593</v>
      </c>
      <c r="R31" s="204">
        <f>ISI!R27+NFM!R44+CHI!R33+NMM!R32+PPA!R33+FBT!R13+TRE!R13+MAE!R13+TEL!R13+WWP!R13+OIS!R13</f>
        <v>64.084264832330163</v>
      </c>
      <c r="S31" s="204">
        <f>ISI!S27+NFM!S44+CHI!S33+NMM!S32+PPA!S33+FBT!S13+TRE!S13+MAE!S13+TEL!S13+WWP!S13+OIS!S13</f>
        <v>72.413757523645728</v>
      </c>
      <c r="T31" s="204">
        <f>ISI!T27+NFM!T44+CHI!T33+NMM!T32+PPA!T33+FBT!T13+TRE!T13+MAE!T13+TEL!T13+WWP!T13+OIS!T13</f>
        <v>66.232416165090285</v>
      </c>
      <c r="U31" s="204">
        <f>ISI!U27+NFM!U44+CHI!U33+NMM!U32+PPA!U33+FBT!U13+TRE!U13+MAE!U13+TEL!U13+WWP!U13+OIS!U13</f>
        <v>79.937919174548568</v>
      </c>
      <c r="V31" s="204">
        <f>ISI!V27+NFM!V44+CHI!V33+NMM!V32+PPA!V33+FBT!V13+TRE!V13+MAE!V13+TEL!V13+WWP!V13+OIS!V13</f>
        <v>102.57953568357695</v>
      </c>
      <c r="W31" s="204">
        <f>ISI!W27+NFM!W44+CHI!W33+NMM!W32+PPA!W33+FBT!W13+TRE!W13+MAE!W13+TEL!W13+WWP!W13+OIS!W13</f>
        <v>107.10954428202922</v>
      </c>
      <c r="X31" s="204">
        <f>ISI!X27+NFM!X44+CHI!X33+NMM!X32+PPA!X33+FBT!X13+TRE!X13+MAE!X13+TEL!X13+WWP!X13+OIS!X13</f>
        <v>79.070163370593292</v>
      </c>
      <c r="Y31" s="204">
        <f>ISI!Y27+NFM!Y44+CHI!Y33+NMM!Y32+PPA!Y33+FBT!Y13+TRE!Y13+MAE!Y13+TEL!Y13+WWP!Y13+OIS!Y13</f>
        <v>66.184608770421306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443.46749785038696</v>
      </c>
      <c r="C33" s="205">
        <f t="shared" si="1"/>
        <v>477.073860705073</v>
      </c>
      <c r="D33" s="205">
        <f t="shared" si="1"/>
        <v>462.9042992261393</v>
      </c>
      <c r="E33" s="205">
        <f t="shared" si="1"/>
        <v>447.26268271711075</v>
      </c>
      <c r="F33" s="205">
        <f t="shared" si="1"/>
        <v>434.66388650042984</v>
      </c>
      <c r="G33" s="205">
        <f t="shared" si="1"/>
        <v>504.86620808254509</v>
      </c>
      <c r="H33" s="205">
        <f t="shared" si="1"/>
        <v>557.64737747205493</v>
      </c>
      <c r="I33" s="205">
        <f t="shared" si="1"/>
        <v>508.04901117798789</v>
      </c>
      <c r="J33" s="205">
        <f t="shared" si="1"/>
        <v>501.30223559759247</v>
      </c>
      <c r="K33" s="205">
        <f t="shared" si="1"/>
        <v>370.13594153052441</v>
      </c>
      <c r="L33" s="205">
        <f t="shared" si="1"/>
        <v>298.99337919174548</v>
      </c>
      <c r="M33" s="205">
        <f t="shared" si="1"/>
        <v>273.67695614789341</v>
      </c>
      <c r="N33" s="205">
        <f t="shared" si="1"/>
        <v>245.1495270851247</v>
      </c>
      <c r="O33" s="205">
        <f t="shared" si="1"/>
        <v>271.32966466036112</v>
      </c>
      <c r="P33" s="205">
        <f t="shared" si="1"/>
        <v>265.56655202063627</v>
      </c>
      <c r="Q33" s="205">
        <f t="shared" si="1"/>
        <v>274.89810834049871</v>
      </c>
      <c r="R33" s="205">
        <f t="shared" si="1"/>
        <v>275.91848667239901</v>
      </c>
      <c r="S33" s="205">
        <f t="shared" si="1"/>
        <v>287.95322441960445</v>
      </c>
      <c r="T33" s="205">
        <f t="shared" si="1"/>
        <v>291.37635425623392</v>
      </c>
      <c r="U33" s="205">
        <f t="shared" si="1"/>
        <v>254.88443680137567</v>
      </c>
      <c r="V33" s="205">
        <f t="shared" si="1"/>
        <v>224.38693035253647</v>
      </c>
      <c r="W33" s="205">
        <f t="shared" si="1"/>
        <v>234.51917454858122</v>
      </c>
      <c r="X33" s="205">
        <f t="shared" si="1"/>
        <v>263.8039552880482</v>
      </c>
      <c r="Y33" s="205">
        <f t="shared" si="1"/>
        <v>311.04505588993976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24.63886500429922</v>
      </c>
      <c r="C35" s="204">
        <f>ISI!C31+NFM!C47+CHI!C36+NMM!C35+PPA!C36+FBT!C16+TRE!C16+MAE!C16+TEL!C16+WWP!C16+OIS!C16</f>
        <v>22.398968185726559</v>
      </c>
      <c r="D35" s="204">
        <f>ISI!D31+NFM!D47+CHI!D36+NMM!D35+PPA!D36+FBT!D16+TRE!D16+MAE!D16+TEL!D16+WWP!D16+OIS!D16</f>
        <v>23.183147033533967</v>
      </c>
      <c r="E35" s="204">
        <f>ISI!E31+NFM!E47+CHI!E36+NMM!E35+PPA!E36+FBT!E16+TRE!E16+MAE!E16+TEL!E16+WWP!E16+OIS!E16</f>
        <v>23.51891659501289</v>
      </c>
      <c r="F35" s="204">
        <f>ISI!F31+NFM!F47+CHI!F36+NMM!F35+PPA!F36+FBT!F16+TRE!F16+MAE!F16+TEL!F16+WWP!F16+OIS!F16</f>
        <v>21.279277730008594</v>
      </c>
      <c r="G35" s="204">
        <f>ISI!G31+NFM!G47+CHI!G36+NMM!G35+PPA!G36+FBT!G16+TRE!G16+MAE!G16+TEL!G16+WWP!G16+OIS!G16</f>
        <v>24.638865004299227</v>
      </c>
      <c r="H35" s="204">
        <f>ISI!H31+NFM!H47+CHI!H36+NMM!H35+PPA!H36+FBT!H16+TRE!H16+MAE!H16+TEL!H16+WWP!H16+OIS!H16</f>
        <v>32.478503869303509</v>
      </c>
      <c r="I35" s="204">
        <f>ISI!I31+NFM!I47+CHI!I36+NMM!I35+PPA!I36+FBT!I16+TRE!I16+MAE!I16+TEL!I16+WWP!I16+OIS!I16</f>
        <v>32.478503869303516</v>
      </c>
      <c r="J35" s="204">
        <f>ISI!J31+NFM!J47+CHI!J36+NMM!J35+PPA!J36+FBT!J16+TRE!J16+MAE!J16+TEL!J16+WWP!J16+OIS!J16</f>
        <v>33.598452278589846</v>
      </c>
      <c r="K35" s="204">
        <f>ISI!K31+NFM!K47+CHI!K36+NMM!K35+PPA!K36+FBT!K16+TRE!K16+MAE!K16+TEL!K16+WWP!K16+OIS!K16</f>
        <v>21.27901977644024</v>
      </c>
      <c r="L35" s="204">
        <f>ISI!L31+NFM!L47+CHI!L36+NMM!L35+PPA!L36+FBT!L16+TRE!L16+MAE!L16+TEL!L16+WWP!L16+OIS!L16</f>
        <v>17.919174548581253</v>
      </c>
      <c r="M35" s="204">
        <f>ISI!M31+NFM!M47+CHI!M36+NMM!M35+PPA!M36+FBT!M16+TRE!M16+MAE!M16+TEL!M16+WWP!M16+OIS!M16</f>
        <v>17.919174548581253</v>
      </c>
      <c r="N35" s="204">
        <f>ISI!N31+NFM!N47+CHI!N36+NMM!N35+PPA!N36+FBT!N16+TRE!N16+MAE!N16+TEL!N16+WWP!N16+OIS!N16</f>
        <v>19.039122957867583</v>
      </c>
      <c r="O35" s="204">
        <f>ISI!O31+NFM!O47+CHI!O36+NMM!O35+PPA!O36+FBT!O16+TRE!O16+MAE!O16+TEL!O16+WWP!O16+OIS!O16</f>
        <v>21.27901977644024</v>
      </c>
      <c r="P35" s="204">
        <f>ISI!P31+NFM!P47+CHI!P36+NMM!P35+PPA!P36+FBT!P16+TRE!P16+MAE!P16+TEL!P16+WWP!P16+OIS!P16</f>
        <v>17.919174548581253</v>
      </c>
      <c r="Q35" s="204">
        <f>ISI!Q31+NFM!Q47+CHI!Q36+NMM!Q35+PPA!Q36+FBT!Q16+TRE!Q16+MAE!Q16+TEL!Q16+WWP!Q16+OIS!Q16</f>
        <v>12.319432502149612</v>
      </c>
      <c r="R35" s="204">
        <f>ISI!R31+NFM!R47+CHI!R36+NMM!R35+PPA!R36+FBT!R16+TRE!R16+MAE!R16+TEL!R16+WWP!R16+OIS!R16</f>
        <v>11.199484092863283</v>
      </c>
      <c r="S35" s="204">
        <f>ISI!S31+NFM!S47+CHI!S36+NMM!S35+PPA!S36+FBT!S16+TRE!S16+MAE!S16+TEL!S16+WWP!S16+OIS!S16</f>
        <v>12.319604471195184</v>
      </c>
      <c r="T35" s="204">
        <f>ISI!T31+NFM!T47+CHI!T36+NMM!T35+PPA!T36+FBT!T16+TRE!T16+MAE!T16+TEL!T16+WWP!T16+OIS!T16</f>
        <v>12.319690455717968</v>
      </c>
      <c r="U35" s="204">
        <f>ISI!U31+NFM!U47+CHI!U36+NMM!U35+PPA!U36+FBT!U16+TRE!U16+MAE!U16+TEL!U16+WWP!U16+OIS!U16</f>
        <v>11.087704213241617</v>
      </c>
      <c r="V35" s="204">
        <f>ISI!V31+NFM!V47+CHI!V36+NMM!V35+PPA!V36+FBT!V16+TRE!V16+MAE!V16+TEL!V16+WWP!V16+OIS!V16</f>
        <v>9.5197764402407561</v>
      </c>
      <c r="W35" s="204">
        <f>ISI!W31+NFM!W47+CHI!W36+NMM!W35+PPA!W36+FBT!W16+TRE!W16+MAE!W16+TEL!W16+WWP!W16+OIS!W16</f>
        <v>12.319604471195186</v>
      </c>
      <c r="X35" s="204">
        <f>ISI!X31+NFM!X47+CHI!X36+NMM!X35+PPA!X36+FBT!X16+TRE!X16+MAE!X16+TEL!X16+WWP!X16+OIS!X16</f>
        <v>10.191831470335341</v>
      </c>
      <c r="Y35" s="204">
        <f>ISI!Y31+NFM!Y47+CHI!Y36+NMM!Y35+PPA!Y36+FBT!Y16+TRE!Y16+MAE!Y16+TEL!Y16+WWP!Y16+OIS!Y16</f>
        <v>13.21573516766982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136.52665520206364</v>
      </c>
      <c r="C36" s="204">
        <f>ISI!C32+NFM!C48+CHI!C37+NMM!C36+PPA!C37+FBT!C17+TRE!C17+MAE!C17+TEL!C17+WWP!C17+OIS!C17</f>
        <v>135.64720550300945</v>
      </c>
      <c r="D36" s="204">
        <f>ISI!D32+NFM!D48+CHI!D37+NMM!D36+PPA!D37+FBT!D17+TRE!D17+MAE!D17+TEL!D17+WWP!D17+OIS!D17</f>
        <v>123.65193465176267</v>
      </c>
      <c r="E36" s="204">
        <f>ISI!E32+NFM!E48+CHI!E37+NMM!E36+PPA!E37+FBT!E17+TRE!E17+MAE!E17+TEL!E17+WWP!E17+OIS!E17</f>
        <v>150.61547721410142</v>
      </c>
      <c r="F36" s="204">
        <f>ISI!F32+NFM!F48+CHI!F37+NMM!F36+PPA!F37+FBT!F17+TRE!F17+MAE!F17+TEL!F17+WWP!F17+OIS!F17</f>
        <v>142.68091143594154</v>
      </c>
      <c r="G36" s="204">
        <f>ISI!G32+NFM!G48+CHI!G37+NMM!G36+PPA!G37+FBT!G17+TRE!G17+MAE!G17+TEL!G17+WWP!G17+OIS!G17</f>
        <v>169.43018056749779</v>
      </c>
      <c r="H36" s="204">
        <f>ISI!H32+NFM!H48+CHI!H37+NMM!H36+PPA!H37+FBT!H17+TRE!H17+MAE!H17+TEL!H17+WWP!H17+OIS!H17</f>
        <v>172.78753224419603</v>
      </c>
      <c r="I36" s="204">
        <f>ISI!I32+NFM!I48+CHI!I37+NMM!I36+PPA!I37+FBT!I17+TRE!I17+MAE!I17+TEL!I17+WWP!I17+OIS!I17</f>
        <v>184.36466036113492</v>
      </c>
      <c r="J36" s="204">
        <f>ISI!J32+NFM!J48+CHI!J37+NMM!J36+PPA!J37+FBT!J17+TRE!J17+MAE!J17+TEL!J17+WWP!J17+OIS!J17</f>
        <v>201.7382631126398</v>
      </c>
      <c r="K36" s="204">
        <f>ISI!K32+NFM!K48+CHI!K37+NMM!K36+PPA!K37+FBT!K17+TRE!K17+MAE!K17+TEL!K17+WWP!K17+OIS!K17</f>
        <v>152.66285468615641</v>
      </c>
      <c r="L36" s="204">
        <f>ISI!L32+NFM!L48+CHI!L37+NMM!L36+PPA!L37+FBT!L17+TRE!L17+MAE!L17+TEL!L17+WWP!L17+OIS!L17</f>
        <v>136.35932932072228</v>
      </c>
      <c r="M36" s="204">
        <f>ISI!M32+NFM!M48+CHI!M37+NMM!M36+PPA!M37+FBT!M17+TRE!M17+MAE!M17+TEL!M17+WWP!M17+OIS!M17</f>
        <v>131.20163370593298</v>
      </c>
      <c r="N36" s="204">
        <f>ISI!N32+NFM!N48+CHI!N37+NMM!N36+PPA!N37+FBT!N17+TRE!N17+MAE!N17+TEL!N17+WWP!N17+OIS!N17</f>
        <v>121.94815133276012</v>
      </c>
      <c r="O36" s="204">
        <f>ISI!O32+NFM!O48+CHI!O37+NMM!O36+PPA!O37+FBT!O17+TRE!O17+MAE!O17+TEL!O17+WWP!O17+OIS!O17</f>
        <v>117.04539982803097</v>
      </c>
      <c r="P36" s="204">
        <f>ISI!P32+NFM!P48+CHI!P37+NMM!P36+PPA!P37+FBT!P17+TRE!P17+MAE!P17+TEL!P17+WWP!P17+OIS!P17</f>
        <v>106.87300085984522</v>
      </c>
      <c r="Q36" s="204">
        <f>ISI!Q32+NFM!Q48+CHI!Q37+NMM!Q36+PPA!Q37+FBT!Q17+TRE!Q17+MAE!Q17+TEL!Q17+WWP!Q17+OIS!Q17</f>
        <v>108.23396388650043</v>
      </c>
      <c r="R36" s="204">
        <f>ISI!R32+NFM!R48+CHI!R37+NMM!R36+PPA!R37+FBT!R17+TRE!R17+MAE!R17+TEL!R17+WWP!R17+OIS!R17</f>
        <v>103.27188306104901</v>
      </c>
      <c r="S36" s="204">
        <f>ISI!S32+NFM!S48+CHI!S37+NMM!S36+PPA!S37+FBT!S17+TRE!S17+MAE!S17+TEL!S17+WWP!S17+OIS!S17</f>
        <v>102.89664660361133</v>
      </c>
      <c r="T36" s="204">
        <f>ISI!T32+NFM!T48+CHI!T37+NMM!T36+PPA!T37+FBT!T17+TRE!T17+MAE!T17+TEL!T17+WWP!T17+OIS!T17</f>
        <v>111.60421324161649</v>
      </c>
      <c r="U36" s="204">
        <f>ISI!U32+NFM!U48+CHI!U37+NMM!U36+PPA!U37+FBT!U17+TRE!U17+MAE!U17+TEL!U17+WWP!U17+OIS!U17</f>
        <v>117.27695614789333</v>
      </c>
      <c r="V36" s="204">
        <f>ISI!V32+NFM!V48+CHI!V37+NMM!V36+PPA!V37+FBT!V17+TRE!V17+MAE!V17+TEL!V17+WWP!V17+OIS!V17</f>
        <v>122.71943250214956</v>
      </c>
      <c r="W36" s="204">
        <f>ISI!W32+NFM!W48+CHI!W37+NMM!W36+PPA!W37+FBT!W17+TRE!W17+MAE!W17+TEL!W17+WWP!W17+OIS!W17</f>
        <v>137.91926053310402</v>
      </c>
      <c r="X36" s="204">
        <f>ISI!X32+NFM!X48+CHI!X37+NMM!X36+PPA!X37+FBT!X17+TRE!X17+MAE!X17+TEL!X17+WWP!X17+OIS!X17</f>
        <v>153.62871883061052</v>
      </c>
      <c r="Y36" s="204">
        <f>ISI!Y32+NFM!Y48+CHI!Y37+NMM!Y36+PPA!Y37+FBT!Y17+TRE!Y17+MAE!Y17+TEL!Y17+WWP!Y17+OIS!Y17</f>
        <v>170.66448839208937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274.33147033533965</v>
      </c>
      <c r="C37" s="204">
        <f>ISI!C33+NFM!C49+CHI!C38+NMM!C37+PPA!C38+FBT!C18+TRE!C18+MAE!C18+TEL!C18+WWP!C18+OIS!C18</f>
        <v>298.16560619088557</v>
      </c>
      <c r="D37" s="204">
        <f>ISI!D33+NFM!D49+CHI!D38+NMM!D37+PPA!D38+FBT!D18+TRE!D18+MAE!D18+TEL!D18+WWP!D18+OIS!D18</f>
        <v>298.16569217540842</v>
      </c>
      <c r="E37" s="204">
        <f>ISI!E33+NFM!E49+CHI!E38+NMM!E37+PPA!E38+FBT!E18+TRE!E18+MAE!E18+TEL!E18+WWP!E18+OIS!E18</f>
        <v>258.60326741186577</v>
      </c>
      <c r="F37" s="204">
        <f>ISI!F33+NFM!F49+CHI!F38+NMM!F37+PPA!F38+FBT!F18+TRE!F18+MAE!F18+TEL!F18+WWP!F18+OIS!F18</f>
        <v>209.97033533963881</v>
      </c>
      <c r="G37" s="204">
        <f>ISI!G33+NFM!G49+CHI!G38+NMM!G37+PPA!G38+FBT!G18+TRE!G18+MAE!G18+TEL!G18+WWP!G18+OIS!G18</f>
        <v>175.52192605331035</v>
      </c>
      <c r="H37" s="204">
        <f>ISI!H33+NFM!H49+CHI!H38+NMM!H37+PPA!H38+FBT!H18+TRE!H18+MAE!H18+TEL!H18+WWP!H18+OIS!H18</f>
        <v>185.26801375752365</v>
      </c>
      <c r="I37" s="204">
        <f>ISI!I33+NFM!I49+CHI!I38+NMM!I37+PPA!I38+FBT!I18+TRE!I18+MAE!I18+TEL!I18+WWP!I18+OIS!I18</f>
        <v>134.12631126397247</v>
      </c>
      <c r="J37" s="204">
        <f>ISI!J33+NFM!J49+CHI!J38+NMM!J37+PPA!J38+FBT!J18+TRE!J18+MAE!J18+TEL!J18+WWP!J18+OIS!J18</f>
        <v>114.82751504729148</v>
      </c>
      <c r="K37" s="204">
        <f>ISI!K33+NFM!K49+CHI!K38+NMM!K37+PPA!K38+FBT!K18+TRE!K18+MAE!K18+TEL!K18+WWP!K18+OIS!K18</f>
        <v>84.625021496130699</v>
      </c>
      <c r="L37" s="204">
        <f>ISI!L33+NFM!L49+CHI!L38+NMM!L37+PPA!L38+FBT!L18+TRE!L18+MAE!L18+TEL!L18+WWP!L18+OIS!L18</f>
        <v>53.071539122957873</v>
      </c>
      <c r="M37" s="204">
        <f>ISI!M33+NFM!M49+CHI!M38+NMM!M37+PPA!M38+FBT!M18+TRE!M18+MAE!M18+TEL!M18+WWP!M18+OIS!M18</f>
        <v>49.21169389509889</v>
      </c>
      <c r="N37" s="204">
        <f>ISI!N33+NFM!N49+CHI!N38+NMM!N37+PPA!N38+FBT!N18+TRE!N18+MAE!N18+TEL!N18+WWP!N18+OIS!N18</f>
        <v>29.912897678417885</v>
      </c>
      <c r="O37" s="204">
        <f>ISI!O33+NFM!O49+CHI!O38+NMM!O37+PPA!O38+FBT!O18+TRE!O18+MAE!O18+TEL!O18+WWP!O18+OIS!O18</f>
        <v>20.263542562338781</v>
      </c>
      <c r="P37" s="204">
        <f>ISI!P33+NFM!P49+CHI!P38+NMM!P37+PPA!P38+FBT!P18+TRE!P18+MAE!P18+TEL!P18+WWP!P18+OIS!P18</f>
        <v>19.298624247635427</v>
      </c>
      <c r="Q37" s="204">
        <f>ISI!Q33+NFM!Q49+CHI!Q38+NMM!Q37+PPA!Q38+FBT!Q18+TRE!Q18+MAE!Q18+TEL!Q18+WWP!Q18+OIS!Q18</f>
        <v>22.193465176268276</v>
      </c>
      <c r="R37" s="204">
        <f>ISI!R33+NFM!R49+CHI!R38+NMM!R37+PPA!R38+FBT!R18+TRE!R18+MAE!R18+TEL!R18+WWP!R18+OIS!R18</f>
        <v>23.061994840928634</v>
      </c>
      <c r="S37" s="204">
        <f>ISI!S33+NFM!S49+CHI!S38+NMM!S37+PPA!S38+FBT!S18+TRE!S18+MAE!S18+TEL!S18+WWP!S18+OIS!S18</f>
        <v>15.921410146173688</v>
      </c>
      <c r="T37" s="204">
        <f>ISI!T33+NFM!T49+CHI!T38+NMM!T37+PPA!T38+FBT!T18+TRE!T18+MAE!T18+TEL!T18+WWP!T18+OIS!T18</f>
        <v>15.535511607910577</v>
      </c>
      <c r="U37" s="204">
        <f>ISI!U33+NFM!U49+CHI!U38+NMM!U37+PPA!U38+FBT!U18+TRE!U18+MAE!U18+TEL!U18+WWP!U18+OIS!U18</f>
        <v>15.149527085124676</v>
      </c>
      <c r="V37" s="204">
        <f>ISI!V33+NFM!V49+CHI!V38+NMM!V37+PPA!V38+FBT!V18+TRE!V18+MAE!V18+TEL!V18+WWP!V18+OIS!V18</f>
        <v>11.965176268271712</v>
      </c>
      <c r="W37" s="204">
        <f>ISI!W33+NFM!W49+CHI!W38+NMM!W37+PPA!W38+FBT!W18+TRE!W18+MAE!W18+TEL!W18+WWP!W18+OIS!W18</f>
        <v>11.327085124677559</v>
      </c>
      <c r="X37" s="204">
        <f>ISI!X33+NFM!X49+CHI!X38+NMM!X37+PPA!X38+FBT!X18+TRE!X18+MAE!X18+TEL!X18+WWP!X18+OIS!X18</f>
        <v>13.726913155631989</v>
      </c>
      <c r="Y37" s="204">
        <f>ISI!Y33+NFM!Y49+CHI!Y38+NMM!Y37+PPA!Y38+FBT!Y18+TRE!Y18+MAE!Y18+TEL!Y18+WWP!Y18+OIS!Y18</f>
        <v>13.50920034393809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7.9705073086844349</v>
      </c>
      <c r="C38" s="204">
        <f>ISI!C34+NFM!C50+CHI!C39+NMM!C38+PPA!C39+FBT!C19+TRE!C19+MAE!C19+TEL!C19+WWP!C19+OIS!C19</f>
        <v>20.862080825451422</v>
      </c>
      <c r="D38" s="204">
        <f>ISI!D34+NFM!D50+CHI!D39+NMM!D38+PPA!D39+FBT!D19+TRE!D19+MAE!D19+TEL!D19+WWP!D19+OIS!D19</f>
        <v>17.90352536543422</v>
      </c>
      <c r="E38" s="204">
        <f>ISI!E34+NFM!E50+CHI!E39+NMM!E38+PPA!E39+FBT!E19+TRE!E19+MAE!E19+TEL!E19+WWP!E19+OIS!E19</f>
        <v>14.525021496130696</v>
      </c>
      <c r="F38" s="204">
        <f>ISI!F34+NFM!F50+CHI!F39+NMM!F38+PPA!F39+FBT!F19+TRE!F19+MAE!F19+TEL!F19+WWP!F19+OIS!F19</f>
        <v>60.733361994840919</v>
      </c>
      <c r="G38" s="204">
        <f>ISI!G34+NFM!G50+CHI!G39+NMM!G38+PPA!G39+FBT!G19+TRE!G19+MAE!G19+TEL!G19+WWP!G19+OIS!G19</f>
        <v>135.27523645743767</v>
      </c>
      <c r="H38" s="204">
        <f>ISI!H34+NFM!H50+CHI!H39+NMM!H38+PPA!H39+FBT!H19+TRE!H19+MAE!H19+TEL!H19+WWP!H19+OIS!H19</f>
        <v>167.11332760103178</v>
      </c>
      <c r="I38" s="204">
        <f>ISI!I34+NFM!I50+CHI!I39+NMM!I38+PPA!I39+FBT!I19+TRE!I19+MAE!I19+TEL!I19+WWP!I19+OIS!I19</f>
        <v>157.07953568357698</v>
      </c>
      <c r="J38" s="204">
        <f>ISI!J34+NFM!J50+CHI!J39+NMM!J38+PPA!J39+FBT!J19+TRE!J19+MAE!J19+TEL!J19+WWP!J19+OIS!J19</f>
        <v>151.13800515907135</v>
      </c>
      <c r="K38" s="204">
        <f>ISI!K34+NFM!K50+CHI!K39+NMM!K38+PPA!K39+FBT!K19+TRE!K19+MAE!K19+TEL!K19+WWP!K19+OIS!K19</f>
        <v>111.56904557179706</v>
      </c>
      <c r="L38" s="204">
        <f>ISI!L34+NFM!L50+CHI!L39+NMM!L38+PPA!L39+FBT!L19+TRE!L19+MAE!L19+TEL!L19+WWP!L19+OIS!L19</f>
        <v>91.643336199484082</v>
      </c>
      <c r="M38" s="204">
        <f>ISI!M34+NFM!M50+CHI!M39+NMM!M38+PPA!M39+FBT!M19+TRE!M19+MAE!M19+TEL!M19+WWP!M19+OIS!M19</f>
        <v>75.344453998280301</v>
      </c>
      <c r="N38" s="204">
        <f>ISI!N34+NFM!N50+CHI!N39+NMM!N38+PPA!N39+FBT!N19+TRE!N19+MAE!N19+TEL!N19+WWP!N19+OIS!N19</f>
        <v>74.249355116079087</v>
      </c>
      <c r="O38" s="204">
        <f>ISI!O34+NFM!O50+CHI!O39+NMM!O38+PPA!O39+FBT!O19+TRE!O19+MAE!O19+TEL!O19+WWP!O19+OIS!O19</f>
        <v>112.74170249355114</v>
      </c>
      <c r="P38" s="204">
        <f>ISI!P34+NFM!P50+CHI!P39+NMM!P38+PPA!P39+FBT!P19+TRE!P19+MAE!P19+TEL!P19+WWP!P19+OIS!P19</f>
        <v>121.47575236457438</v>
      </c>
      <c r="Q38" s="204">
        <f>ISI!Q34+NFM!Q50+CHI!Q39+NMM!Q38+PPA!Q39+FBT!Q19+TRE!Q19+MAE!Q19+TEL!Q19+WWP!Q19+OIS!Q19</f>
        <v>132.15124677558038</v>
      </c>
      <c r="R38" s="204">
        <f>ISI!R34+NFM!R50+CHI!R39+NMM!R38+PPA!R39+FBT!R19+TRE!R19+MAE!R19+TEL!R19+WWP!R19+OIS!R19</f>
        <v>138.38512467755805</v>
      </c>
      <c r="S38" s="204">
        <f>ISI!S34+NFM!S50+CHI!S39+NMM!S38+PPA!S39+FBT!S19+TRE!S19+MAE!S19+TEL!S19+WWP!S19+OIS!S19</f>
        <v>156.81556319862423</v>
      </c>
      <c r="T38" s="204">
        <f>ISI!T34+NFM!T50+CHI!T39+NMM!T38+PPA!T39+FBT!T19+TRE!T19+MAE!T19+TEL!T19+WWP!T19+OIS!T19</f>
        <v>151.91693895098891</v>
      </c>
      <c r="U38" s="204">
        <f>ISI!U34+NFM!U50+CHI!U39+NMM!U38+PPA!U39+FBT!U19+TRE!U19+MAE!U19+TEL!U19+WWP!U19+OIS!U19</f>
        <v>111.37024935511604</v>
      </c>
      <c r="V38" s="204">
        <f>ISI!V34+NFM!V50+CHI!V39+NMM!V38+PPA!V39+FBT!V19+TRE!V19+MAE!V19+TEL!V19+WWP!V19+OIS!V19</f>
        <v>80.182545141874456</v>
      </c>
      <c r="W38" s="204">
        <f>ISI!W34+NFM!W50+CHI!W39+NMM!W38+PPA!W39+FBT!W19+TRE!W19+MAE!W19+TEL!W19+WWP!W19+OIS!W19</f>
        <v>72.953224419604453</v>
      </c>
      <c r="X38" s="204">
        <f>ISI!X34+NFM!X50+CHI!X39+NMM!X38+PPA!X39+FBT!X19+TRE!X19+MAE!X19+TEL!X19+WWP!X19+OIS!X19</f>
        <v>86.256491831470342</v>
      </c>
      <c r="Y38" s="204">
        <f>ISI!Y34+NFM!Y50+CHI!Y39+NMM!Y38+PPA!Y39+FBT!Y19+TRE!Y19+MAE!Y19+TEL!Y19+WWP!Y19+OIS!Y19</f>
        <v>113.65563198624245</v>
      </c>
    </row>
    <row r="39" spans="1:25" ht="12" customHeight="1" x14ac:dyDescent="0.25">
      <c r="A39" s="19" t="s">
        <v>72</v>
      </c>
      <c r="B39" s="205">
        <f t="shared" ref="B39:Y39" si="2">B40+B41</f>
        <v>505.99742046431646</v>
      </c>
      <c r="C39" s="205">
        <f t="shared" si="2"/>
        <v>520.16766981943249</v>
      </c>
      <c r="D39" s="205">
        <f t="shared" si="2"/>
        <v>486.95184866723991</v>
      </c>
      <c r="E39" s="205">
        <f t="shared" si="2"/>
        <v>493.01375752364572</v>
      </c>
      <c r="F39" s="205">
        <f t="shared" si="2"/>
        <v>533.85640584694772</v>
      </c>
      <c r="G39" s="205">
        <f t="shared" si="2"/>
        <v>530.08933791917468</v>
      </c>
      <c r="H39" s="205">
        <f t="shared" si="2"/>
        <v>527.08512467755804</v>
      </c>
      <c r="I39" s="205">
        <f t="shared" si="2"/>
        <v>555.80395528804809</v>
      </c>
      <c r="J39" s="205">
        <f t="shared" si="2"/>
        <v>566.72398968185735</v>
      </c>
      <c r="K39" s="205">
        <f t="shared" si="2"/>
        <v>506.04041272570936</v>
      </c>
      <c r="L39" s="205">
        <f t="shared" si="2"/>
        <v>511.60791057609623</v>
      </c>
      <c r="M39" s="205">
        <f t="shared" si="2"/>
        <v>480.41702493551156</v>
      </c>
      <c r="N39" s="205">
        <f t="shared" si="2"/>
        <v>389.78933791917456</v>
      </c>
      <c r="O39" s="205">
        <f t="shared" si="2"/>
        <v>350.90283748925191</v>
      </c>
      <c r="P39" s="205">
        <f t="shared" si="2"/>
        <v>351.89165950128972</v>
      </c>
      <c r="Q39" s="205">
        <f t="shared" si="2"/>
        <v>340.73516766981942</v>
      </c>
      <c r="R39" s="205">
        <f t="shared" si="2"/>
        <v>356.96509028374896</v>
      </c>
      <c r="S39" s="205">
        <f t="shared" si="2"/>
        <v>386.46698194325023</v>
      </c>
      <c r="T39" s="205">
        <f t="shared" si="2"/>
        <v>382.98581255374023</v>
      </c>
      <c r="U39" s="205">
        <f t="shared" si="2"/>
        <v>400.6086844368013</v>
      </c>
      <c r="V39" s="205">
        <f t="shared" si="2"/>
        <v>390.31969045571799</v>
      </c>
      <c r="W39" s="205">
        <f t="shared" si="2"/>
        <v>371.66801375752357</v>
      </c>
      <c r="X39" s="205">
        <f t="shared" si="2"/>
        <v>334.21539122957876</v>
      </c>
      <c r="Y39" s="205">
        <f t="shared" si="2"/>
        <v>339.8826311263972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502.85898538263115</v>
      </c>
      <c r="C40" s="204">
        <f>ISI!C36+NFM!C52+CHI!C41+NMM!C40+PPA!C41+FBT!C21+TRE!C21+MAE!C21+TEL!C21+WWP!C21+OIS!C21</f>
        <v>516.98624247635428</v>
      </c>
      <c r="D40" s="204">
        <f>ISI!D36+NFM!D52+CHI!D41+NMM!D40+PPA!D41+FBT!D21+TRE!D21+MAE!D21+TEL!D21+WWP!D21+OIS!D21</f>
        <v>481.85726569217542</v>
      </c>
      <c r="E40" s="204">
        <f>ISI!E36+NFM!E52+CHI!E41+NMM!E40+PPA!E41+FBT!E21+TRE!E21+MAE!E21+TEL!E21+WWP!E21+OIS!E21</f>
        <v>490.69217540842646</v>
      </c>
      <c r="F40" s="204">
        <f>ISI!F36+NFM!F52+CHI!F41+NMM!F40+PPA!F41+FBT!F21+TRE!F21+MAE!F21+TEL!F21+WWP!F21+OIS!F21</f>
        <v>532.35167669819452</v>
      </c>
      <c r="G40" s="204">
        <f>ISI!G36+NFM!G52+CHI!G41+NMM!G40+PPA!G41+FBT!G21+TRE!G21+MAE!G21+TEL!G21+WWP!G21+OIS!G21</f>
        <v>527.91822871883073</v>
      </c>
      <c r="H40" s="204">
        <f>ISI!H36+NFM!H52+CHI!H41+NMM!H40+PPA!H41+FBT!H21+TRE!H21+MAE!H21+TEL!H21+WWP!H21+OIS!H21</f>
        <v>524.89251934651759</v>
      </c>
      <c r="I40" s="204">
        <f>ISI!I36+NFM!I52+CHI!I41+NMM!I40+PPA!I41+FBT!I21+TRE!I21+MAE!I21+TEL!I21+WWP!I21+OIS!I21</f>
        <v>554.14875322441958</v>
      </c>
      <c r="J40" s="204">
        <f>ISI!J36+NFM!J52+CHI!J41+NMM!J40+PPA!J41+FBT!J21+TRE!J21+MAE!J21+TEL!J21+WWP!J21+OIS!J21</f>
        <v>566.0576096302666</v>
      </c>
      <c r="K40" s="204">
        <f>ISI!K36+NFM!K52+CHI!K41+NMM!K40+PPA!K41+FBT!K21+TRE!K21+MAE!K21+TEL!K21+WWP!K21+OIS!K21</f>
        <v>505.9114359415305</v>
      </c>
      <c r="L40" s="204">
        <f>ISI!L36+NFM!L52+CHI!L41+NMM!L40+PPA!L41+FBT!L21+TRE!L21+MAE!L21+TEL!L21+WWP!L21+OIS!L21</f>
        <v>511.60791057609623</v>
      </c>
      <c r="M40" s="204">
        <f>ISI!M36+NFM!M52+CHI!M41+NMM!M40+PPA!M41+FBT!M21+TRE!M21+MAE!M21+TEL!M21+WWP!M21+OIS!M21</f>
        <v>480.41702493551156</v>
      </c>
      <c r="N40" s="204">
        <f>ISI!N36+NFM!N52+CHI!N41+NMM!N40+PPA!N41+FBT!N21+TRE!N21+MAE!N21+TEL!N21+WWP!N21+OIS!N21</f>
        <v>389.78933791917456</v>
      </c>
      <c r="O40" s="204">
        <f>ISI!O36+NFM!O52+CHI!O41+NMM!O40+PPA!O41+FBT!O21+TRE!O21+MAE!O21+TEL!O21+WWP!O21+OIS!O21</f>
        <v>350.83834909716251</v>
      </c>
      <c r="P40" s="204">
        <f>ISI!P36+NFM!P52+CHI!P41+NMM!P40+PPA!P41+FBT!P21+TRE!P21+MAE!P21+TEL!P21+WWP!P21+OIS!P21</f>
        <v>351.89165950128972</v>
      </c>
      <c r="Q40" s="204">
        <f>ISI!Q36+NFM!Q52+CHI!Q41+NMM!Q40+PPA!Q41+FBT!Q21+TRE!Q21+MAE!Q21+TEL!Q21+WWP!Q21+OIS!Q21</f>
        <v>340.73516766981942</v>
      </c>
      <c r="R40" s="204">
        <f>ISI!R36+NFM!R52+CHI!R41+NMM!R40+PPA!R41+FBT!R21+TRE!R21+MAE!R21+TEL!R21+WWP!R21+OIS!R21</f>
        <v>356.96509028374896</v>
      </c>
      <c r="S40" s="204">
        <f>ISI!S36+NFM!S52+CHI!S41+NMM!S40+PPA!S41+FBT!S21+TRE!S21+MAE!S21+TEL!S21+WWP!S21+OIS!S21</f>
        <v>386.46698194325023</v>
      </c>
      <c r="T40" s="204">
        <f>ISI!T36+NFM!T52+CHI!T41+NMM!T40+PPA!T41+FBT!T21+TRE!T21+MAE!T21+TEL!T21+WWP!T21+OIS!T21</f>
        <v>382.98581255374023</v>
      </c>
      <c r="U40" s="204">
        <f>ISI!U36+NFM!U52+CHI!U41+NMM!U40+PPA!U41+FBT!U21+TRE!U21+MAE!U21+TEL!U21+WWP!U21+OIS!U21</f>
        <v>400.6086844368013</v>
      </c>
      <c r="V40" s="204">
        <f>ISI!V36+NFM!V52+CHI!V41+NMM!V40+PPA!V41+FBT!V21+TRE!V21+MAE!V21+TEL!V21+WWP!V21+OIS!V21</f>
        <v>390.31969045571799</v>
      </c>
      <c r="W40" s="204">
        <f>ISI!W36+NFM!W52+CHI!W41+NMM!W40+PPA!W41+FBT!W21+TRE!W21+MAE!W21+TEL!W21+WWP!W21+OIS!W21</f>
        <v>371.66801375752357</v>
      </c>
      <c r="X40" s="204">
        <f>ISI!X36+NFM!X52+CHI!X41+NMM!X40+PPA!X41+FBT!X21+TRE!X21+MAE!X21+TEL!X21+WWP!X21+OIS!X21</f>
        <v>334.21539122957876</v>
      </c>
      <c r="Y40" s="204">
        <f>ISI!Y36+NFM!Y52+CHI!Y41+NMM!Y40+PPA!Y41+FBT!Y21+TRE!Y21+MAE!Y21+TEL!Y21+WWP!Y21+OIS!Y21</f>
        <v>339.8826311263972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3.1384350816852971</v>
      </c>
      <c r="C41" s="204">
        <f>ISI!C37+NFM!C53+CHI!C42+NMM!C41+PPA!C42+FBT!C22+TRE!C22+MAE!C22+TEL!C22+WWP!C22+OIS!C22</f>
        <v>3.181427343078246</v>
      </c>
      <c r="D41" s="204">
        <f>ISI!D37+NFM!D53+CHI!D42+NMM!D41+PPA!D42+FBT!D22+TRE!D22+MAE!D22+TEL!D22+WWP!D22+OIS!D22</f>
        <v>5.0945829750644887</v>
      </c>
      <c r="E41" s="204">
        <f>ISI!E37+NFM!E53+CHI!E42+NMM!E41+PPA!E42+FBT!E22+TRE!E22+MAE!E22+TEL!E22+WWP!E22+OIS!E22</f>
        <v>2.3215821152192611</v>
      </c>
      <c r="F41" s="204">
        <f>ISI!F37+NFM!F53+CHI!F42+NMM!F41+PPA!F42+FBT!F22+TRE!F22+MAE!F22+TEL!F22+WWP!F22+OIS!F22</f>
        <v>1.5047291487532244</v>
      </c>
      <c r="G41" s="204">
        <f>ISI!G37+NFM!G53+CHI!G42+NMM!G41+PPA!G42+FBT!G22+TRE!G22+MAE!G22+TEL!G22+WWP!G22+OIS!G22</f>
        <v>2.1711092003439374</v>
      </c>
      <c r="H41" s="204">
        <f>ISI!H37+NFM!H53+CHI!H42+NMM!H41+PPA!H42+FBT!H22+TRE!H22+MAE!H22+TEL!H22+WWP!H22+OIS!H22</f>
        <v>2.1926053310404123</v>
      </c>
      <c r="I41" s="204">
        <f>ISI!I37+NFM!I53+CHI!I42+NMM!I41+PPA!I42+FBT!I22+TRE!I22+MAE!I22+TEL!I22+WWP!I22+OIS!I22</f>
        <v>1.6552020636285467</v>
      </c>
      <c r="J41" s="204">
        <f>ISI!J37+NFM!J53+CHI!J42+NMM!J41+PPA!J42+FBT!J22+TRE!J22+MAE!J22+TEL!J22+WWP!J22+OIS!J22</f>
        <v>0.66638005159071367</v>
      </c>
      <c r="K41" s="204">
        <f>ISI!K37+NFM!K53+CHI!K42+NMM!K41+PPA!K42+FBT!K22+TRE!K22+MAE!K22+TEL!K22+WWP!K22+OIS!K22</f>
        <v>0.12897678417884778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6.448839208942389E-2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54.289767841788468</v>
      </c>
      <c r="C42" s="205">
        <f t="shared" si="3"/>
        <v>52.092261392949268</v>
      </c>
      <c r="D42" s="205">
        <f t="shared" si="3"/>
        <v>52.378847807394664</v>
      </c>
      <c r="E42" s="205">
        <f t="shared" si="3"/>
        <v>62.88813413585553</v>
      </c>
      <c r="F42" s="205">
        <f t="shared" si="3"/>
        <v>68.405417024935502</v>
      </c>
      <c r="G42" s="205">
        <f t="shared" si="3"/>
        <v>57.251332760103196</v>
      </c>
      <c r="H42" s="205">
        <f t="shared" si="3"/>
        <v>67.593379191745484</v>
      </c>
      <c r="I42" s="205">
        <f t="shared" si="3"/>
        <v>68.047291487532235</v>
      </c>
      <c r="J42" s="205">
        <f t="shared" si="3"/>
        <v>63.126999140154766</v>
      </c>
      <c r="K42" s="205">
        <f t="shared" si="3"/>
        <v>60.690885640584696</v>
      </c>
      <c r="L42" s="205">
        <f t="shared" si="3"/>
        <v>58.49337919174549</v>
      </c>
      <c r="M42" s="205">
        <f t="shared" si="3"/>
        <v>48.485812553740317</v>
      </c>
      <c r="N42" s="205">
        <f t="shared" si="3"/>
        <v>59.353138435081689</v>
      </c>
      <c r="O42" s="205">
        <f t="shared" si="3"/>
        <v>53.812123817712802</v>
      </c>
      <c r="P42" s="205">
        <f t="shared" si="3"/>
        <v>49.10687876182287</v>
      </c>
      <c r="Q42" s="205">
        <f t="shared" si="3"/>
        <v>39.696130696474626</v>
      </c>
      <c r="R42" s="205">
        <f t="shared" si="3"/>
        <v>29.640842648323307</v>
      </c>
      <c r="S42" s="205">
        <f t="shared" si="3"/>
        <v>43.565520206362848</v>
      </c>
      <c r="T42" s="205">
        <f t="shared" si="3"/>
        <v>53.305588993981075</v>
      </c>
      <c r="U42" s="205">
        <f t="shared" si="3"/>
        <v>59.147893379191743</v>
      </c>
      <c r="V42" s="205">
        <f t="shared" si="3"/>
        <v>74.359931212381753</v>
      </c>
      <c r="W42" s="205">
        <f t="shared" si="3"/>
        <v>76.703095442820299</v>
      </c>
      <c r="X42" s="205">
        <f t="shared" si="3"/>
        <v>74.60060189165948</v>
      </c>
      <c r="Y42" s="205">
        <f t="shared" si="3"/>
        <v>76.584866723989677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54.289767841788468</v>
      </c>
      <c r="C43" s="204">
        <f>ISI!C39+NFM!C55+CHI!C44+NMM!C43+PPA!C44+FBT!C24+TRE!C24+MAE!C24+TEL!C24+WWP!C24+OIS!C24</f>
        <v>52.092261392949268</v>
      </c>
      <c r="D43" s="204">
        <f>ISI!D39+NFM!D55+CHI!D44+NMM!D43+PPA!D44+FBT!D24+TRE!D24+MAE!D24+TEL!D24+WWP!D24+OIS!D24</f>
        <v>52.378847807394664</v>
      </c>
      <c r="E43" s="204">
        <f>ISI!E39+NFM!E55+CHI!E44+NMM!E43+PPA!E44+FBT!E24+TRE!E24+MAE!E24+TEL!E24+WWP!E24+OIS!E24</f>
        <v>62.88813413585553</v>
      </c>
      <c r="F43" s="204">
        <f>ISI!F39+NFM!F55+CHI!F44+NMM!F43+PPA!F44+FBT!F24+TRE!F24+MAE!F24+TEL!F24+WWP!F24+OIS!F24</f>
        <v>68.405417024935502</v>
      </c>
      <c r="G43" s="204">
        <f>ISI!G39+NFM!G55+CHI!G44+NMM!G43+PPA!G44+FBT!G24+TRE!G24+MAE!G24+TEL!G24+WWP!G24+OIS!G24</f>
        <v>57.251332760103196</v>
      </c>
      <c r="H43" s="204">
        <f>ISI!H39+NFM!H55+CHI!H44+NMM!H43+PPA!H44+FBT!H24+TRE!H24+MAE!H24+TEL!H24+WWP!H24+OIS!H24</f>
        <v>67.593379191745484</v>
      </c>
      <c r="I43" s="204">
        <f>ISI!I39+NFM!I55+CHI!I44+NMM!I43+PPA!I44+FBT!I24+TRE!I24+MAE!I24+TEL!I24+WWP!I24+OIS!I24</f>
        <v>68.047291487532235</v>
      </c>
      <c r="J43" s="204">
        <f>ISI!J39+NFM!J55+CHI!J44+NMM!J43+PPA!J44+FBT!J24+TRE!J24+MAE!J24+TEL!J24+WWP!J24+OIS!J24</f>
        <v>63.126999140154766</v>
      </c>
      <c r="K43" s="204">
        <f>ISI!K39+NFM!K55+CHI!K44+NMM!K43+PPA!K44+FBT!K24+TRE!K24+MAE!K24+TEL!K24+WWP!K24+OIS!K24</f>
        <v>60.690885640584696</v>
      </c>
      <c r="L43" s="204">
        <f>ISI!L39+NFM!L55+CHI!L44+NMM!L43+PPA!L44+FBT!L24+TRE!L24+MAE!L24+TEL!L24+WWP!L24+OIS!L24</f>
        <v>58.49337919174549</v>
      </c>
      <c r="M43" s="204">
        <f>ISI!M39+NFM!M55+CHI!M44+NMM!M43+PPA!M44+FBT!M24+TRE!M24+MAE!M24+TEL!M24+WWP!M24+OIS!M24</f>
        <v>48.485812553740317</v>
      </c>
      <c r="N43" s="204">
        <f>ISI!N39+NFM!N55+CHI!N44+NMM!N43+PPA!N44+FBT!N24+TRE!N24+MAE!N24+TEL!N24+WWP!N24+OIS!N24</f>
        <v>59.353138435081689</v>
      </c>
      <c r="O43" s="204">
        <f>ISI!O39+NFM!O55+CHI!O44+NMM!O43+PPA!O44+FBT!O24+TRE!O24+MAE!O24+TEL!O24+WWP!O24+OIS!O24</f>
        <v>53.812123817712802</v>
      </c>
      <c r="P43" s="204">
        <f>ISI!P39+NFM!P55+CHI!P44+NMM!P43+PPA!P44+FBT!P24+TRE!P24+MAE!P24+TEL!P24+WWP!P24+OIS!P24</f>
        <v>49.10687876182287</v>
      </c>
      <c r="Q43" s="204">
        <f>ISI!Q39+NFM!Q55+CHI!Q44+NMM!Q43+PPA!Q44+FBT!Q24+TRE!Q24+MAE!Q24+TEL!Q24+WWP!Q24+OIS!Q24</f>
        <v>39.696130696474626</v>
      </c>
      <c r="R43" s="204">
        <f>ISI!R39+NFM!R55+CHI!R44+NMM!R43+PPA!R44+FBT!R24+TRE!R24+MAE!R24+TEL!R24+WWP!R24+OIS!R24</f>
        <v>29.640842648323307</v>
      </c>
      <c r="S43" s="204">
        <f>ISI!S39+NFM!S55+CHI!S44+NMM!S43+PPA!S44+FBT!S24+TRE!S24+MAE!S24+TEL!S24+WWP!S24+OIS!S24</f>
        <v>43.565520206362848</v>
      </c>
      <c r="T43" s="204">
        <f>ISI!T39+NFM!T55+CHI!T44+NMM!T43+PPA!T44+FBT!T24+TRE!T24+MAE!T24+TEL!T24+WWP!T24+OIS!T24</f>
        <v>53.305588993981075</v>
      </c>
      <c r="U43" s="204">
        <f>ISI!U39+NFM!U55+CHI!U44+NMM!U43+PPA!U44+FBT!U24+TRE!U24+MAE!U24+TEL!U24+WWP!U24+OIS!U24</f>
        <v>59.147893379191743</v>
      </c>
      <c r="V43" s="204">
        <f>ISI!V39+NFM!V55+CHI!V44+NMM!V43+PPA!V44+FBT!V24+TRE!V24+MAE!V24+TEL!V24+WWP!V24+OIS!V24</f>
        <v>74.359931212381753</v>
      </c>
      <c r="W43" s="204">
        <f>ISI!W39+NFM!W55+CHI!W44+NMM!W43+PPA!W44+FBT!W24+TRE!W24+MAE!W24+TEL!W24+WWP!W24+OIS!W24</f>
        <v>76.703095442820299</v>
      </c>
      <c r="X43" s="204">
        <f>ISI!X39+NFM!X55+CHI!X44+NMM!X43+PPA!X44+FBT!X24+TRE!X24+MAE!X24+TEL!X24+WWP!X24+OIS!X24</f>
        <v>74.424333619948385</v>
      </c>
      <c r="Y43" s="204">
        <f>ISI!Y39+NFM!Y55+CHI!Y44+NMM!Y43+PPA!Y44+FBT!Y24+TRE!Y24+MAE!Y24+TEL!Y24+WWP!Y24+OIS!Y24</f>
        <v>76.399742046431641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</v>
      </c>
      <c r="O44" s="204">
        <f>ISI!O40+NFM!O56+CHI!O45+NMM!O44+PPA!O45+FBT!O25+TRE!O25+MAE!O25+TEL!O25+WWP!O25+OIS!O25</f>
        <v>0</v>
      </c>
      <c r="P44" s="204">
        <f>ISI!P40+NFM!P56+CHI!P45+NMM!P44+PPA!P45+FBT!P25+TRE!P25+MAE!P25+TEL!P25+WWP!P25+OIS!P25</f>
        <v>0</v>
      </c>
      <c r="Q44" s="204">
        <f>ISI!Q40+NFM!Q56+CHI!Q45+NMM!Q44+PPA!Q45+FBT!Q25+TRE!Q25+MAE!Q25+TEL!Q25+WWP!Q25+OIS!Q25</f>
        <v>0</v>
      </c>
      <c r="R44" s="204">
        <f>ISI!R40+NFM!R56+CHI!R45+NMM!R44+PPA!R45+FBT!R25+TRE!R25+MAE!R25+TEL!R25+WWP!R25+OIS!R25</f>
        <v>0</v>
      </c>
      <c r="S44" s="204">
        <f>ISI!S40+NFM!S56+CHI!S45+NMM!S44+PPA!S45+FBT!S25+TRE!S25+MAE!S25+TEL!S25+WWP!S25+OIS!S25</f>
        <v>0</v>
      </c>
      <c r="T44" s="204">
        <f>ISI!T40+NFM!T56+CHI!T45+NMM!T44+PPA!T45+FBT!T25+TRE!T25+MAE!T25+TEL!T25+WWP!T25+OIS!T25</f>
        <v>0</v>
      </c>
      <c r="U44" s="204">
        <f>ISI!U40+NFM!U56+CHI!U45+NMM!U44+PPA!U45+FBT!U25+TRE!U25+MAE!U25+TEL!U25+WWP!U25+OIS!U25</f>
        <v>0</v>
      </c>
      <c r="V44" s="204">
        <f>ISI!V40+NFM!V56+CHI!V45+NMM!V44+PPA!V45+FBT!V25+TRE!V25+MAE!V25+TEL!V25+WWP!V25+OIS!V25</f>
        <v>0</v>
      </c>
      <c r="W44" s="204">
        <f>ISI!W40+NFM!W56+CHI!W45+NMM!W44+PPA!W45+FBT!W25+TRE!W25+MAE!W25+TEL!W25+WWP!W25+OIS!W25</f>
        <v>0</v>
      </c>
      <c r="X44" s="204">
        <f>ISI!X40+NFM!X56+CHI!X45+NMM!X44+PPA!X45+FBT!X25+TRE!X25+MAE!X25+TEL!X25+WWP!X25+OIS!X25</f>
        <v>0</v>
      </c>
      <c r="Y44" s="204">
        <f>ISI!Y40+NFM!Y56+CHI!Y45+NMM!Y44+PPA!Y45+FBT!Y25+TRE!Y25+MAE!Y25+TEL!Y25+WWP!Y25+OIS!Y25</f>
        <v>0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0.17626827171109199</v>
      </c>
      <c r="Y45" s="204">
        <f>ISI!Y41+NFM!Y57+CHI!Y46+NMM!Y45+PPA!Y46+FBT!Y26+TRE!Y26+MAE!Y26+TEL!Y26+WWP!Y26+OIS!Y26</f>
        <v>0.18512467755803949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24.389681857265685</v>
      </c>
      <c r="C49" s="206">
        <f>ISI!C45+NFM!C61+CHI!C50+NMM!C49+PPA!C50+FBT!C30+TRE!C30+MAE!C30+TEL!C30+WWP!C30+OIS!C30</f>
        <v>23.107738607050734</v>
      </c>
      <c r="D49" s="206">
        <f>ISI!D45+NFM!D61+CHI!D50+NMM!D49+PPA!D50+FBT!D30+TRE!D30+MAE!D30+TEL!D30+WWP!D30+OIS!D30</f>
        <v>21.46345657781599</v>
      </c>
      <c r="E49" s="206">
        <f>ISI!E45+NFM!E61+CHI!E50+NMM!E49+PPA!E50+FBT!E30+TRE!E30+MAE!E30+TEL!E30+WWP!E30+OIS!E30</f>
        <v>21.711263972484947</v>
      </c>
      <c r="F49" s="206">
        <f>ISI!F45+NFM!F61+CHI!F50+NMM!F49+PPA!F50+FBT!F30+TRE!F30+MAE!F30+TEL!F30+WWP!F30+OIS!F30</f>
        <v>21.97592433361995</v>
      </c>
      <c r="G49" s="206">
        <f>ISI!G45+NFM!G61+CHI!G50+NMM!G49+PPA!G50+FBT!G30+TRE!G30+MAE!G30+TEL!G30+WWP!G30+OIS!G30</f>
        <v>20.005760963026649</v>
      </c>
      <c r="H49" s="206">
        <f>ISI!H45+NFM!H61+CHI!H50+NMM!H49+PPA!H50+FBT!H30+TRE!H30+MAE!H30+TEL!H30+WWP!H30+OIS!H30</f>
        <v>19.364574376612207</v>
      </c>
      <c r="I49" s="206">
        <f>ISI!I45+NFM!I61+CHI!I50+NMM!I49+PPA!I50+FBT!I30+TRE!I30+MAE!I30+TEL!I30+WWP!I30+OIS!I30</f>
        <v>19.645055889939812</v>
      </c>
      <c r="J49" s="206">
        <f>ISI!J45+NFM!J61+CHI!J50+NMM!J49+PPA!J50+FBT!J30+TRE!J30+MAE!J30+TEL!J30+WWP!J30+OIS!J30</f>
        <v>19.081169389509885</v>
      </c>
      <c r="K49" s="206">
        <f>ISI!K45+NFM!K61+CHI!K50+NMM!K49+PPA!K50+FBT!K30+TRE!K30+MAE!K30+TEL!K30+WWP!K30+OIS!K30</f>
        <v>17.617884780739466</v>
      </c>
      <c r="L49" s="206">
        <f>ISI!L45+NFM!L61+CHI!L50+NMM!L49+PPA!L50+FBT!L30+TRE!L30+MAE!L30+TEL!L30+WWP!L30+OIS!L30</f>
        <v>17.481083404987103</v>
      </c>
      <c r="M49" s="206">
        <f>ISI!M45+NFM!M61+CHI!M50+NMM!M49+PPA!M50+FBT!M30+TRE!M30+MAE!M30+TEL!M30+WWP!M30+OIS!M30</f>
        <v>17.522441960447118</v>
      </c>
      <c r="N49" s="206">
        <f>ISI!N45+NFM!N61+CHI!N50+NMM!N49+PPA!N50+FBT!N30+TRE!N30+MAE!N30+TEL!N30+WWP!N30+OIS!N30</f>
        <v>19.412639724849523</v>
      </c>
      <c r="O49" s="206">
        <f>ISI!O45+NFM!O61+CHI!O50+NMM!O49+PPA!O50+FBT!O30+TRE!O30+MAE!O30+TEL!O30+WWP!O30+OIS!O30</f>
        <v>17.805760963026657</v>
      </c>
      <c r="P49" s="206">
        <f>ISI!P45+NFM!P61+CHI!P50+NMM!P49+PPA!P50+FBT!P30+TRE!P30+MAE!P30+TEL!P30+WWP!P30+OIS!P30</f>
        <v>18.071539122957866</v>
      </c>
      <c r="Q49" s="206">
        <f>ISI!Q45+NFM!Q61+CHI!Q50+NMM!Q49+PPA!Q50+FBT!Q30+TRE!Q30+MAE!Q30+TEL!Q30+WWP!Q30+OIS!Q30</f>
        <v>28.025881341358549</v>
      </c>
      <c r="R49" s="206">
        <f>ISI!R45+NFM!R61+CHI!R50+NMM!R49+PPA!R50+FBT!R30+TRE!R30+MAE!R30+TEL!R30+WWP!R30+OIS!R30</f>
        <v>36.235511607910574</v>
      </c>
      <c r="S49" s="206">
        <f>ISI!S45+NFM!S61+CHI!S50+NMM!S49+PPA!S50+FBT!S30+TRE!S30+MAE!S30+TEL!S30+WWP!S30+OIS!S30</f>
        <v>47.581169389509881</v>
      </c>
      <c r="T49" s="206">
        <f>ISI!T45+NFM!T61+CHI!T50+NMM!T49+PPA!T50+FBT!T30+TRE!T30+MAE!T30+TEL!T30+WWP!T30+OIS!T30</f>
        <v>51.271883061049017</v>
      </c>
      <c r="U49" s="206">
        <f>ISI!U45+NFM!U61+CHI!U50+NMM!U49+PPA!U50+FBT!U30+TRE!U30+MAE!U30+TEL!U30+WWP!U30+OIS!U30</f>
        <v>67.227343078245923</v>
      </c>
      <c r="V49" s="206">
        <f>ISI!V45+NFM!V61+CHI!V50+NMM!V49+PPA!V50+FBT!V30+TRE!V30+MAE!V30+TEL!V30+WWP!V30+OIS!V30</f>
        <v>72.205588993981081</v>
      </c>
      <c r="W49" s="206">
        <f>ISI!W45+NFM!W61+CHI!W50+NMM!W49+PPA!W50+FBT!W30+TRE!W30+MAE!W30+TEL!W30+WWP!W30+OIS!W30</f>
        <v>75.788134135855543</v>
      </c>
      <c r="X49" s="206">
        <f>ISI!X45+NFM!X61+CHI!X50+NMM!X49+PPA!X50+FBT!X30+TRE!X30+MAE!X30+TEL!X30+WWP!X30+OIS!X30</f>
        <v>82.473430782459161</v>
      </c>
      <c r="Y49" s="206">
        <f>ISI!Y45+NFM!Y61+CHI!Y50+NMM!Y49+PPA!Y50+FBT!Y30+TRE!Y30+MAE!Y30+TEL!Y30+WWP!Y30+OIS!Y30</f>
        <v>68.33379191745486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246.43164230438521</v>
      </c>
      <c r="C50" s="207">
        <f>ISI!C46+NFM!C62+CHI!C51+NMM!C50+PPA!C51+FBT!C31+TRE!C31+MAE!C31+TEL!C31+WWP!C31+OIS!C31</f>
        <v>251.1607910576096</v>
      </c>
      <c r="D50" s="207">
        <f>ISI!D46+NFM!D62+CHI!D51+NMM!D50+PPA!D51+FBT!D31+TRE!D31+MAE!D31+TEL!D31+WWP!D31+OIS!D31</f>
        <v>253.91229578675839</v>
      </c>
      <c r="E50" s="207">
        <f>ISI!E46+NFM!E62+CHI!E51+NMM!E50+PPA!E51+FBT!E31+TRE!E31+MAE!E31+TEL!E31+WWP!E31+OIS!E31</f>
        <v>276.01031814273426</v>
      </c>
      <c r="F50" s="207">
        <f>ISI!F46+NFM!F62+CHI!F51+NMM!F50+PPA!F51+FBT!F31+TRE!F31+MAE!F31+TEL!F31+WWP!F31+OIS!F31</f>
        <v>283.14703353396391</v>
      </c>
      <c r="G50" s="207">
        <f>ISI!G46+NFM!G62+CHI!G51+NMM!G50+PPA!G51+FBT!G31+TRE!G31+MAE!G31+TEL!G31+WWP!G31+OIS!G31</f>
        <v>287.44625967325885</v>
      </c>
      <c r="H50" s="207">
        <f>ISI!H46+NFM!H62+CHI!H51+NMM!H50+PPA!H51+FBT!H31+TRE!H31+MAE!H31+TEL!H31+WWP!H31+OIS!H31</f>
        <v>304.29922613929494</v>
      </c>
      <c r="I50" s="207">
        <f>ISI!I46+NFM!I62+CHI!I51+NMM!I50+PPA!I51+FBT!I31+TRE!I31+MAE!I31+TEL!I31+WWP!I31+OIS!I31</f>
        <v>324.50558899398106</v>
      </c>
      <c r="J50" s="207">
        <f>ISI!J46+NFM!J62+CHI!J51+NMM!J50+PPA!J51+FBT!J31+TRE!J31+MAE!J31+TEL!J31+WWP!J31+OIS!J31</f>
        <v>326.05331040412722</v>
      </c>
      <c r="K50" s="207">
        <f>ISI!K46+NFM!K62+CHI!K51+NMM!K50+PPA!K51+FBT!K31+TRE!K31+MAE!K31+TEL!K31+WWP!K31+OIS!K31</f>
        <v>291.65950128976783</v>
      </c>
      <c r="L50" s="207">
        <f>ISI!L46+NFM!L62+CHI!L51+NMM!L50+PPA!L51+FBT!L31+TRE!L31+MAE!L31+TEL!L31+WWP!L31+OIS!L31</f>
        <v>299.05417024935502</v>
      </c>
      <c r="M50" s="207">
        <f>ISI!M46+NFM!M62+CHI!M51+NMM!M50+PPA!M51+FBT!M31+TRE!M31+MAE!M31+TEL!M31+WWP!M31+OIS!M31</f>
        <v>287.96216680997424</v>
      </c>
      <c r="N50" s="207">
        <f>ISI!N46+NFM!N62+CHI!N51+NMM!N50+PPA!N51+FBT!N31+TRE!N31+MAE!N31+TEL!N31+WWP!N31+OIS!N31</f>
        <v>261.30696474634561</v>
      </c>
      <c r="O50" s="207">
        <f>ISI!O46+NFM!O62+CHI!O51+NMM!O50+PPA!O51+FBT!O31+TRE!O31+MAE!O31+TEL!O31+WWP!O31+OIS!O31</f>
        <v>270.67927773000861</v>
      </c>
      <c r="P50" s="207">
        <f>ISI!P46+NFM!P62+CHI!P51+NMM!P50+PPA!P51+FBT!P31+TRE!P31+MAE!P31+TEL!P31+WWP!P31+OIS!P31</f>
        <v>282.97506448839209</v>
      </c>
      <c r="Q50" s="207">
        <f>ISI!Q46+NFM!Q62+CHI!Q51+NMM!Q50+PPA!Q51+FBT!Q31+TRE!Q31+MAE!Q31+TEL!Q31+WWP!Q31+OIS!Q31</f>
        <v>294.8409286328461</v>
      </c>
      <c r="R50" s="207">
        <f>ISI!R46+NFM!R62+CHI!R51+NMM!R50+PPA!R51+FBT!R31+TRE!R31+MAE!R31+TEL!R31+WWP!R31+OIS!R31</f>
        <v>294.58297506448838</v>
      </c>
      <c r="S50" s="207">
        <f>ISI!S46+NFM!S62+CHI!S51+NMM!S50+PPA!S51+FBT!S31+TRE!S31+MAE!S31+TEL!S31+WWP!S31+OIS!S31</f>
        <v>310.13757523645739</v>
      </c>
      <c r="T50" s="207">
        <f>ISI!T46+NFM!T62+CHI!T51+NMM!T50+PPA!T51+FBT!T31+TRE!T31+MAE!T31+TEL!T31+WWP!T31+OIS!T31</f>
        <v>316.68099742046434</v>
      </c>
      <c r="U50" s="207">
        <f>ISI!U46+NFM!U62+CHI!U51+NMM!U50+PPA!U51+FBT!U31+TRE!U31+MAE!U31+TEL!U31+WWP!U31+OIS!U31</f>
        <v>310.62768701633706</v>
      </c>
      <c r="V50" s="207">
        <f>ISI!V46+NFM!V62+CHI!V51+NMM!V50+PPA!V51+FBT!V31+TRE!V31+MAE!V31+TEL!V31+WWP!V31+OIS!V31</f>
        <v>307.42046431642302</v>
      </c>
      <c r="W50" s="207">
        <f>ISI!W46+NFM!W62+CHI!W51+NMM!W50+PPA!W51+FBT!W31+TRE!W31+MAE!W31+TEL!W31+WWP!W31+OIS!W31</f>
        <v>325.57179707652625</v>
      </c>
      <c r="X50" s="207">
        <f>ISI!X46+NFM!X62+CHI!X51+NMM!X50+PPA!X51+FBT!X31+TRE!X31+MAE!X31+TEL!X31+WWP!X31+OIS!X31</f>
        <v>294.31642304385207</v>
      </c>
      <c r="Y50" s="207">
        <f>ISI!Y46+NFM!Y62+CHI!Y51+NMM!Y50+PPA!Y51+FBT!Y31+TRE!Y31+MAE!Y31+TEL!Y31+WWP!Y31+OIS!Y31</f>
        <v>311.85726569217542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1335.3375752364577</v>
      </c>
      <c r="C51" s="210">
        <f t="shared" si="4"/>
        <v>1400.6757523645745</v>
      </c>
      <c r="D51" s="210">
        <f t="shared" si="4"/>
        <v>1353.0521926053314</v>
      </c>
      <c r="E51" s="210">
        <f t="shared" si="4"/>
        <v>1403.685038693035</v>
      </c>
      <c r="F51" s="210">
        <f t="shared" si="4"/>
        <v>1523.5822871883061</v>
      </c>
      <c r="G51" s="210">
        <f t="shared" si="4"/>
        <v>1535.9965606190885</v>
      </c>
      <c r="H51" s="210">
        <f t="shared" si="4"/>
        <v>1600.3077386070504</v>
      </c>
      <c r="I51" s="210">
        <f t="shared" si="4"/>
        <v>1623.3327601031813</v>
      </c>
      <c r="J51" s="210">
        <f t="shared" si="4"/>
        <v>1628.4745485812552</v>
      </c>
      <c r="K51" s="210">
        <f t="shared" si="4"/>
        <v>1371.2852966466032</v>
      </c>
      <c r="L51" s="210">
        <f t="shared" si="4"/>
        <v>1329.1257953568354</v>
      </c>
      <c r="M51" s="210">
        <f t="shared" si="4"/>
        <v>1246.1113499570079</v>
      </c>
      <c r="N51" s="210">
        <f t="shared" si="4"/>
        <v>1099.2017196904555</v>
      </c>
      <c r="O51" s="210">
        <f t="shared" si="4"/>
        <v>1075.1411865864143</v>
      </c>
      <c r="P51" s="210">
        <f t="shared" si="4"/>
        <v>1066.4330180567499</v>
      </c>
      <c r="Q51" s="210">
        <f t="shared" si="4"/>
        <v>1056.1413585554599</v>
      </c>
      <c r="R51" s="210">
        <f t="shared" si="4"/>
        <v>1057.4271711092006</v>
      </c>
      <c r="S51" s="210">
        <f t="shared" si="4"/>
        <v>1148.1182287188306</v>
      </c>
      <c r="T51" s="210">
        <f t="shared" si="4"/>
        <v>1161.8530524505586</v>
      </c>
      <c r="U51" s="210">
        <f t="shared" si="4"/>
        <v>1172.4339638865001</v>
      </c>
      <c r="V51" s="210">
        <f t="shared" si="4"/>
        <v>1171.2721410146175</v>
      </c>
      <c r="W51" s="210">
        <f t="shared" si="4"/>
        <v>1191.3597592433364</v>
      </c>
      <c r="X51" s="210">
        <f t="shared" si="4"/>
        <v>1128.4799656061905</v>
      </c>
      <c r="Y51" s="210">
        <f t="shared" si="4"/>
        <v>1173.8882201203785</v>
      </c>
    </row>
    <row r="52" spans="1:25" ht="12" customHeight="1" x14ac:dyDescent="0.25">
      <c r="A52" s="17" t="s">
        <v>14</v>
      </c>
      <c r="B52" s="209">
        <f>ISI!B$47</f>
        <v>50.735597592433344</v>
      </c>
      <c r="C52" s="209">
        <f>ISI!C$47</f>
        <v>39.880997420464311</v>
      </c>
      <c r="D52" s="209">
        <f>ISI!D$47</f>
        <v>28.45709372312983</v>
      </c>
      <c r="E52" s="209">
        <f>ISI!E$47</f>
        <v>31.344196044711961</v>
      </c>
      <c r="F52" s="209">
        <f>ISI!F$47</f>
        <v>32.071023215821143</v>
      </c>
      <c r="G52" s="209">
        <f>ISI!G$47</f>
        <v>37.534479793637153</v>
      </c>
      <c r="H52" s="209">
        <f>ISI!H$47</f>
        <v>45.59965606190886</v>
      </c>
      <c r="I52" s="209">
        <f>ISI!I$47</f>
        <v>42.309802235597587</v>
      </c>
      <c r="J52" s="209">
        <f>ISI!J$47</f>
        <v>47.837489251934628</v>
      </c>
      <c r="K52" s="209">
        <f>ISI!K$47</f>
        <v>29.653310404127261</v>
      </c>
      <c r="L52" s="209">
        <f>ISI!L$47</f>
        <v>38.390111779879618</v>
      </c>
      <c r="M52" s="209">
        <f>ISI!M$47</f>
        <v>33.369647463456573</v>
      </c>
      <c r="N52" s="209">
        <f>ISI!N$47</f>
        <v>13.994067067927769</v>
      </c>
      <c r="O52" s="209">
        <f>ISI!O$47</f>
        <v>25.43035253654341</v>
      </c>
      <c r="P52" s="209">
        <f>ISI!P$47</f>
        <v>24.403783319002581</v>
      </c>
      <c r="Q52" s="209">
        <f>ISI!Q$47</f>
        <v>23.45116079105761</v>
      </c>
      <c r="R52" s="209">
        <f>ISI!R$47</f>
        <v>6.1818572656921731</v>
      </c>
      <c r="S52" s="209">
        <f>ISI!S$47</f>
        <v>6.8314703353396382</v>
      </c>
      <c r="T52" s="209">
        <f>ISI!T$47</f>
        <v>24.563886500429909</v>
      </c>
      <c r="U52" s="209">
        <f>ISI!U$47</f>
        <v>17.778847807394669</v>
      </c>
      <c r="V52" s="209">
        <f>ISI!V$47</f>
        <v>13.93619948409286</v>
      </c>
      <c r="W52" s="209">
        <f>ISI!W$47</f>
        <v>28.03276010318142</v>
      </c>
      <c r="X52" s="209">
        <f>ISI!X$47</f>
        <v>26.551246775580388</v>
      </c>
      <c r="Y52" s="209">
        <f>ISI!Y$47</f>
        <v>27.783147033533961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50.735597592433344</v>
      </c>
      <c r="C54" s="204">
        <f>ISI!C$49</f>
        <v>39.880997420464311</v>
      </c>
      <c r="D54" s="204">
        <f>ISI!D$49</f>
        <v>28.45709372312983</v>
      </c>
      <c r="E54" s="204">
        <f>ISI!E$49</f>
        <v>31.344196044711961</v>
      </c>
      <c r="F54" s="204">
        <f>ISI!F$49</f>
        <v>32.071023215821143</v>
      </c>
      <c r="G54" s="204">
        <f>ISI!G$49</f>
        <v>37.534479793637153</v>
      </c>
      <c r="H54" s="204">
        <f>ISI!H$49</f>
        <v>45.59965606190886</v>
      </c>
      <c r="I54" s="204">
        <f>ISI!I$49</f>
        <v>42.309802235597587</v>
      </c>
      <c r="J54" s="204">
        <f>ISI!J$49</f>
        <v>47.837489251934628</v>
      </c>
      <c r="K54" s="204">
        <f>ISI!K$49</f>
        <v>29.653310404127261</v>
      </c>
      <c r="L54" s="204">
        <f>ISI!L$49</f>
        <v>38.390111779879618</v>
      </c>
      <c r="M54" s="204">
        <f>ISI!M$49</f>
        <v>33.369647463456573</v>
      </c>
      <c r="N54" s="204">
        <f>ISI!N$49</f>
        <v>13.994067067927769</v>
      </c>
      <c r="O54" s="204">
        <f>ISI!O$49</f>
        <v>25.43035253654341</v>
      </c>
      <c r="P54" s="204">
        <f>ISI!P$49</f>
        <v>24.403783319002581</v>
      </c>
      <c r="Q54" s="204">
        <f>ISI!Q$49</f>
        <v>23.45116079105761</v>
      </c>
      <c r="R54" s="204">
        <f>ISI!R$49</f>
        <v>6.1818572656921731</v>
      </c>
      <c r="S54" s="204">
        <f>ISI!S$49</f>
        <v>6.8314703353396382</v>
      </c>
      <c r="T54" s="204">
        <f>ISI!T$49</f>
        <v>24.563886500429909</v>
      </c>
      <c r="U54" s="204">
        <f>ISI!U$49</f>
        <v>17.778847807394669</v>
      </c>
      <c r="V54" s="204">
        <f>ISI!V$49</f>
        <v>13.93619948409286</v>
      </c>
      <c r="W54" s="204">
        <f>ISI!W$49</f>
        <v>28.03276010318142</v>
      </c>
      <c r="X54" s="204">
        <f>ISI!X$49</f>
        <v>26.551246775580388</v>
      </c>
      <c r="Y54" s="204">
        <f>ISI!Y$49</f>
        <v>27.783147033533961</v>
      </c>
    </row>
    <row r="55" spans="1:25" ht="12" customHeight="1" x14ac:dyDescent="0.25">
      <c r="A55" s="19" t="s">
        <v>18</v>
      </c>
      <c r="B55" s="205">
        <f>NFM!B$63</f>
        <v>12.98950988822012</v>
      </c>
      <c r="C55" s="205">
        <f>NFM!C$63</f>
        <v>14.387790197764399</v>
      </c>
      <c r="D55" s="205">
        <f>NFM!D$63</f>
        <v>15.624505588993969</v>
      </c>
      <c r="E55" s="205">
        <f>NFM!E$63</f>
        <v>13.30171969045572</v>
      </c>
      <c r="F55" s="205">
        <f>NFM!F$63</f>
        <v>15.309114359415309</v>
      </c>
      <c r="G55" s="205">
        <f>NFM!G$63</f>
        <v>15.090111779879621</v>
      </c>
      <c r="H55" s="205">
        <f>NFM!H$63</f>
        <v>15.301203783319</v>
      </c>
      <c r="I55" s="205">
        <f>NFM!I$63</f>
        <v>16.14668959587274</v>
      </c>
      <c r="J55" s="205">
        <f>NFM!J$63</f>
        <v>15.21092003439381</v>
      </c>
      <c r="K55" s="205">
        <f>NFM!K$63</f>
        <v>13.11599312123818</v>
      </c>
      <c r="L55" s="205">
        <f>NFM!L$63</f>
        <v>10.96741186586415</v>
      </c>
      <c r="M55" s="205">
        <f>NFM!M$63</f>
        <v>13.67609630266552</v>
      </c>
      <c r="N55" s="205">
        <f>NFM!N$63</f>
        <v>14.882287188306099</v>
      </c>
      <c r="O55" s="205">
        <f>NFM!O$63</f>
        <v>14.93783319002579</v>
      </c>
      <c r="P55" s="205">
        <f>NFM!P$63</f>
        <v>14.438950988822018</v>
      </c>
      <c r="Q55" s="205">
        <f>NFM!Q$63</f>
        <v>7.5390369733447979</v>
      </c>
      <c r="R55" s="205">
        <f>NFM!R$63</f>
        <v>7.2693035253654337</v>
      </c>
      <c r="S55" s="205">
        <f>NFM!S$63</f>
        <v>16.268529664660356</v>
      </c>
      <c r="T55" s="205">
        <f>NFM!T$63</f>
        <v>19.729578675838344</v>
      </c>
      <c r="U55" s="205">
        <f>NFM!U$63</f>
        <v>20.322699914015473</v>
      </c>
      <c r="V55" s="205">
        <f>NFM!V$63</f>
        <v>19.562940670679275</v>
      </c>
      <c r="W55" s="205">
        <f>NFM!W$63</f>
        <v>22.276612209802217</v>
      </c>
      <c r="X55" s="205">
        <f>NFM!X$63</f>
        <v>22.334909716251062</v>
      </c>
      <c r="Y55" s="205">
        <f>NFM!Y$63</f>
        <v>21.249355116079109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12.98950988822012</v>
      </c>
      <c r="C57" s="204">
        <f>NFM!C$65</f>
        <v>14.387790197764399</v>
      </c>
      <c r="D57" s="204">
        <f>NFM!D$65</f>
        <v>15.624505588993969</v>
      </c>
      <c r="E57" s="204">
        <f>NFM!E$65</f>
        <v>13.30171969045572</v>
      </c>
      <c r="F57" s="204">
        <f>NFM!F$65</f>
        <v>15.309114359415309</v>
      </c>
      <c r="G57" s="204">
        <f>NFM!G$65</f>
        <v>15.090111779879621</v>
      </c>
      <c r="H57" s="204">
        <f>NFM!H$65</f>
        <v>15.301203783319</v>
      </c>
      <c r="I57" s="204">
        <f>NFM!I$65</f>
        <v>16.14668959587274</v>
      </c>
      <c r="J57" s="204">
        <f>NFM!J$65</f>
        <v>15.21092003439381</v>
      </c>
      <c r="K57" s="204">
        <f>NFM!K$65</f>
        <v>13.11599312123818</v>
      </c>
      <c r="L57" s="204">
        <f>NFM!L$65</f>
        <v>10.96741186586415</v>
      </c>
      <c r="M57" s="204">
        <f>NFM!M$65</f>
        <v>13.67609630266552</v>
      </c>
      <c r="N57" s="204">
        <f>NFM!N$65</f>
        <v>14.882287188306099</v>
      </c>
      <c r="O57" s="204">
        <f>NFM!O$65</f>
        <v>14.93783319002579</v>
      </c>
      <c r="P57" s="204">
        <f>NFM!P$65</f>
        <v>14.168267958287251</v>
      </c>
      <c r="Q57" s="204">
        <f>NFM!Q$65</f>
        <v>7.1611926787644649</v>
      </c>
      <c r="R57" s="204">
        <f>NFM!R$65</f>
        <v>5.4944657326650068</v>
      </c>
      <c r="S57" s="204">
        <f>NFM!S$65</f>
        <v>15.2161461268394</v>
      </c>
      <c r="T57" s="204">
        <f>NFM!T$65</f>
        <v>17.746940657475321</v>
      </c>
      <c r="U57" s="204">
        <f>NFM!U$65</f>
        <v>18.551756332713651</v>
      </c>
      <c r="V57" s="204">
        <f>NFM!V$65</f>
        <v>17.928151635816299</v>
      </c>
      <c r="W57" s="204">
        <f>NFM!W$65</f>
        <v>20.213902145934028</v>
      </c>
      <c r="X57" s="204">
        <f>NFM!X$65</f>
        <v>20.227547613064079</v>
      </c>
      <c r="Y57" s="204">
        <f>NFM!Y$65</f>
        <v>19.473765164132431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12.98950988822012</v>
      </c>
      <c r="C59" s="212">
        <f>NFM!C$67</f>
        <v>14.387790197764399</v>
      </c>
      <c r="D59" s="212">
        <f>NFM!D$67</f>
        <v>15.624505588993969</v>
      </c>
      <c r="E59" s="212">
        <f>NFM!E$67</f>
        <v>13.30171969045572</v>
      </c>
      <c r="F59" s="212">
        <f>NFM!F$67</f>
        <v>15.309114359415309</v>
      </c>
      <c r="G59" s="212">
        <f>NFM!G$67</f>
        <v>15.090111779879621</v>
      </c>
      <c r="H59" s="212">
        <f>NFM!H$67</f>
        <v>15.301203783319</v>
      </c>
      <c r="I59" s="212">
        <f>NFM!I$67</f>
        <v>16.14668959587274</v>
      </c>
      <c r="J59" s="212">
        <f>NFM!J$67</f>
        <v>15.21092003439381</v>
      </c>
      <c r="K59" s="212">
        <f>NFM!K$67</f>
        <v>13.11599312123818</v>
      </c>
      <c r="L59" s="212">
        <f>NFM!L$67</f>
        <v>10.96741186586415</v>
      </c>
      <c r="M59" s="212">
        <f>NFM!M$67</f>
        <v>13.67609630266552</v>
      </c>
      <c r="N59" s="212">
        <f>NFM!N$67</f>
        <v>14.882287188306099</v>
      </c>
      <c r="O59" s="212">
        <f>NFM!O$67</f>
        <v>14.93783319002579</v>
      </c>
      <c r="P59" s="212">
        <f>NFM!P$67</f>
        <v>14.168267958287251</v>
      </c>
      <c r="Q59" s="212">
        <f>NFM!Q$67</f>
        <v>7.1611926787644649</v>
      </c>
      <c r="R59" s="212">
        <f>NFM!R$67</f>
        <v>5.4944657326650068</v>
      </c>
      <c r="S59" s="212">
        <f>NFM!S$67</f>
        <v>15.2161461268394</v>
      </c>
      <c r="T59" s="212">
        <f>NFM!T$67</f>
        <v>17.746940657475321</v>
      </c>
      <c r="U59" s="212">
        <f>NFM!U$67</f>
        <v>18.551756332713651</v>
      </c>
      <c r="V59" s="212">
        <f>NFM!V$67</f>
        <v>17.928151635816299</v>
      </c>
      <c r="W59" s="212">
        <f>NFM!W$67</f>
        <v>20.213902145934028</v>
      </c>
      <c r="X59" s="212">
        <f>NFM!X$67</f>
        <v>20.227547613064079</v>
      </c>
      <c r="Y59" s="212">
        <f>NFM!Y$67</f>
        <v>19.473765164132431</v>
      </c>
    </row>
    <row r="60" spans="1:25" ht="12" customHeight="1" x14ac:dyDescent="0.25">
      <c r="A60" s="18" t="s">
        <v>47</v>
      </c>
      <c r="B60" s="204">
        <f>NFM!B$68</f>
        <v>0</v>
      </c>
      <c r="C60" s="204">
        <f>NFM!C$68</f>
        <v>0</v>
      </c>
      <c r="D60" s="204">
        <f>NFM!D$68</f>
        <v>0</v>
      </c>
      <c r="E60" s="204">
        <f>NFM!E$68</f>
        <v>0</v>
      </c>
      <c r="F60" s="204">
        <f>NFM!F$68</f>
        <v>0</v>
      </c>
      <c r="G60" s="204">
        <f>NFM!G$68</f>
        <v>0</v>
      </c>
      <c r="H60" s="204">
        <f>NFM!H$68</f>
        <v>0</v>
      </c>
      <c r="I60" s="204">
        <f>NFM!I$68</f>
        <v>0</v>
      </c>
      <c r="J60" s="204">
        <f>NFM!J$68</f>
        <v>0</v>
      </c>
      <c r="K60" s="204">
        <f>NFM!K$68</f>
        <v>0</v>
      </c>
      <c r="L60" s="204">
        <f>NFM!L$68</f>
        <v>0</v>
      </c>
      <c r="M60" s="204">
        <f>NFM!M$68</f>
        <v>0</v>
      </c>
      <c r="N60" s="204">
        <f>NFM!N$68</f>
        <v>0</v>
      </c>
      <c r="O60" s="204">
        <f>NFM!O$68</f>
        <v>0</v>
      </c>
      <c r="P60" s="204">
        <f>NFM!P$68</f>
        <v>0.27068303053476761</v>
      </c>
      <c r="Q60" s="204">
        <f>NFM!Q$68</f>
        <v>0.37784429458033308</v>
      </c>
      <c r="R60" s="204">
        <f>NFM!R$68</f>
        <v>1.7748377927004271</v>
      </c>
      <c r="S60" s="204">
        <f>NFM!S$68</f>
        <v>1.0523835378209581</v>
      </c>
      <c r="T60" s="204">
        <f>NFM!T$68</f>
        <v>1.982638018363023</v>
      </c>
      <c r="U60" s="204">
        <f>NFM!U$68</f>
        <v>1.7709435813018219</v>
      </c>
      <c r="V60" s="204">
        <f>NFM!V$68</f>
        <v>1.6347890348629761</v>
      </c>
      <c r="W60" s="204">
        <f>NFM!W$68</f>
        <v>2.0627100638681868</v>
      </c>
      <c r="X60" s="204">
        <f>NFM!X$68</f>
        <v>2.1073621031869831</v>
      </c>
      <c r="Y60" s="204">
        <f>NFM!Y$68</f>
        <v>1.7755899519466769</v>
      </c>
    </row>
    <row r="61" spans="1:25" ht="12" customHeight="1" x14ac:dyDescent="0.25">
      <c r="A61" s="19" t="s">
        <v>19</v>
      </c>
      <c r="B61" s="205">
        <f>CHI!B$52</f>
        <v>257.08013757523634</v>
      </c>
      <c r="C61" s="205">
        <f>CHI!C$52</f>
        <v>245.15279449699065</v>
      </c>
      <c r="D61" s="205">
        <f>CHI!D$52</f>
        <v>200.82777300085985</v>
      </c>
      <c r="E61" s="205">
        <f>CHI!E$52</f>
        <v>228.17626827171102</v>
      </c>
      <c r="F61" s="205">
        <f>CHI!F$52</f>
        <v>291.01126397248487</v>
      </c>
      <c r="G61" s="205">
        <f>CHI!G$52</f>
        <v>226.50507308684442</v>
      </c>
      <c r="H61" s="205">
        <f>CHI!H$52</f>
        <v>256.97850386930355</v>
      </c>
      <c r="I61" s="205">
        <f>CHI!I$52</f>
        <v>264.84840928632832</v>
      </c>
      <c r="J61" s="205">
        <f>CHI!J$52</f>
        <v>236.11917454858107</v>
      </c>
      <c r="K61" s="205">
        <f>CHI!K$52</f>
        <v>222.8656921754083</v>
      </c>
      <c r="L61" s="205">
        <f>CHI!L$52</f>
        <v>210.58736027515053</v>
      </c>
      <c r="M61" s="205">
        <f>CHI!M$52</f>
        <v>191.42699914015472</v>
      </c>
      <c r="N61" s="205">
        <f>CHI!N$52</f>
        <v>130.26380051590718</v>
      </c>
      <c r="O61" s="205">
        <f>CHI!O$52</f>
        <v>131.11633705932928</v>
      </c>
      <c r="P61" s="205">
        <f>CHI!P$52</f>
        <v>131.83938091143582</v>
      </c>
      <c r="Q61" s="205">
        <f>CHI!Q$52</f>
        <v>140.59148753224423</v>
      </c>
      <c r="R61" s="205">
        <f>CHI!R$52</f>
        <v>140.48237317282889</v>
      </c>
      <c r="S61" s="205">
        <f>CHI!S$52</f>
        <v>155.97876182287189</v>
      </c>
      <c r="T61" s="205">
        <f>CHI!T$52</f>
        <v>144.07592433361992</v>
      </c>
      <c r="U61" s="205">
        <f>CHI!U$52</f>
        <v>150.88830610490106</v>
      </c>
      <c r="V61" s="205">
        <f>CHI!V$52</f>
        <v>162.73422184006881</v>
      </c>
      <c r="W61" s="205">
        <f>CHI!W$52</f>
        <v>127.8702493551161</v>
      </c>
      <c r="X61" s="205">
        <f>CHI!X$52</f>
        <v>58.007996560619098</v>
      </c>
      <c r="Y61" s="205">
        <f>CHI!Y$52</f>
        <v>69.519260533104017</v>
      </c>
    </row>
    <row r="62" spans="1:25" ht="12" customHeight="1" x14ac:dyDescent="0.25">
      <c r="A62" s="18" t="s">
        <v>59</v>
      </c>
      <c r="B62" s="204">
        <f>CHI!B$53</f>
        <v>121.32813486166822</v>
      </c>
      <c r="C62" s="204">
        <f>CHI!C$53</f>
        <v>117.23531632214105</v>
      </c>
      <c r="D62" s="204">
        <f>CHI!D$53</f>
        <v>102.11353198377168</v>
      </c>
      <c r="E62" s="204">
        <f>CHI!E$53</f>
        <v>112.9277192071969</v>
      </c>
      <c r="F62" s="204">
        <f>CHI!F$53</f>
        <v>148.22657378294963</v>
      </c>
      <c r="G62" s="204">
        <f>CHI!G$53</f>
        <v>122.19591736743598</v>
      </c>
      <c r="H62" s="204">
        <f>CHI!H$53</f>
        <v>144.55381630699304</v>
      </c>
      <c r="I62" s="204">
        <f>CHI!I$53</f>
        <v>144.63564916191865</v>
      </c>
      <c r="J62" s="204">
        <f>CHI!J$53</f>
        <v>132.53906254221022</v>
      </c>
      <c r="K62" s="204">
        <f>CHI!K$53</f>
        <v>131.29556521943374</v>
      </c>
      <c r="L62" s="204">
        <f>CHI!L$53</f>
        <v>123.50013576283294</v>
      </c>
      <c r="M62" s="204">
        <f>CHI!M$53</f>
        <v>119.51131932525851</v>
      </c>
      <c r="N62" s="204">
        <f>CHI!N$53</f>
        <v>84.751273624818509</v>
      </c>
      <c r="O62" s="204">
        <f>CHI!O$53</f>
        <v>91.015173978039002</v>
      </c>
      <c r="P62" s="204">
        <f>CHI!P$53</f>
        <v>84.251251785069542</v>
      </c>
      <c r="Q62" s="204">
        <f>CHI!Q$53</f>
        <v>83.545872433335887</v>
      </c>
      <c r="R62" s="204">
        <f>CHI!R$53</f>
        <v>74.94597338699873</v>
      </c>
      <c r="S62" s="204">
        <f>CHI!S$53</f>
        <v>74.659623840731342</v>
      </c>
      <c r="T62" s="204">
        <f>CHI!T$53</f>
        <v>62.443892993545319</v>
      </c>
      <c r="U62" s="204">
        <f>CHI!U$53</f>
        <v>96.937342848208004</v>
      </c>
      <c r="V62" s="204">
        <f>CHI!V$53</f>
        <v>127.5405549579462</v>
      </c>
      <c r="W62" s="204">
        <f>CHI!W$53</f>
        <v>108.3581080134631</v>
      </c>
      <c r="X62" s="204">
        <f>CHI!X$53</f>
        <v>44.082921585593652</v>
      </c>
      <c r="Y62" s="204">
        <f>CHI!Y$53</f>
        <v>52.783239502210719</v>
      </c>
    </row>
    <row r="63" spans="1:25" ht="12" customHeight="1" x14ac:dyDescent="0.25">
      <c r="A63" s="18" t="s">
        <v>49</v>
      </c>
      <c r="B63" s="204">
        <f>CHI!B$54</f>
        <v>99.469127941880998</v>
      </c>
      <c r="C63" s="204">
        <f>CHI!C$54</f>
        <v>90.877950081430967</v>
      </c>
      <c r="D63" s="204">
        <f>CHI!D$54</f>
        <v>69.178543842872145</v>
      </c>
      <c r="E63" s="204">
        <f>CHI!E$54</f>
        <v>88.735171471773114</v>
      </c>
      <c r="F63" s="204">
        <f>CHI!F$54</f>
        <v>116.91823695790259</v>
      </c>
      <c r="G63" s="204">
        <f>CHI!G$54</f>
        <v>80.950908668951612</v>
      </c>
      <c r="H63" s="204">
        <f>CHI!H$54</f>
        <v>95.627645273700011</v>
      </c>
      <c r="I63" s="204">
        <f>CHI!I$54</f>
        <v>101.3912183826845</v>
      </c>
      <c r="J63" s="204">
        <f>CHI!J$54</f>
        <v>78.60397118601351</v>
      </c>
      <c r="K63" s="204">
        <f>CHI!K$54</f>
        <v>71.672599050520148</v>
      </c>
      <c r="L63" s="204">
        <f>CHI!L$54</f>
        <v>62.988428822355303</v>
      </c>
      <c r="M63" s="204">
        <f>CHI!M$54</f>
        <v>48.922590386465266</v>
      </c>
      <c r="N63" s="204">
        <f>CHI!N$54</f>
        <v>19.86759893080702</v>
      </c>
      <c r="O63" s="204">
        <f>CHI!O$54</f>
        <v>14.45100168851706</v>
      </c>
      <c r="P63" s="204">
        <f>CHI!P$54</f>
        <v>20.05397416314857</v>
      </c>
      <c r="Q63" s="204">
        <f>CHI!Q$54</f>
        <v>23.4662704920487</v>
      </c>
      <c r="R63" s="204">
        <f>CHI!R$54</f>
        <v>29.18166586015899</v>
      </c>
      <c r="S63" s="204">
        <f>CHI!S$54</f>
        <v>42.186626278691612</v>
      </c>
      <c r="T63" s="204">
        <f>CHI!T$54</f>
        <v>38.209847333195839</v>
      </c>
      <c r="U63" s="204">
        <f>CHI!U$54</f>
        <v>32.463431012497011</v>
      </c>
      <c r="V63" s="204">
        <f>CHI!V$54</f>
        <v>16.884934676141899</v>
      </c>
      <c r="W63" s="204">
        <f>CHI!W$54</f>
        <v>4.1758463192014794</v>
      </c>
      <c r="X63" s="204">
        <f>CHI!X$54</f>
        <v>2.3828470205017052</v>
      </c>
      <c r="Y63" s="204">
        <f>CHI!Y$54</f>
        <v>5.4588959866100106</v>
      </c>
    </row>
    <row r="64" spans="1:25" ht="12" customHeight="1" x14ac:dyDescent="0.25">
      <c r="A64" s="18" t="s">
        <v>50</v>
      </c>
      <c r="B64" s="204">
        <f>CHI!B$55</f>
        <v>36.282874771687098</v>
      </c>
      <c r="C64" s="204">
        <f>CHI!C$55</f>
        <v>37.039528093418618</v>
      </c>
      <c r="D64" s="204">
        <f>CHI!D$55</f>
        <v>29.535697174216001</v>
      </c>
      <c r="E64" s="204">
        <f>CHI!E$55</f>
        <v>26.513377592740991</v>
      </c>
      <c r="F64" s="204">
        <f>CHI!F$55</f>
        <v>25.866453231632661</v>
      </c>
      <c r="G64" s="204">
        <f>CHI!G$55</f>
        <v>23.358247050456821</v>
      </c>
      <c r="H64" s="204">
        <f>CHI!H$55</f>
        <v>16.797042288610509</v>
      </c>
      <c r="I64" s="204">
        <f>CHI!I$55</f>
        <v>18.821541741725191</v>
      </c>
      <c r="J64" s="204">
        <f>CHI!J$55</f>
        <v>24.976140820357369</v>
      </c>
      <c r="K64" s="204">
        <f>CHI!K$55</f>
        <v>19.897527905454421</v>
      </c>
      <c r="L64" s="204">
        <f>CHI!L$55</f>
        <v>24.098795689962291</v>
      </c>
      <c r="M64" s="204">
        <f>CHI!M$55</f>
        <v>22.993089428430942</v>
      </c>
      <c r="N64" s="204">
        <f>CHI!N$55</f>
        <v>25.644927960281649</v>
      </c>
      <c r="O64" s="204">
        <f>CHI!O$55</f>
        <v>25.65016139277321</v>
      </c>
      <c r="P64" s="204">
        <f>CHI!P$55</f>
        <v>27.53415496321772</v>
      </c>
      <c r="Q64" s="204">
        <f>CHI!Q$55</f>
        <v>33.579344606859657</v>
      </c>
      <c r="R64" s="204">
        <f>CHI!R$55</f>
        <v>36.354733925671162</v>
      </c>
      <c r="S64" s="204">
        <f>CHI!S$55</f>
        <v>39.132511703448941</v>
      </c>
      <c r="T64" s="204">
        <f>CHI!T$55</f>
        <v>43.422184006878759</v>
      </c>
      <c r="U64" s="204">
        <f>CHI!U$55</f>
        <v>21.48753224419605</v>
      </c>
      <c r="V64" s="204">
        <f>CHI!V$55</f>
        <v>18.3087322059807</v>
      </c>
      <c r="W64" s="204">
        <f>CHI!W$55</f>
        <v>15.33629502245152</v>
      </c>
      <c r="X64" s="204">
        <f>CHI!X$55</f>
        <v>11.542227954523741</v>
      </c>
      <c r="Y64" s="204">
        <f>CHI!Y$55</f>
        <v>11.277125044283281</v>
      </c>
    </row>
    <row r="65" spans="1:25" ht="12" customHeight="1" x14ac:dyDescent="0.25">
      <c r="A65" s="19" t="s">
        <v>20</v>
      </c>
      <c r="B65" s="205">
        <f>NMM!B$51</f>
        <v>425.98727429062762</v>
      </c>
      <c r="C65" s="205">
        <f>NMM!C$51</f>
        <v>489.50550300945827</v>
      </c>
      <c r="D65" s="205">
        <f>NMM!D$51</f>
        <v>476.24325021496122</v>
      </c>
      <c r="E65" s="205">
        <f>NMM!E$51</f>
        <v>458.91633705932924</v>
      </c>
      <c r="F65" s="205">
        <f>NMM!F$51</f>
        <v>492.97411865864137</v>
      </c>
      <c r="G65" s="205">
        <f>NMM!G$51</f>
        <v>519.5405846947549</v>
      </c>
      <c r="H65" s="205">
        <f>NMM!H$51</f>
        <v>511.08357695614757</v>
      </c>
      <c r="I65" s="205">
        <f>NMM!I$51</f>
        <v>533.5688736027513</v>
      </c>
      <c r="J65" s="205">
        <f>NMM!J$51</f>
        <v>529.9572656921755</v>
      </c>
      <c r="K65" s="205">
        <f>NMM!K$51</f>
        <v>418.48177128116936</v>
      </c>
      <c r="L65" s="205">
        <f>NMM!L$51</f>
        <v>391.58521066208067</v>
      </c>
      <c r="M65" s="205">
        <f>NMM!M$51</f>
        <v>348.44660361134993</v>
      </c>
      <c r="N65" s="205">
        <f>NMM!N$51</f>
        <v>322.81263972484953</v>
      </c>
      <c r="O65" s="205">
        <f>NMM!O$51</f>
        <v>339.46431642304378</v>
      </c>
      <c r="P65" s="205">
        <f>NMM!P$51</f>
        <v>334.93164230438521</v>
      </c>
      <c r="Q65" s="205">
        <f>NMM!Q$51</f>
        <v>330.72923473774716</v>
      </c>
      <c r="R65" s="205">
        <f>NMM!R$51</f>
        <v>318.82656921754079</v>
      </c>
      <c r="S65" s="205">
        <f>NMM!S$51</f>
        <v>374.7705073086845</v>
      </c>
      <c r="T65" s="205">
        <f>NMM!T$51</f>
        <v>376.46173688736025</v>
      </c>
      <c r="U65" s="205">
        <f>NMM!U$51</f>
        <v>362.35348237317265</v>
      </c>
      <c r="V65" s="205">
        <f>NMM!V$51</f>
        <v>369.02295786758395</v>
      </c>
      <c r="W65" s="205">
        <f>NMM!W$51</f>
        <v>387.65640584694751</v>
      </c>
      <c r="X65" s="205">
        <f>NMM!X$51</f>
        <v>372.20705073086827</v>
      </c>
      <c r="Y65" s="205">
        <f>NMM!Y$51</f>
        <v>393.36655202063628</v>
      </c>
    </row>
    <row r="66" spans="1:25" ht="12" customHeight="1" x14ac:dyDescent="0.25">
      <c r="A66" s="18" t="s">
        <v>51</v>
      </c>
      <c r="B66" s="204">
        <f>NMM!B$52</f>
        <v>295.18200000000002</v>
      </c>
      <c r="C66" s="204">
        <f>NMM!C$52</f>
        <v>303.41487628108132</v>
      </c>
      <c r="D66" s="204">
        <f>NMM!D$52</f>
        <v>286.06416433941843</v>
      </c>
      <c r="E66" s="204">
        <f>NMM!E$52</f>
        <v>331.23734974130622</v>
      </c>
      <c r="F66" s="204">
        <f>NMM!F$52</f>
        <v>308.97864899808872</v>
      </c>
      <c r="G66" s="204">
        <f>NMM!G$52</f>
        <v>316.3648458865556</v>
      </c>
      <c r="H66" s="204">
        <f>NMM!H$52</f>
        <v>316.00893485914088</v>
      </c>
      <c r="I66" s="204">
        <f>NMM!I$52</f>
        <v>314.75709080199653</v>
      </c>
      <c r="J66" s="204">
        <f>NMM!J$52</f>
        <v>319.57979067352937</v>
      </c>
      <c r="K66" s="204">
        <f>NMM!K$52</f>
        <v>256.86976978712318</v>
      </c>
      <c r="L66" s="204">
        <f>NMM!L$52</f>
        <v>233.4239751385193</v>
      </c>
      <c r="M66" s="204">
        <f>NMM!M$52</f>
        <v>223.75870274338109</v>
      </c>
      <c r="N66" s="204">
        <f>NMM!N$52</f>
        <v>198.94772757366491</v>
      </c>
      <c r="O66" s="204">
        <f>NMM!O$52</f>
        <v>221.23950495615651</v>
      </c>
      <c r="P66" s="204">
        <f>NMM!P$52</f>
        <v>224.32241731266549</v>
      </c>
      <c r="Q66" s="204">
        <f>NMM!Q$52</f>
        <v>212.97042310917641</v>
      </c>
      <c r="R66" s="204">
        <f>NMM!R$52</f>
        <v>211.1796100966464</v>
      </c>
      <c r="S66" s="204">
        <f>NMM!S$52</f>
        <v>226.21387862036929</v>
      </c>
      <c r="T66" s="204">
        <f>NMM!T$52</f>
        <v>254.11960187080501</v>
      </c>
      <c r="U66" s="204">
        <f>NMM!U$52</f>
        <v>253.46655026592811</v>
      </c>
      <c r="V66" s="204">
        <f>NMM!V$52</f>
        <v>254.00356966346061</v>
      </c>
      <c r="W66" s="204">
        <f>NMM!W$52</f>
        <v>279.26078362373693</v>
      </c>
      <c r="X66" s="204">
        <f>NMM!X$52</f>
        <v>257.97164776455418</v>
      </c>
      <c r="Y66" s="204">
        <f>NMM!Y$52</f>
        <v>275.43100773096319</v>
      </c>
    </row>
    <row r="67" spans="1:25" ht="12" customHeight="1" x14ac:dyDescent="0.25">
      <c r="A67" s="18" t="s">
        <v>52</v>
      </c>
      <c r="B67" s="204">
        <f>NMM!B$53</f>
        <v>120.62425547074599</v>
      </c>
      <c r="C67" s="204">
        <f>NMM!C$53</f>
        <v>175.45510813468351</v>
      </c>
      <c r="D67" s="204">
        <f>NMM!D$53</f>
        <v>180.18456025235179</v>
      </c>
      <c r="E67" s="204">
        <f>NMM!E$53</f>
        <v>116.2030384693705</v>
      </c>
      <c r="F67" s="204">
        <f>NMM!F$53</f>
        <v>170.57479587200311</v>
      </c>
      <c r="G67" s="204">
        <f>NMM!G$53</f>
        <v>188.5278360692059</v>
      </c>
      <c r="H67" s="204">
        <f>NMM!H$53</f>
        <v>182.74798741505921</v>
      </c>
      <c r="I67" s="204">
        <f>NMM!I$53</f>
        <v>207.74403155771719</v>
      </c>
      <c r="J67" s="204">
        <f>NMM!J$53</f>
        <v>196.11085881554169</v>
      </c>
      <c r="K67" s="204">
        <f>NMM!K$53</f>
        <v>146.28489500179151</v>
      </c>
      <c r="L67" s="204">
        <f>NMM!L$53</f>
        <v>142.42569239976581</v>
      </c>
      <c r="M67" s="204">
        <f>NMM!M$53</f>
        <v>108.9796751106679</v>
      </c>
      <c r="N67" s="204">
        <f>NMM!N$53</f>
        <v>108.40603470302339</v>
      </c>
      <c r="O67" s="204">
        <f>NMM!O$53</f>
        <v>102.49567077818431</v>
      </c>
      <c r="P67" s="204">
        <f>NMM!P$53</f>
        <v>94.398931364106346</v>
      </c>
      <c r="Q67" s="204">
        <f>NMM!Q$53</f>
        <v>102.2489514566397</v>
      </c>
      <c r="R67" s="204">
        <f>NMM!R$53</f>
        <v>91.304398811697794</v>
      </c>
      <c r="S67" s="204">
        <f>NMM!S$53</f>
        <v>131.35652111192661</v>
      </c>
      <c r="T67" s="204">
        <f>NMM!T$53</f>
        <v>102.7550565938058</v>
      </c>
      <c r="U67" s="204">
        <f>NMM!U$53</f>
        <v>90.724155325771008</v>
      </c>
      <c r="V67" s="204">
        <f>NMM!V$53</f>
        <v>98.427579639060397</v>
      </c>
      <c r="W67" s="204">
        <f>NMM!W$53</f>
        <v>90.557319848591078</v>
      </c>
      <c r="X67" s="204">
        <f>NMM!X$53</f>
        <v>96.33308230272516</v>
      </c>
      <c r="Y67" s="204">
        <f>NMM!Y$53</f>
        <v>99.469801342772058</v>
      </c>
    </row>
    <row r="68" spans="1:25" ht="12" customHeight="1" x14ac:dyDescent="0.25">
      <c r="A68" s="18" t="s">
        <v>60</v>
      </c>
      <c r="B68" s="204">
        <f>NMM!B$54</f>
        <v>10.181018819881629</v>
      </c>
      <c r="C68" s="204">
        <f>NMM!C$54</f>
        <v>10.63551859369343</v>
      </c>
      <c r="D68" s="204">
        <f>NMM!D$54</f>
        <v>9.9945256231910342</v>
      </c>
      <c r="E68" s="204">
        <f>NMM!E$54</f>
        <v>11.47594884865253</v>
      </c>
      <c r="F68" s="204">
        <f>NMM!F$54</f>
        <v>13.420673788549539</v>
      </c>
      <c r="G68" s="204">
        <f>NMM!G$54</f>
        <v>14.64790273899342</v>
      </c>
      <c r="H68" s="204">
        <f>NMM!H$54</f>
        <v>12.32665468194751</v>
      </c>
      <c r="I68" s="204">
        <f>NMM!I$54</f>
        <v>11.06775124303755</v>
      </c>
      <c r="J68" s="204">
        <f>NMM!J$54</f>
        <v>14.266616203104419</v>
      </c>
      <c r="K68" s="204">
        <f>NMM!K$54</f>
        <v>15.327106492254661</v>
      </c>
      <c r="L68" s="204">
        <f>NMM!L$54</f>
        <v>15.735543123795599</v>
      </c>
      <c r="M68" s="204">
        <f>NMM!M$54</f>
        <v>15.708225757300941</v>
      </c>
      <c r="N68" s="204">
        <f>NMM!N$54</f>
        <v>15.4588774481612</v>
      </c>
      <c r="O68" s="204">
        <f>NMM!O$54</f>
        <v>15.72914068870295</v>
      </c>
      <c r="P68" s="204">
        <f>NMM!P$54</f>
        <v>16.210293627613339</v>
      </c>
      <c r="Q68" s="204">
        <f>NMM!Q$54</f>
        <v>15.509860171931029</v>
      </c>
      <c r="R68" s="204">
        <f>NMM!R$54</f>
        <v>16.34256030919661</v>
      </c>
      <c r="S68" s="204">
        <f>NMM!S$54</f>
        <v>17.20010757638865</v>
      </c>
      <c r="T68" s="204">
        <f>NMM!T$54</f>
        <v>19.587078422749389</v>
      </c>
      <c r="U68" s="204">
        <f>NMM!U$54</f>
        <v>18.162776781473571</v>
      </c>
      <c r="V68" s="204">
        <f>NMM!V$54</f>
        <v>16.591808565062909</v>
      </c>
      <c r="W68" s="204">
        <f>NMM!W$54</f>
        <v>17.838302374619492</v>
      </c>
      <c r="X68" s="204">
        <f>NMM!X$54</f>
        <v>17.902320663588931</v>
      </c>
      <c r="Y68" s="204">
        <f>NMM!Y$54</f>
        <v>18.465742946901081</v>
      </c>
    </row>
    <row r="69" spans="1:25" ht="12" customHeight="1" x14ac:dyDescent="0.25">
      <c r="A69" s="19" t="s">
        <v>21</v>
      </c>
      <c r="B69" s="205">
        <f>PPA!B$52</f>
        <v>72.461650902837476</v>
      </c>
      <c r="C69" s="205">
        <f>PPA!C$52</f>
        <v>74.376268271711083</v>
      </c>
      <c r="D69" s="205">
        <f>PPA!D$52</f>
        <v>82.617024935511608</v>
      </c>
      <c r="E69" s="205">
        <f>PPA!E$52</f>
        <v>85.019862424763559</v>
      </c>
      <c r="F69" s="205">
        <f>PPA!F$52</f>
        <v>92.217540842648333</v>
      </c>
      <c r="G69" s="205">
        <f>PPA!G$52</f>
        <v>89.740326741186593</v>
      </c>
      <c r="H69" s="205">
        <f>PPA!H$52</f>
        <v>93.906276870163381</v>
      </c>
      <c r="I69" s="205">
        <f>PPA!I$52</f>
        <v>91.079879621668113</v>
      </c>
      <c r="J69" s="205">
        <f>PPA!J$52</f>
        <v>84.439896818572663</v>
      </c>
      <c r="K69" s="205">
        <f>PPA!K$52</f>
        <v>85.294926913155621</v>
      </c>
      <c r="L69" s="205">
        <f>PPA!L$52</f>
        <v>92.77102321582116</v>
      </c>
      <c r="M69" s="205">
        <f>PPA!M$52</f>
        <v>86.077042132416167</v>
      </c>
      <c r="N69" s="205">
        <f>PPA!N$52</f>
        <v>81.001117798796201</v>
      </c>
      <c r="O69" s="205">
        <f>PPA!O$52</f>
        <v>56.030954428202932</v>
      </c>
      <c r="P69" s="205">
        <f>PPA!P$52</f>
        <v>53.301461736887376</v>
      </c>
      <c r="Q69" s="205">
        <f>PPA!Q$52</f>
        <v>57.403439380911408</v>
      </c>
      <c r="R69" s="205">
        <f>PPA!R$52</f>
        <v>75.540412725709345</v>
      </c>
      <c r="S69" s="205">
        <f>PPA!S$52</f>
        <v>68.575408426483207</v>
      </c>
      <c r="T69" s="205">
        <f>PPA!T$52</f>
        <v>68.424419604471169</v>
      </c>
      <c r="U69" s="205">
        <f>PPA!U$52</f>
        <v>71.947893379191754</v>
      </c>
      <c r="V69" s="205">
        <f>PPA!V$52</f>
        <v>79.042046431642305</v>
      </c>
      <c r="W69" s="205">
        <f>PPA!W$52</f>
        <v>80.74368013757524</v>
      </c>
      <c r="X69" s="205">
        <f>PPA!X$52</f>
        <v>68.045399828030938</v>
      </c>
      <c r="Y69" s="205">
        <f>PPA!Y$52</f>
        <v>72.795872742906298</v>
      </c>
    </row>
    <row r="70" spans="1:25" ht="12" customHeight="1" x14ac:dyDescent="0.25">
      <c r="A70" s="18" t="s">
        <v>54</v>
      </c>
      <c r="B70" s="204">
        <f>PPA!B$53</f>
        <v>15.01975756233254</v>
      </c>
      <c r="C70" s="204">
        <f>PPA!C$53</f>
        <v>13.38188623670071</v>
      </c>
      <c r="D70" s="204">
        <f>PPA!D$53</f>
        <v>15.33083152991809</v>
      </c>
      <c r="E70" s="204">
        <f>PPA!E$53</f>
        <v>15.618845011145449</v>
      </c>
      <c r="F70" s="204">
        <f>PPA!F$53</f>
        <v>15.769048759410371</v>
      </c>
      <c r="G70" s="204">
        <f>PPA!G$53</f>
        <v>12.807045311483771</v>
      </c>
      <c r="H70" s="204">
        <f>PPA!H$53</f>
        <v>15.041255738176011</v>
      </c>
      <c r="I70" s="204">
        <f>PPA!I$53</f>
        <v>13.84121829721329</v>
      </c>
      <c r="J70" s="204">
        <f>PPA!J$53</f>
        <v>12.74812589386951</v>
      </c>
      <c r="K70" s="204">
        <f>PPA!K$53</f>
        <v>11.90774011652317</v>
      </c>
      <c r="L70" s="204">
        <f>PPA!L$53</f>
        <v>14.247706129222751</v>
      </c>
      <c r="M70" s="204">
        <f>PPA!M$53</f>
        <v>13.15903554379852</v>
      </c>
      <c r="N70" s="204">
        <f>PPA!N$53</f>
        <v>10.22390416174224</v>
      </c>
      <c r="O70" s="204">
        <f>PPA!O$53</f>
        <v>6.2826150472109727</v>
      </c>
      <c r="P70" s="204">
        <f>PPA!P$53</f>
        <v>5.2510389467729262</v>
      </c>
      <c r="Q70" s="204">
        <f>PPA!Q$53</f>
        <v>5.1280613535241688</v>
      </c>
      <c r="R70" s="204">
        <f>PPA!R$53</f>
        <v>6.3391749448024042</v>
      </c>
      <c r="S70" s="204">
        <f>PPA!S$53</f>
        <v>6.3538062166851308</v>
      </c>
      <c r="T70" s="204">
        <f>PPA!T$53</f>
        <v>6.488348987446825</v>
      </c>
      <c r="U70" s="204">
        <f>PPA!U$53</f>
        <v>7.9382757464566724</v>
      </c>
      <c r="V70" s="204">
        <f>PPA!V$53</f>
        <v>8.5987578913626557</v>
      </c>
      <c r="W70" s="204">
        <f>PPA!W$53</f>
        <v>8.6007544342093283</v>
      </c>
      <c r="X70" s="204">
        <f>PPA!X$53</f>
        <v>7.2463928418770207</v>
      </c>
      <c r="Y70" s="204">
        <f>PPA!Y$53</f>
        <v>7.2928800030457266</v>
      </c>
    </row>
    <row r="71" spans="1:25" ht="12" customHeight="1" x14ac:dyDescent="0.25">
      <c r="A71" s="18" t="s">
        <v>61</v>
      </c>
      <c r="B71" s="204">
        <f>PPA!B$54</f>
        <v>44.937589771113373</v>
      </c>
      <c r="C71" s="204">
        <f>PPA!C$54</f>
        <v>48.449065196559062</v>
      </c>
      <c r="D71" s="204">
        <f>PPA!D$54</f>
        <v>54.234324170020088</v>
      </c>
      <c r="E71" s="204">
        <f>PPA!E$54</f>
        <v>54.304724897405798</v>
      </c>
      <c r="F71" s="204">
        <f>PPA!F$54</f>
        <v>62.467592902823213</v>
      </c>
      <c r="G71" s="204">
        <f>PPA!G$54</f>
        <v>63.82271986071661</v>
      </c>
      <c r="H71" s="204">
        <f>PPA!H$54</f>
        <v>65.538007803150023</v>
      </c>
      <c r="I71" s="204">
        <f>PPA!I$54</f>
        <v>62.256491089161408</v>
      </c>
      <c r="J71" s="204">
        <f>PPA!J$54</f>
        <v>55.393668665024578</v>
      </c>
      <c r="K71" s="204">
        <f>PPA!K$54</f>
        <v>58.836255605883807</v>
      </c>
      <c r="L71" s="204">
        <f>PPA!L$54</f>
        <v>64.386191892837601</v>
      </c>
      <c r="M71" s="204">
        <f>PPA!M$54</f>
        <v>58.123527209064889</v>
      </c>
      <c r="N71" s="204">
        <f>PPA!N$54</f>
        <v>57.218819813844547</v>
      </c>
      <c r="O71" s="204">
        <f>PPA!O$54</f>
        <v>36.15304554402227</v>
      </c>
      <c r="P71" s="204">
        <f>PPA!P$54</f>
        <v>33.533369193095247</v>
      </c>
      <c r="Q71" s="204">
        <f>PPA!Q$54</f>
        <v>34.538681743829393</v>
      </c>
      <c r="R71" s="204">
        <f>PPA!R$54</f>
        <v>51.942233290604086</v>
      </c>
      <c r="S71" s="204">
        <f>PPA!S$54</f>
        <v>42.514427279063383</v>
      </c>
      <c r="T71" s="204">
        <f>PPA!T$54</f>
        <v>43.836328570592698</v>
      </c>
      <c r="U71" s="204">
        <f>PPA!U$54</f>
        <v>46.330244364367829</v>
      </c>
      <c r="V71" s="204">
        <f>PPA!V$54</f>
        <v>53.267880113796409</v>
      </c>
      <c r="W71" s="204">
        <f>PPA!W$54</f>
        <v>54.336964109786088</v>
      </c>
      <c r="X71" s="204">
        <f>PPA!X$54</f>
        <v>45.598854124780082</v>
      </c>
      <c r="Y71" s="204">
        <f>PPA!Y$54</f>
        <v>49.758051564549312</v>
      </c>
    </row>
    <row r="72" spans="1:25" ht="12" customHeight="1" x14ac:dyDescent="0.25">
      <c r="A72" s="18" t="s">
        <v>62</v>
      </c>
      <c r="B72" s="204">
        <f>PPA!B$55</f>
        <v>12.50430356939156</v>
      </c>
      <c r="C72" s="204">
        <f>PPA!C$55</f>
        <v>12.54531683845131</v>
      </c>
      <c r="D72" s="204">
        <f>PPA!D$55</f>
        <v>13.051869235573429</v>
      </c>
      <c r="E72" s="204">
        <f>PPA!E$55</f>
        <v>15.09629251621231</v>
      </c>
      <c r="F72" s="204">
        <f>PPA!F$55</f>
        <v>13.980899180414751</v>
      </c>
      <c r="G72" s="204">
        <f>PPA!G$55</f>
        <v>13.11056156898621</v>
      </c>
      <c r="H72" s="204">
        <f>PPA!H$55</f>
        <v>13.327013328837349</v>
      </c>
      <c r="I72" s="204">
        <f>PPA!I$55</f>
        <v>14.98217023529341</v>
      </c>
      <c r="J72" s="204">
        <f>PPA!J$55</f>
        <v>16.298102259678579</v>
      </c>
      <c r="K72" s="204">
        <f>PPA!K$55</f>
        <v>14.55093119074864</v>
      </c>
      <c r="L72" s="204">
        <f>PPA!L$55</f>
        <v>14.137125193760809</v>
      </c>
      <c r="M72" s="204">
        <f>PPA!M$55</f>
        <v>14.794479379552749</v>
      </c>
      <c r="N72" s="204">
        <f>PPA!N$55</f>
        <v>13.558393823209411</v>
      </c>
      <c r="O72" s="204">
        <f>PPA!O$55</f>
        <v>13.59529383696969</v>
      </c>
      <c r="P72" s="204">
        <f>PPA!P$55</f>
        <v>14.517053597019199</v>
      </c>
      <c r="Q72" s="204">
        <f>PPA!Q$55</f>
        <v>17.736696283557851</v>
      </c>
      <c r="R72" s="204">
        <f>PPA!R$55</f>
        <v>17.259004490302861</v>
      </c>
      <c r="S72" s="204">
        <f>PPA!S$55</f>
        <v>19.707174930734691</v>
      </c>
      <c r="T72" s="204">
        <f>PPA!T$55</f>
        <v>18.09974204643164</v>
      </c>
      <c r="U72" s="204">
        <f>PPA!U$55</f>
        <v>17.67937326836725</v>
      </c>
      <c r="V72" s="204">
        <f>PPA!V$55</f>
        <v>17.175408426483241</v>
      </c>
      <c r="W72" s="204">
        <f>PPA!W$55</f>
        <v>17.80596159357982</v>
      </c>
      <c r="X72" s="204">
        <f>PPA!X$55</f>
        <v>15.200152861373841</v>
      </c>
      <c r="Y72" s="204">
        <f>PPA!Y$55</f>
        <v>15.74494117531126</v>
      </c>
    </row>
    <row r="73" spans="1:25" ht="12" customHeight="1" x14ac:dyDescent="0.25">
      <c r="A73" s="20" t="s">
        <v>63</v>
      </c>
      <c r="B73" s="206">
        <f>FBT!B$12</f>
        <v>200.19398108340499</v>
      </c>
      <c r="C73" s="206">
        <f>FBT!C$12</f>
        <v>218.85090283748929</v>
      </c>
      <c r="D73" s="206">
        <f>FBT!D$12</f>
        <v>232.13791917454861</v>
      </c>
      <c r="E73" s="206">
        <f>FBT!E$12</f>
        <v>227.38718830610489</v>
      </c>
      <c r="F73" s="206">
        <f>FBT!F$12</f>
        <v>238.28185726569211</v>
      </c>
      <c r="G73" s="206">
        <f>FBT!G$12</f>
        <v>250.25374032674119</v>
      </c>
      <c r="H73" s="206">
        <f>FBT!H$12</f>
        <v>257.19759243336188</v>
      </c>
      <c r="I73" s="206">
        <f>FBT!I$12</f>
        <v>242.0993121238177</v>
      </c>
      <c r="J73" s="206">
        <f>FBT!J$12</f>
        <v>289.70687876182291</v>
      </c>
      <c r="K73" s="206">
        <f>FBT!K$12</f>
        <v>235.6936371453138</v>
      </c>
      <c r="L73" s="206">
        <f>FBT!L$12</f>
        <v>242.10412725709369</v>
      </c>
      <c r="M73" s="206">
        <f>FBT!M$12</f>
        <v>237.3262252794496</v>
      </c>
      <c r="N73" s="206">
        <f>FBT!N$12</f>
        <v>216.4418744625967</v>
      </c>
      <c r="O73" s="206">
        <f>FBT!O$12</f>
        <v>200.78271711092</v>
      </c>
      <c r="P73" s="206">
        <f>FBT!P$12</f>
        <v>209.5357695614789</v>
      </c>
      <c r="Q73" s="206">
        <f>FBT!Q$12</f>
        <v>196.23456577815989</v>
      </c>
      <c r="R73" s="206">
        <f>FBT!R$12</f>
        <v>202.6506448839209</v>
      </c>
      <c r="S73" s="206">
        <f>FBT!S$12</f>
        <v>193.1191745485813</v>
      </c>
      <c r="T73" s="206">
        <f>FBT!T$12</f>
        <v>192.53499570077381</v>
      </c>
      <c r="U73" s="206">
        <f>FBT!U$12</f>
        <v>195.9007738607051</v>
      </c>
      <c r="V73" s="206">
        <f>FBT!V$12</f>
        <v>181.00447119518489</v>
      </c>
      <c r="W73" s="206">
        <f>FBT!W$12</f>
        <v>168.13671539122959</v>
      </c>
      <c r="X73" s="206">
        <f>FBT!X$12</f>
        <v>195.26852966466041</v>
      </c>
      <c r="Y73" s="206">
        <f>FBT!Y$12</f>
        <v>186.18099742046431</v>
      </c>
    </row>
    <row r="74" spans="1:25" ht="12" customHeight="1" x14ac:dyDescent="0.25">
      <c r="A74" s="14" t="s">
        <v>64</v>
      </c>
      <c r="B74" s="204">
        <f>TRE!B$12</f>
        <v>17.160275150472909</v>
      </c>
      <c r="C74" s="204">
        <f>TRE!C$12</f>
        <v>20.28744625967326</v>
      </c>
      <c r="D74" s="204">
        <f>TRE!D$12</f>
        <v>22.60894239036973</v>
      </c>
      <c r="E74" s="204">
        <f>TRE!E$12</f>
        <v>22.124247635425618</v>
      </c>
      <c r="F74" s="204">
        <f>TRE!F$12</f>
        <v>22.888306104901119</v>
      </c>
      <c r="G74" s="204">
        <f>TRE!G$12</f>
        <v>27.96560619088563</v>
      </c>
      <c r="H74" s="204">
        <f>TRE!H$12</f>
        <v>31.34944110060189</v>
      </c>
      <c r="I74" s="204">
        <f>TRE!I$12</f>
        <v>35.842390369733451</v>
      </c>
      <c r="J74" s="204">
        <f>TRE!J$12</f>
        <v>21.05984522785899</v>
      </c>
      <c r="K74" s="204">
        <f>TRE!K$12</f>
        <v>20.336973344797929</v>
      </c>
      <c r="L74" s="204">
        <f>TRE!L$12</f>
        <v>16.526569217540839</v>
      </c>
      <c r="M74" s="204">
        <f>TRE!M$12</f>
        <v>18.64213241616509</v>
      </c>
      <c r="N74" s="204">
        <f>TRE!N$12</f>
        <v>17.628116938950988</v>
      </c>
      <c r="O74" s="204">
        <f>TRE!O$12</f>
        <v>14.31977644024076</v>
      </c>
      <c r="P74" s="204">
        <f>TRE!P$12</f>
        <v>10.25709372312984</v>
      </c>
      <c r="Q74" s="204">
        <f>TRE!Q$12</f>
        <v>12.31006018916595</v>
      </c>
      <c r="R74" s="204">
        <f>TRE!R$12</f>
        <v>12.16852966466036</v>
      </c>
      <c r="S74" s="204">
        <f>TRE!S$12</f>
        <v>12.21650902837489</v>
      </c>
      <c r="T74" s="204">
        <f>TRE!T$12</f>
        <v>12.976784178847801</v>
      </c>
      <c r="U74" s="204">
        <f>TRE!U$12</f>
        <v>8.7553740326741174</v>
      </c>
      <c r="V74" s="204">
        <f>TRE!V$12</f>
        <v>8.3566638005159071</v>
      </c>
      <c r="W74" s="204">
        <f>TRE!W$12</f>
        <v>9.8814273430782453</v>
      </c>
      <c r="X74" s="204">
        <f>TRE!X$12</f>
        <v>9.4785038693035251</v>
      </c>
      <c r="Y74" s="204">
        <f>TRE!Y$12</f>
        <v>8.9638005159071366</v>
      </c>
    </row>
    <row r="75" spans="1:25" ht="12" customHeight="1" x14ac:dyDescent="0.25">
      <c r="A75" s="14" t="s">
        <v>65</v>
      </c>
      <c r="B75" s="204">
        <f>MAE!B$12</f>
        <v>35.75434221840068</v>
      </c>
      <c r="C75" s="204">
        <f>MAE!C$12</f>
        <v>33.518572656921762</v>
      </c>
      <c r="D75" s="204">
        <f>MAE!D$12</f>
        <v>30.611263972484959</v>
      </c>
      <c r="E75" s="204">
        <f>MAE!E$12</f>
        <v>38.143336199484082</v>
      </c>
      <c r="F75" s="204">
        <f>MAE!F$12</f>
        <v>47.587704213241622</v>
      </c>
      <c r="G75" s="204">
        <f>MAE!G$12</f>
        <v>49.548495270851248</v>
      </c>
      <c r="H75" s="204">
        <f>MAE!H$12</f>
        <v>53.422871883061042</v>
      </c>
      <c r="I75" s="204">
        <f>MAE!I$12</f>
        <v>59.436973344797927</v>
      </c>
      <c r="J75" s="204">
        <f>MAE!J$12</f>
        <v>59.431040412725693</v>
      </c>
      <c r="K75" s="204">
        <f>MAE!K$12</f>
        <v>54.406534823731718</v>
      </c>
      <c r="L75" s="204">
        <f>MAE!L$12</f>
        <v>55.14342218400688</v>
      </c>
      <c r="M75" s="204">
        <f>MAE!M$12</f>
        <v>56.520808254514193</v>
      </c>
      <c r="N75" s="204">
        <f>MAE!N$12</f>
        <v>53.631298366294068</v>
      </c>
      <c r="O75" s="204">
        <f>MAE!O$12</f>
        <v>52.118314703353413</v>
      </c>
      <c r="P75" s="204">
        <f>MAE!P$12</f>
        <v>63.155202063628543</v>
      </c>
      <c r="Q75" s="204">
        <f>MAE!Q$12</f>
        <v>63.713929492691307</v>
      </c>
      <c r="R75" s="204">
        <f>MAE!R$12</f>
        <v>67.853740326741189</v>
      </c>
      <c r="S75" s="204">
        <f>MAE!S$12</f>
        <v>71.280395528804803</v>
      </c>
      <c r="T75" s="204">
        <f>MAE!T$12</f>
        <v>64.0006018916595</v>
      </c>
      <c r="U75" s="204">
        <f>MAE!U$12</f>
        <v>63.334307824591569</v>
      </c>
      <c r="V75" s="204">
        <f>MAE!V$12</f>
        <v>59.864058469475488</v>
      </c>
      <c r="W75" s="204">
        <f>MAE!W$12</f>
        <v>64.312467755803951</v>
      </c>
      <c r="X75" s="204">
        <f>MAE!X$12</f>
        <v>65.007136715391226</v>
      </c>
      <c r="Y75" s="204">
        <f>MAE!Y$12</f>
        <v>67.403181427343071</v>
      </c>
    </row>
    <row r="76" spans="1:25" ht="12" customHeight="1" x14ac:dyDescent="0.25">
      <c r="A76" s="14" t="s">
        <v>66</v>
      </c>
      <c r="B76" s="204">
        <f>TEL!B$12</f>
        <v>56.160791057609607</v>
      </c>
      <c r="C76" s="204">
        <f>TEL!C$12</f>
        <v>57.532244196044701</v>
      </c>
      <c r="D76" s="204">
        <f>TEL!D$12</f>
        <v>54.490541702493537</v>
      </c>
      <c r="E76" s="204">
        <f>TEL!E$12</f>
        <v>49.729062768701638</v>
      </c>
      <c r="F76" s="204">
        <f>TEL!F$12</f>
        <v>51.508942390369732</v>
      </c>
      <c r="G76" s="204">
        <f>TEL!G$12</f>
        <v>48.95116079105761</v>
      </c>
      <c r="H76" s="204">
        <f>TEL!H$12</f>
        <v>43.35993121238176</v>
      </c>
      <c r="I76" s="204">
        <f>TEL!I$12</f>
        <v>40.998796216681001</v>
      </c>
      <c r="J76" s="204">
        <f>TEL!J$12</f>
        <v>36.012811693895102</v>
      </c>
      <c r="K76" s="204">
        <f>TEL!K$12</f>
        <v>34.725451418744633</v>
      </c>
      <c r="L76" s="204">
        <f>TEL!L$12</f>
        <v>30.777472055030081</v>
      </c>
      <c r="M76" s="204">
        <f>TEL!M$12</f>
        <v>29.93267411865865</v>
      </c>
      <c r="N76" s="204">
        <f>TEL!N$12</f>
        <v>30.118658641444529</v>
      </c>
      <c r="O76" s="204">
        <f>TEL!O$12</f>
        <v>27.137833190025791</v>
      </c>
      <c r="P76" s="204">
        <f>TEL!P$12</f>
        <v>27.083920894239039</v>
      </c>
      <c r="Q76" s="204">
        <f>TEL!Q$12</f>
        <v>27.538950988822009</v>
      </c>
      <c r="R76" s="204">
        <f>TEL!R$12</f>
        <v>25.371969045571799</v>
      </c>
      <c r="S76" s="204">
        <f>TEL!S$12</f>
        <v>25.131986242476351</v>
      </c>
      <c r="T76" s="204">
        <f>TEL!T$12</f>
        <v>23.886070507308681</v>
      </c>
      <c r="U76" s="204">
        <f>TEL!U$12</f>
        <v>24.080137575236449</v>
      </c>
      <c r="V76" s="204">
        <f>TEL!V$12</f>
        <v>20.649785038693029</v>
      </c>
      <c r="W76" s="204">
        <f>TEL!W$12</f>
        <v>21.89828030954428</v>
      </c>
      <c r="X76" s="204">
        <f>TEL!X$12</f>
        <v>22.02416165090283</v>
      </c>
      <c r="Y76" s="204">
        <f>TEL!Y$12</f>
        <v>18.015735167669821</v>
      </c>
    </row>
    <row r="77" spans="1:25" ht="12" customHeight="1" x14ac:dyDescent="0.25">
      <c r="A77" s="14" t="s">
        <v>67</v>
      </c>
      <c r="B77" s="204">
        <f>WWP!B$12</f>
        <v>36.059587274290621</v>
      </c>
      <c r="C77" s="204">
        <f>WWP!C$12</f>
        <v>38.277472055030103</v>
      </c>
      <c r="D77" s="204">
        <f>WWP!D$12</f>
        <v>36.322957867583817</v>
      </c>
      <c r="E77" s="204">
        <f>WWP!E$12</f>
        <v>37.686242476354252</v>
      </c>
      <c r="F77" s="204">
        <f>WWP!F$12</f>
        <v>46.387360275150471</v>
      </c>
      <c r="G77" s="204">
        <f>WWP!G$12</f>
        <v>47.652020636285478</v>
      </c>
      <c r="H77" s="204">
        <f>WWP!H$12</f>
        <v>57.386414445399822</v>
      </c>
      <c r="I77" s="204">
        <f>WWP!I$12</f>
        <v>45.502665520206349</v>
      </c>
      <c r="J77" s="204">
        <f>WWP!J$12</f>
        <v>38.405760963026651</v>
      </c>
      <c r="K77" s="204">
        <f>WWP!K$12</f>
        <v>36.7488392089424</v>
      </c>
      <c r="L77" s="204">
        <f>WWP!L$12</f>
        <v>36.137575236457437</v>
      </c>
      <c r="M77" s="204">
        <f>WWP!M$12</f>
        <v>39.963026655202057</v>
      </c>
      <c r="N77" s="204">
        <f>WWP!N$12</f>
        <v>35.33310404127257</v>
      </c>
      <c r="O77" s="204">
        <f>WWP!O$12</f>
        <v>36.139638865004301</v>
      </c>
      <c r="P77" s="204">
        <f>WWP!P$12</f>
        <v>34.417196904557173</v>
      </c>
      <c r="Q77" s="204">
        <f>WWP!Q$12</f>
        <v>46.983662940670669</v>
      </c>
      <c r="R77" s="204">
        <f>WWP!R$12</f>
        <v>55.69036973344798</v>
      </c>
      <c r="S77" s="204">
        <f>WWP!S$12</f>
        <v>75.199999999999989</v>
      </c>
      <c r="T77" s="204">
        <f>WWP!T$12</f>
        <v>77.975150472914862</v>
      </c>
      <c r="U77" s="204">
        <f>WWP!U$12</f>
        <v>89.727858985382625</v>
      </c>
      <c r="V77" s="204">
        <f>WWP!V$12</f>
        <v>90.153052450558903</v>
      </c>
      <c r="W77" s="204">
        <f>WWP!W$12</f>
        <v>97.976010318142727</v>
      </c>
      <c r="X77" s="204">
        <f>WWP!X$12</f>
        <v>100.0022355975924</v>
      </c>
      <c r="Y77" s="204">
        <f>WWP!Y$12</f>
        <v>93.460361134995708</v>
      </c>
    </row>
    <row r="78" spans="1:25" ht="12" customHeight="1" x14ac:dyDescent="0.25">
      <c r="A78" s="21" t="s">
        <v>68</v>
      </c>
      <c r="B78" s="207">
        <f>OIS!B$12</f>
        <v>170.75442820292369</v>
      </c>
      <c r="C78" s="207">
        <f>OIS!C$12</f>
        <v>168.90576096302649</v>
      </c>
      <c r="D78" s="207">
        <f>OIS!D$12</f>
        <v>173.11092003439401</v>
      </c>
      <c r="E78" s="207">
        <f>OIS!E$12</f>
        <v>211.85657781599289</v>
      </c>
      <c r="F78" s="207">
        <f>OIS!F$12</f>
        <v>193.34505588993991</v>
      </c>
      <c r="G78" s="207">
        <f>OIS!G$12</f>
        <v>223.2149613069648</v>
      </c>
      <c r="H78" s="207">
        <f>OIS!H$12</f>
        <v>234.72226999140159</v>
      </c>
      <c r="I78" s="207">
        <f>OIS!I$12</f>
        <v>251.4989681857266</v>
      </c>
      <c r="J78" s="207">
        <f>OIS!J$12</f>
        <v>270.29346517626823</v>
      </c>
      <c r="K78" s="207">
        <f>OIS!K$12</f>
        <v>219.96216680997401</v>
      </c>
      <c r="L78" s="207">
        <f>OIS!L$12</f>
        <v>204.1355116079105</v>
      </c>
      <c r="M78" s="207">
        <f>OIS!M$12</f>
        <v>190.73009458297531</v>
      </c>
      <c r="N78" s="207">
        <f>OIS!N$12</f>
        <v>183.09475494410989</v>
      </c>
      <c r="O78" s="207">
        <f>OIS!O$12</f>
        <v>177.6631126397248</v>
      </c>
      <c r="P78" s="207">
        <f>OIS!P$12</f>
        <v>163.0686156491835</v>
      </c>
      <c r="Q78" s="207">
        <f>OIS!Q$12</f>
        <v>149.64582975064479</v>
      </c>
      <c r="R78" s="207">
        <f>OIS!R$12</f>
        <v>145.39140154772181</v>
      </c>
      <c r="S78" s="207">
        <f>OIS!S$12</f>
        <v>148.74548581255371</v>
      </c>
      <c r="T78" s="207">
        <f>OIS!T$12</f>
        <v>157.22390369733449</v>
      </c>
      <c r="U78" s="207">
        <f>OIS!U$12</f>
        <v>167.34428202923451</v>
      </c>
      <c r="V78" s="207">
        <f>OIS!V$12</f>
        <v>166.94574376612201</v>
      </c>
      <c r="W78" s="207">
        <f>OIS!W$12</f>
        <v>182.5751504729152</v>
      </c>
      <c r="X78" s="207">
        <f>OIS!X$12</f>
        <v>189.55279449699049</v>
      </c>
      <c r="Y78" s="207">
        <f>OIS!Y$12</f>
        <v>215.14995700773869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638.30283748925194</v>
      </c>
      <c r="C81" s="210">
        <v>541.02751504729144</v>
      </c>
      <c r="D81" s="210">
        <v>531.98727429062774</v>
      </c>
      <c r="E81" s="210">
        <v>639.34815133276015</v>
      </c>
      <c r="F81" s="210">
        <v>687.41160791057609</v>
      </c>
      <c r="G81" s="210">
        <v>656.47747205503003</v>
      </c>
      <c r="H81" s="210">
        <v>637.85055889939804</v>
      </c>
      <c r="I81" s="210">
        <v>691.91220980223557</v>
      </c>
      <c r="J81" s="210">
        <v>692.49389509888215</v>
      </c>
      <c r="K81" s="210">
        <v>583.91650902837489</v>
      </c>
      <c r="L81" s="210">
        <v>580.91410146173678</v>
      </c>
      <c r="M81" s="210">
        <v>580.49045571797069</v>
      </c>
      <c r="N81" s="210">
        <v>517.93035253654341</v>
      </c>
      <c r="O81" s="210">
        <v>523.5931212381771</v>
      </c>
      <c r="P81" s="210">
        <v>525.5068787618228</v>
      </c>
      <c r="Q81" s="210">
        <v>514.73267411865868</v>
      </c>
      <c r="R81" s="210">
        <v>499.73955288048148</v>
      </c>
      <c r="S81" s="210">
        <v>516.93129836629407</v>
      </c>
      <c r="T81" s="210">
        <v>466.93396388650041</v>
      </c>
      <c r="U81" s="210">
        <v>547.29957007738608</v>
      </c>
      <c r="V81" s="210">
        <v>513.72596732588136</v>
      </c>
      <c r="W81" s="210">
        <v>394.93396388650046</v>
      </c>
      <c r="X81" s="210">
        <v>173.02235597592431</v>
      </c>
      <c r="Y81" s="210">
        <v>263.41934651762682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191.57024935511609</v>
      </c>
      <c r="C83" s="204">
        <v>175.97592433361993</v>
      </c>
      <c r="D83" s="204">
        <v>200.98985382631128</v>
      </c>
      <c r="E83" s="204">
        <v>262.04806534823734</v>
      </c>
      <c r="F83" s="204">
        <v>297.27833190025797</v>
      </c>
      <c r="G83" s="204">
        <v>265.95038693035252</v>
      </c>
      <c r="H83" s="204">
        <v>259.73361994840923</v>
      </c>
      <c r="I83" s="204">
        <v>277.12287188306101</v>
      </c>
      <c r="J83" s="204">
        <v>285.8515907136715</v>
      </c>
      <c r="K83" s="204">
        <v>243.15984522785894</v>
      </c>
      <c r="L83" s="204">
        <v>171.71375752364568</v>
      </c>
      <c r="M83" s="204">
        <v>166.08804815133277</v>
      </c>
      <c r="N83" s="204">
        <v>120.33791917454862</v>
      </c>
      <c r="O83" s="204">
        <v>127.69888220120382</v>
      </c>
      <c r="P83" s="204">
        <v>111.72785898538261</v>
      </c>
      <c r="Q83" s="204">
        <v>105.16689595872742</v>
      </c>
      <c r="R83" s="204">
        <v>120.5596732588134</v>
      </c>
      <c r="S83" s="204">
        <v>107.83800515907136</v>
      </c>
      <c r="T83" s="204">
        <v>113.07119518486671</v>
      </c>
      <c r="U83" s="204">
        <v>133.122098022356</v>
      </c>
      <c r="V83" s="204">
        <v>118.67274290627685</v>
      </c>
      <c r="W83" s="204">
        <v>130.77042132416167</v>
      </c>
      <c r="X83" s="204">
        <v>121.1700773860705</v>
      </c>
      <c r="Y83" s="204">
        <v>152.42287188306102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191.57024935511609</v>
      </c>
      <c r="C88" s="204">
        <f t="shared" si="5"/>
        <v>175.97592433361993</v>
      </c>
      <c r="D88" s="204">
        <f t="shared" si="5"/>
        <v>200.98985382631128</v>
      </c>
      <c r="E88" s="204">
        <f t="shared" si="5"/>
        <v>262.04806534823734</v>
      </c>
      <c r="F88" s="204">
        <f t="shared" si="5"/>
        <v>297.27833190025797</v>
      </c>
      <c r="G88" s="204">
        <f t="shared" si="5"/>
        <v>265.95038693035252</v>
      </c>
      <c r="H88" s="204">
        <f t="shared" si="5"/>
        <v>259.73361994840923</v>
      </c>
      <c r="I88" s="204">
        <f t="shared" si="5"/>
        <v>277.12287188306101</v>
      </c>
      <c r="J88" s="204">
        <f t="shared" si="5"/>
        <v>285.8515907136715</v>
      </c>
      <c r="K88" s="204">
        <f t="shared" si="5"/>
        <v>243.15984522785894</v>
      </c>
      <c r="L88" s="204">
        <f t="shared" si="5"/>
        <v>171.71375752364568</v>
      </c>
      <c r="M88" s="204">
        <f t="shared" si="5"/>
        <v>166.08804815133277</v>
      </c>
      <c r="N88" s="204">
        <f t="shared" si="5"/>
        <v>120.33791917454862</v>
      </c>
      <c r="O88" s="204">
        <f t="shared" si="5"/>
        <v>127.69888220120382</v>
      </c>
      <c r="P88" s="204">
        <f t="shared" si="5"/>
        <v>111.72785898538261</v>
      </c>
      <c r="Q88" s="204">
        <f t="shared" si="5"/>
        <v>105.16689595872742</v>
      </c>
      <c r="R88" s="204">
        <f t="shared" si="5"/>
        <v>120.5596732588134</v>
      </c>
      <c r="S88" s="204">
        <f t="shared" si="5"/>
        <v>107.83800515907136</v>
      </c>
      <c r="T88" s="204">
        <f t="shared" si="5"/>
        <v>113.07119518486671</v>
      </c>
      <c r="U88" s="204">
        <f t="shared" si="5"/>
        <v>133.122098022356</v>
      </c>
      <c r="V88" s="204">
        <f t="shared" si="5"/>
        <v>118.67274290627685</v>
      </c>
      <c r="W88" s="204">
        <f t="shared" si="5"/>
        <v>130.77042132416167</v>
      </c>
      <c r="X88" s="204">
        <f t="shared" si="5"/>
        <v>121.1700773860705</v>
      </c>
      <c r="Y88" s="204">
        <f t="shared" si="5"/>
        <v>152.42287188306102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446.73258813413582</v>
      </c>
      <c r="C90" s="204">
        <v>365.05159071367149</v>
      </c>
      <c r="D90" s="204">
        <v>330.99742046431641</v>
      </c>
      <c r="E90" s="204">
        <v>377.30008598452281</v>
      </c>
      <c r="F90" s="204">
        <v>390.13327601031813</v>
      </c>
      <c r="G90" s="204">
        <v>390.52708512467751</v>
      </c>
      <c r="H90" s="204">
        <v>378.11693895098881</v>
      </c>
      <c r="I90" s="204">
        <v>414.7893379191745</v>
      </c>
      <c r="J90" s="204">
        <v>406.64230438521071</v>
      </c>
      <c r="K90" s="204">
        <v>340.75666380051592</v>
      </c>
      <c r="L90" s="204">
        <v>409.20034393809112</v>
      </c>
      <c r="M90" s="204">
        <v>414.40240756663798</v>
      </c>
      <c r="N90" s="204">
        <v>397.59243336199478</v>
      </c>
      <c r="O90" s="204">
        <v>395.89423903697332</v>
      </c>
      <c r="P90" s="204">
        <v>413.77901977644018</v>
      </c>
      <c r="Q90" s="204">
        <v>409.5657781599312</v>
      </c>
      <c r="R90" s="204">
        <v>379.17987962166808</v>
      </c>
      <c r="S90" s="204">
        <v>409.0932932072227</v>
      </c>
      <c r="T90" s="204">
        <v>353.86276870163368</v>
      </c>
      <c r="U90" s="204">
        <v>414.17747205503008</v>
      </c>
      <c r="V90" s="204">
        <v>395.05322441960448</v>
      </c>
      <c r="W90" s="204">
        <v>264.16354256233882</v>
      </c>
      <c r="X90" s="204">
        <v>51.852278589853817</v>
      </c>
      <c r="Y90" s="204">
        <v>110.9964746345658</v>
      </c>
    </row>
    <row r="91" spans="1:25" ht="12" customHeight="1" x14ac:dyDescent="0.25">
      <c r="A91" s="18" t="s">
        <v>73</v>
      </c>
      <c r="B91" s="204">
        <v>446.73258813413582</v>
      </c>
      <c r="C91" s="204">
        <v>365.05159071367149</v>
      </c>
      <c r="D91" s="204">
        <v>330.99742046431641</v>
      </c>
      <c r="E91" s="204">
        <v>377.30008598452281</v>
      </c>
      <c r="F91" s="204">
        <v>390.13327601031813</v>
      </c>
      <c r="G91" s="204">
        <v>390.52708512467751</v>
      </c>
      <c r="H91" s="204">
        <v>378.11693895098881</v>
      </c>
      <c r="I91" s="204">
        <v>414.7893379191745</v>
      </c>
      <c r="J91" s="204">
        <v>406.64230438521071</v>
      </c>
      <c r="K91" s="204">
        <v>340.75666380051592</v>
      </c>
      <c r="L91" s="204">
        <v>409.20034393809112</v>
      </c>
      <c r="M91" s="204">
        <v>414.40240756663798</v>
      </c>
      <c r="N91" s="204">
        <v>397.59243336199478</v>
      </c>
      <c r="O91" s="204">
        <v>395.89423903697332</v>
      </c>
      <c r="P91" s="204">
        <v>413.77901977644018</v>
      </c>
      <c r="Q91" s="204">
        <v>409.5657781599312</v>
      </c>
      <c r="R91" s="204">
        <v>379.17987962166808</v>
      </c>
      <c r="S91" s="204">
        <v>409.0932932072227</v>
      </c>
      <c r="T91" s="204">
        <v>353.86276870163368</v>
      </c>
      <c r="U91" s="204">
        <v>414.17747205503008</v>
      </c>
      <c r="V91" s="204">
        <v>395.05322441960448</v>
      </c>
      <c r="W91" s="204">
        <v>264.16354256233882</v>
      </c>
      <c r="X91" s="204">
        <v>51.852278589853817</v>
      </c>
      <c r="Y91" s="204">
        <v>110.9964746345658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638.30283748925194</v>
      </c>
      <c r="C94" s="210">
        <f t="shared" si="6"/>
        <v>541.02751504729144</v>
      </c>
      <c r="D94" s="210">
        <f t="shared" si="6"/>
        <v>531.98727429062774</v>
      </c>
      <c r="E94" s="210">
        <f t="shared" si="6"/>
        <v>639.34815133276015</v>
      </c>
      <c r="F94" s="210">
        <f t="shared" si="6"/>
        <v>687.41160791057609</v>
      </c>
      <c r="G94" s="210">
        <f t="shared" si="6"/>
        <v>656.47747205503003</v>
      </c>
      <c r="H94" s="210">
        <f t="shared" si="6"/>
        <v>637.85055889939804</v>
      </c>
      <c r="I94" s="210">
        <f t="shared" si="6"/>
        <v>691.91220980223557</v>
      </c>
      <c r="J94" s="210">
        <f t="shared" si="6"/>
        <v>692.49389509888215</v>
      </c>
      <c r="K94" s="210">
        <f t="shared" si="6"/>
        <v>583.91650902837489</v>
      </c>
      <c r="L94" s="210">
        <f t="shared" si="6"/>
        <v>580.91410146173678</v>
      </c>
      <c r="M94" s="210">
        <f t="shared" si="6"/>
        <v>580.49045571797069</v>
      </c>
      <c r="N94" s="210">
        <f t="shared" si="6"/>
        <v>517.93035253654341</v>
      </c>
      <c r="O94" s="210">
        <f t="shared" si="6"/>
        <v>523.5931212381771</v>
      </c>
      <c r="P94" s="210">
        <f t="shared" si="6"/>
        <v>525.5068787618228</v>
      </c>
      <c r="Q94" s="210">
        <f t="shared" si="6"/>
        <v>514.73267411865868</v>
      </c>
      <c r="R94" s="210">
        <f t="shared" si="6"/>
        <v>499.73955288048148</v>
      </c>
      <c r="S94" s="210">
        <f t="shared" si="6"/>
        <v>516.93129836629407</v>
      </c>
      <c r="T94" s="210">
        <f t="shared" si="6"/>
        <v>466.93396388650041</v>
      </c>
      <c r="U94" s="210">
        <f t="shared" si="6"/>
        <v>547.29957007738608</v>
      </c>
      <c r="V94" s="210">
        <f t="shared" si="6"/>
        <v>513.72596732588136</v>
      </c>
      <c r="W94" s="210">
        <f t="shared" si="6"/>
        <v>394.93396388650046</v>
      </c>
      <c r="X94" s="210">
        <f t="shared" si="6"/>
        <v>173.02235597592431</v>
      </c>
      <c r="Y94" s="210">
        <f t="shared" si="6"/>
        <v>263.41934651762682</v>
      </c>
    </row>
    <row r="95" spans="1:25" ht="12" customHeight="1" x14ac:dyDescent="0.25">
      <c r="A95" s="24" t="s">
        <v>48</v>
      </c>
      <c r="B95" s="213">
        <f>CHI!B58</f>
        <v>539.08862404430045</v>
      </c>
      <c r="C95" s="213">
        <f>CHI!C58</f>
        <v>444.11888799650609</v>
      </c>
      <c r="D95" s="213">
        <f>CHI!D58</f>
        <v>404.44881061043571</v>
      </c>
      <c r="E95" s="213">
        <f>CHI!E58</f>
        <v>447.86334459460147</v>
      </c>
      <c r="F95" s="213">
        <f>CHI!F58</f>
        <v>470.86635767543152</v>
      </c>
      <c r="G95" s="213">
        <f>CHI!G58</f>
        <v>474.5298925478794</v>
      </c>
      <c r="H95" s="213">
        <f>CHI!H58</f>
        <v>457.66300065651029</v>
      </c>
      <c r="I95" s="213">
        <f>CHI!I58</f>
        <v>488.00865843810959</v>
      </c>
      <c r="J95" s="213">
        <f>CHI!J58</f>
        <v>476.07675558034111</v>
      </c>
      <c r="K95" s="213">
        <f>CHI!K58</f>
        <v>400.30435343461698</v>
      </c>
      <c r="L95" s="213">
        <f>CHI!L58</f>
        <v>463.77614653924098</v>
      </c>
      <c r="M95" s="213">
        <f>CHI!M58</f>
        <v>451.35052315145077</v>
      </c>
      <c r="N95" s="213">
        <f>CHI!N58</f>
        <v>400.47219600171587</v>
      </c>
      <c r="O95" s="213">
        <f>CHI!O58</f>
        <v>399.73393288907619</v>
      </c>
      <c r="P95" s="213">
        <f>CHI!P58</f>
        <v>417.61870377132237</v>
      </c>
      <c r="Q95" s="213">
        <f>CHI!Q58</f>
        <v>414.3653627259456</v>
      </c>
      <c r="R95" s="213">
        <f>CHI!R58</f>
        <v>383.97946418768248</v>
      </c>
      <c r="S95" s="213">
        <f>CHI!S58</f>
        <v>413.02894577279523</v>
      </c>
      <c r="T95" s="213">
        <f>CHI!T58</f>
        <v>363.84596859951881</v>
      </c>
      <c r="U95" s="213">
        <f>CHI!U58</f>
        <v>425.50448488821451</v>
      </c>
      <c r="V95" s="213">
        <f>CHI!V58</f>
        <v>403.11651937735661</v>
      </c>
      <c r="W95" s="213">
        <f>CHI!W58</f>
        <v>273.17086840311629</v>
      </c>
      <c r="X95" s="213">
        <f>CHI!X58</f>
        <v>54.284102469236203</v>
      </c>
      <c r="Y95" s="213">
        <f>CHI!Y58</f>
        <v>114.0813652667163</v>
      </c>
    </row>
    <row r="96" spans="1:25" ht="12" customHeight="1" x14ac:dyDescent="0.25">
      <c r="A96" s="21" t="s">
        <v>27</v>
      </c>
      <c r="B96" s="207">
        <v>99.214213444951497</v>
      </c>
      <c r="C96" s="207">
        <v>96.908627050785356</v>
      </c>
      <c r="D96" s="207">
        <v>127.53846368019202</v>
      </c>
      <c r="E96" s="207">
        <v>191.48480673815868</v>
      </c>
      <c r="F96" s="207">
        <v>216.54525023514458</v>
      </c>
      <c r="G96" s="207">
        <v>181.94757950715064</v>
      </c>
      <c r="H96" s="207">
        <v>180.18755824288775</v>
      </c>
      <c r="I96" s="207">
        <v>203.90355136412597</v>
      </c>
      <c r="J96" s="207">
        <v>216.41713951854103</v>
      </c>
      <c r="K96" s="207">
        <v>183.6121555937579</v>
      </c>
      <c r="L96" s="207">
        <v>117.13795492249579</v>
      </c>
      <c r="M96" s="207">
        <v>129.13993256651992</v>
      </c>
      <c r="N96" s="207">
        <v>117.45815653482754</v>
      </c>
      <c r="O96" s="207">
        <v>123.85918834910092</v>
      </c>
      <c r="P96" s="207">
        <v>107.88817499050043</v>
      </c>
      <c r="Q96" s="207">
        <v>100.36731139271308</v>
      </c>
      <c r="R96" s="207">
        <v>115.760088692799</v>
      </c>
      <c r="S96" s="207">
        <v>103.90235259349885</v>
      </c>
      <c r="T96" s="207">
        <v>103.0879952869816</v>
      </c>
      <c r="U96" s="207">
        <v>121.79508518917157</v>
      </c>
      <c r="V96" s="207">
        <v>110.60944794852475</v>
      </c>
      <c r="W96" s="207">
        <v>121.76309548338418</v>
      </c>
      <c r="X96" s="207">
        <v>118.73825350668811</v>
      </c>
      <c r="Y96" s="207">
        <v>149.3379812509105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5071.3986113892479</v>
      </c>
      <c r="C98" s="203">
        <f t="shared" si="7"/>
        <v>5411.320673811133</v>
      </c>
      <c r="D98" s="203">
        <f t="shared" si="7"/>
        <v>5239.0082320240144</v>
      </c>
      <c r="E98" s="203">
        <f t="shared" si="7"/>
        <v>5329.1041971953209</v>
      </c>
      <c r="F98" s="203">
        <f t="shared" si="7"/>
        <v>5954.2661398197743</v>
      </c>
      <c r="G98" s="203">
        <f t="shared" si="7"/>
        <v>6116.703059414519</v>
      </c>
      <c r="H98" s="203">
        <f t="shared" si="7"/>
        <v>6391.8638898426061</v>
      </c>
      <c r="I98" s="203">
        <f t="shared" si="7"/>
        <v>6461.881700451986</v>
      </c>
      <c r="J98" s="203">
        <f t="shared" si="7"/>
        <v>6376.3548042812599</v>
      </c>
      <c r="K98" s="203">
        <f t="shared" si="7"/>
        <v>5079.1885867269093</v>
      </c>
      <c r="L98" s="203">
        <f t="shared" si="7"/>
        <v>4950.4624798168988</v>
      </c>
      <c r="M98" s="203">
        <f t="shared" si="7"/>
        <v>4570.4820484868214</v>
      </c>
      <c r="N98" s="203">
        <f t="shared" si="7"/>
        <v>4040.2026618921745</v>
      </c>
      <c r="O98" s="203">
        <f t="shared" si="7"/>
        <v>4125.0305283242278</v>
      </c>
      <c r="P98" s="203">
        <f t="shared" si="7"/>
        <v>4207.6504376054327</v>
      </c>
      <c r="Q98" s="203">
        <f t="shared" si="7"/>
        <v>4092.0312209725039</v>
      </c>
      <c r="R98" s="203">
        <f t="shared" si="7"/>
        <v>3959.8265521629755</v>
      </c>
      <c r="S98" s="203">
        <f t="shared" si="7"/>
        <v>4370.564065554634</v>
      </c>
      <c r="T98" s="203">
        <f t="shared" si="7"/>
        <v>4285.5971132636996</v>
      </c>
      <c r="U98" s="203">
        <f t="shared" si="7"/>
        <v>4326.5211736379524</v>
      </c>
      <c r="V98" s="203">
        <f t="shared" si="7"/>
        <v>4302.0309098150092</v>
      </c>
      <c r="W98" s="203">
        <f t="shared" si="7"/>
        <v>4188.4533362103639</v>
      </c>
      <c r="X98" s="203">
        <f t="shared" si="7"/>
        <v>3695.276692438908</v>
      </c>
      <c r="Y98" s="203">
        <f t="shared" si="7"/>
        <v>3972.932776979897</v>
      </c>
    </row>
    <row r="99" spans="1:25" ht="12" customHeight="1" x14ac:dyDescent="0.25">
      <c r="A99" s="25" t="s">
        <v>14</v>
      </c>
      <c r="B99" s="209">
        <f>ISI!B$54</f>
        <v>111.25267161856138</v>
      </c>
      <c r="C99" s="209">
        <f>ISI!C$54</f>
        <v>78.531425677553656</v>
      </c>
      <c r="D99" s="209">
        <f>ISI!D$54</f>
        <v>53.878474477702468</v>
      </c>
      <c r="E99" s="209">
        <f>ISI!E$54</f>
        <v>55.934654318892186</v>
      </c>
      <c r="F99" s="209">
        <f>ISI!F$54</f>
        <v>50.114524678743443</v>
      </c>
      <c r="G99" s="209">
        <f>ISI!G$54</f>
        <v>72.22501321180583</v>
      </c>
      <c r="H99" s="209">
        <f>ISI!H$54</f>
        <v>89.639178998785809</v>
      </c>
      <c r="I99" s="209">
        <f>ISI!I$54</f>
        <v>83.438496979192081</v>
      </c>
      <c r="J99" s="209">
        <f>ISI!J$54</f>
        <v>89.774979001071856</v>
      </c>
      <c r="K99" s="209">
        <f>ISI!K$54</f>
        <v>48.200087878632495</v>
      </c>
      <c r="L99" s="209">
        <f>ISI!L$54</f>
        <v>76.242963758532809</v>
      </c>
      <c r="M99" s="209">
        <f>ISI!M$54</f>
        <v>63.931391637908462</v>
      </c>
      <c r="N99" s="209">
        <f>ISI!N$54</f>
        <v>23.413596852629453</v>
      </c>
      <c r="O99" s="209">
        <f>ISI!O$54</f>
        <v>46.576612237185103</v>
      </c>
      <c r="P99" s="209">
        <f>ISI!P$54</f>
        <v>42.016570602651676</v>
      </c>
      <c r="Q99" s="209">
        <f>ISI!Q$54</f>
        <v>36.18322924427774</v>
      </c>
      <c r="R99" s="209">
        <f>ISI!R$54</f>
        <v>6.9326648046008739</v>
      </c>
      <c r="S99" s="209">
        <f>ISI!S$54</f>
        <v>8.8913424829141867</v>
      </c>
      <c r="T99" s="209">
        <f>ISI!T$54</f>
        <v>38.747627080780532</v>
      </c>
      <c r="U99" s="209">
        <f>ISI!U$54</f>
        <v>23.009242847514642</v>
      </c>
      <c r="V99" s="209">
        <f>ISI!V$54</f>
        <v>17.075474917307581</v>
      </c>
      <c r="W99" s="209">
        <f>ISI!W$54</f>
        <v>44.629521224691686</v>
      </c>
      <c r="X99" s="209">
        <f>ISI!X$54</f>
        <v>42.24080688604807</v>
      </c>
      <c r="Y99" s="209">
        <f>ISI!Y$54</f>
        <v>44.945162838347102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111.25267161856138</v>
      </c>
      <c r="C101" s="204">
        <f>ISI!C$56</f>
        <v>78.531425677553656</v>
      </c>
      <c r="D101" s="204">
        <f>ISI!D$56</f>
        <v>53.878474477702468</v>
      </c>
      <c r="E101" s="204">
        <f>ISI!E$56</f>
        <v>55.934654318892186</v>
      </c>
      <c r="F101" s="204">
        <f>ISI!F$56</f>
        <v>50.114524678743443</v>
      </c>
      <c r="G101" s="204">
        <f>ISI!G$56</f>
        <v>72.22501321180583</v>
      </c>
      <c r="H101" s="204">
        <f>ISI!H$56</f>
        <v>89.639178998785809</v>
      </c>
      <c r="I101" s="204">
        <f>ISI!I$56</f>
        <v>83.438496979192081</v>
      </c>
      <c r="J101" s="204">
        <f>ISI!J$56</f>
        <v>89.774979001071856</v>
      </c>
      <c r="K101" s="204">
        <f>ISI!K$56</f>
        <v>48.200087878632495</v>
      </c>
      <c r="L101" s="204">
        <f>ISI!L$56</f>
        <v>76.242963758532809</v>
      </c>
      <c r="M101" s="204">
        <f>ISI!M$56</f>
        <v>63.931391637908462</v>
      </c>
      <c r="N101" s="204">
        <f>ISI!N$56</f>
        <v>23.413596852629453</v>
      </c>
      <c r="O101" s="204">
        <f>ISI!O$56</f>
        <v>46.576612237185103</v>
      </c>
      <c r="P101" s="204">
        <f>ISI!P$56</f>
        <v>42.016570602651676</v>
      </c>
      <c r="Q101" s="204">
        <f>ISI!Q$56</f>
        <v>36.18322924427774</v>
      </c>
      <c r="R101" s="204">
        <f>ISI!R$56</f>
        <v>6.9326648046008739</v>
      </c>
      <c r="S101" s="204">
        <f>ISI!S$56</f>
        <v>8.8913424829141867</v>
      </c>
      <c r="T101" s="204">
        <f>ISI!T$56</f>
        <v>38.747627080780532</v>
      </c>
      <c r="U101" s="204">
        <f>ISI!U$56</f>
        <v>23.009242847514642</v>
      </c>
      <c r="V101" s="204">
        <f>ISI!V$56</f>
        <v>17.075474917307581</v>
      </c>
      <c r="W101" s="204">
        <f>ISI!W$56</f>
        <v>44.629521224691686</v>
      </c>
      <c r="X101" s="204">
        <f>ISI!X$56</f>
        <v>42.24080688604807</v>
      </c>
      <c r="Y101" s="204">
        <f>ISI!Y$56</f>
        <v>44.945162838347102</v>
      </c>
    </row>
    <row r="102" spans="1:25" ht="12" customHeight="1" x14ac:dyDescent="0.25">
      <c r="A102" s="13" t="s">
        <v>18</v>
      </c>
      <c r="B102" s="205">
        <f>NFM!B$73</f>
        <v>19.254776399248779</v>
      </c>
      <c r="C102" s="205">
        <f>NFM!C$73</f>
        <v>21.2103107983611</v>
      </c>
      <c r="D102" s="205">
        <f>NFM!D$73</f>
        <v>21.624319077446572</v>
      </c>
      <c r="E102" s="205">
        <f>NFM!E$73</f>
        <v>18.101117878799549</v>
      </c>
      <c r="F102" s="205">
        <f>NFM!F$73</f>
        <v>24.442448759527359</v>
      </c>
      <c r="G102" s="205">
        <f>NFM!G$73</f>
        <v>20.906389798585579</v>
      </c>
      <c r="H102" s="205">
        <f>NFM!H$73</f>
        <v>21.311187479361699</v>
      </c>
      <c r="I102" s="205">
        <f>NFM!I$73</f>
        <v>21.839531039383701</v>
      </c>
      <c r="J102" s="205">
        <f>NFM!J$73</f>
        <v>23.98816943735018</v>
      </c>
      <c r="K102" s="205">
        <f>NFM!K$73</f>
        <v>17.696152077704731</v>
      </c>
      <c r="L102" s="205">
        <f>NFM!L$73</f>
        <v>13.05775511828767</v>
      </c>
      <c r="M102" s="205">
        <f>NFM!M$73</f>
        <v>17.52507863915163</v>
      </c>
      <c r="N102" s="205">
        <f>NFM!N$73</f>
        <v>19.689999837876599</v>
      </c>
      <c r="O102" s="205">
        <f>NFM!O$73</f>
        <v>19.975726797892239</v>
      </c>
      <c r="P102" s="205">
        <f>NFM!P$73</f>
        <v>20.584784159253847</v>
      </c>
      <c r="Q102" s="205">
        <f>NFM!Q$73</f>
        <v>11.501574119446786</v>
      </c>
      <c r="R102" s="205">
        <f>NFM!R$73</f>
        <v>11.566823399280649</v>
      </c>
      <c r="S102" s="205">
        <f>NFM!S$73</f>
        <v>21.029642278828675</v>
      </c>
      <c r="T102" s="205">
        <f>NFM!T$73</f>
        <v>27.053959319489639</v>
      </c>
      <c r="U102" s="205">
        <f>NFM!U$73</f>
        <v>27.51152507901589</v>
      </c>
      <c r="V102" s="205">
        <f>NFM!V$73</f>
        <v>26.15937371899588</v>
      </c>
      <c r="W102" s="205">
        <f>NFM!W$73</f>
        <v>31.122027719258131</v>
      </c>
      <c r="X102" s="205">
        <f>NFM!X$73</f>
        <v>31.500593638916243</v>
      </c>
      <c r="Y102" s="205">
        <f>NFM!Y$73</f>
        <v>30.169347117481333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19.254776399248779</v>
      </c>
      <c r="C104" s="204">
        <f>NFM!C$75</f>
        <v>21.2103107983611</v>
      </c>
      <c r="D104" s="204">
        <f>NFM!D$75</f>
        <v>21.624319077446572</v>
      </c>
      <c r="E104" s="204">
        <f>NFM!E$75</f>
        <v>18.101117878799549</v>
      </c>
      <c r="F104" s="204">
        <f>NFM!F$75</f>
        <v>24.442448759527359</v>
      </c>
      <c r="G104" s="204">
        <f>NFM!G$75</f>
        <v>20.906389798585579</v>
      </c>
      <c r="H104" s="204">
        <f>NFM!H$75</f>
        <v>21.311187479361699</v>
      </c>
      <c r="I104" s="204">
        <f>NFM!I$75</f>
        <v>21.839531039383701</v>
      </c>
      <c r="J104" s="204">
        <f>NFM!J$75</f>
        <v>23.98816943735018</v>
      </c>
      <c r="K104" s="204">
        <f>NFM!K$75</f>
        <v>17.696152077704731</v>
      </c>
      <c r="L104" s="204">
        <f>NFM!L$75</f>
        <v>13.05775511828767</v>
      </c>
      <c r="M104" s="204">
        <f>NFM!M$75</f>
        <v>17.52507863915163</v>
      </c>
      <c r="N104" s="204">
        <f>NFM!N$75</f>
        <v>19.689999837876599</v>
      </c>
      <c r="O104" s="204">
        <f>NFM!O$75</f>
        <v>19.975726797892239</v>
      </c>
      <c r="P104" s="204">
        <f>NFM!P$75</f>
        <v>20.232121113531729</v>
      </c>
      <c r="Q104" s="204">
        <f>NFM!Q$75</f>
        <v>10.95283469616243</v>
      </c>
      <c r="R104" s="204">
        <f>NFM!R$75</f>
        <v>8.8239473001808335</v>
      </c>
      <c r="S104" s="204">
        <f>NFM!S$75</f>
        <v>19.748066963258601</v>
      </c>
      <c r="T104" s="204">
        <f>NFM!T$75</f>
        <v>24.494238163934739</v>
      </c>
      <c r="U104" s="204">
        <f>NFM!U$75</f>
        <v>25.239206431758141</v>
      </c>
      <c r="V104" s="204">
        <f>NFM!V$75</f>
        <v>24.09154444285241</v>
      </c>
      <c r="W104" s="204">
        <f>NFM!W$75</f>
        <v>28.38578931491946</v>
      </c>
      <c r="X104" s="204">
        <f>NFM!X$75</f>
        <v>28.68416744306878</v>
      </c>
      <c r="Y104" s="204">
        <f>NFM!Y$75</f>
        <v>27.79471136478541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19.254776399248779</v>
      </c>
      <c r="C106" s="212">
        <f>NFM!C$77</f>
        <v>21.2103107983611</v>
      </c>
      <c r="D106" s="212">
        <f>NFM!D$77</f>
        <v>21.624319077446572</v>
      </c>
      <c r="E106" s="212">
        <f>NFM!E$77</f>
        <v>18.101117878799549</v>
      </c>
      <c r="F106" s="212">
        <f>NFM!F$77</f>
        <v>24.442448759527359</v>
      </c>
      <c r="G106" s="212">
        <f>NFM!G$77</f>
        <v>20.906389798585579</v>
      </c>
      <c r="H106" s="212">
        <f>NFM!H$77</f>
        <v>21.311187479361699</v>
      </c>
      <c r="I106" s="212">
        <f>NFM!I$77</f>
        <v>21.839531039383701</v>
      </c>
      <c r="J106" s="212">
        <f>NFM!J$77</f>
        <v>23.98816943735018</v>
      </c>
      <c r="K106" s="212">
        <f>NFM!K$77</f>
        <v>17.696152077704731</v>
      </c>
      <c r="L106" s="212">
        <f>NFM!L$77</f>
        <v>13.05775511828767</v>
      </c>
      <c r="M106" s="212">
        <f>NFM!M$77</f>
        <v>17.52507863915163</v>
      </c>
      <c r="N106" s="212">
        <f>NFM!N$77</f>
        <v>19.689999837876599</v>
      </c>
      <c r="O106" s="212">
        <f>NFM!O$77</f>
        <v>19.975726797892239</v>
      </c>
      <c r="P106" s="212">
        <f>NFM!P$77</f>
        <v>20.232121113531729</v>
      </c>
      <c r="Q106" s="212">
        <f>NFM!Q$77</f>
        <v>10.95283469616243</v>
      </c>
      <c r="R106" s="212">
        <f>NFM!R$77</f>
        <v>8.8239473001808335</v>
      </c>
      <c r="S106" s="212">
        <f>NFM!S$77</f>
        <v>19.748066963258601</v>
      </c>
      <c r="T106" s="212">
        <f>NFM!T$77</f>
        <v>24.494238163934739</v>
      </c>
      <c r="U106" s="212">
        <f>NFM!U$77</f>
        <v>25.239206431758141</v>
      </c>
      <c r="V106" s="212">
        <f>NFM!V$77</f>
        <v>24.09154444285241</v>
      </c>
      <c r="W106" s="212">
        <f>NFM!W$77</f>
        <v>28.38578931491946</v>
      </c>
      <c r="X106" s="212">
        <f>NFM!X$77</f>
        <v>28.68416744306878</v>
      </c>
      <c r="Y106" s="212">
        <f>NFM!Y$77</f>
        <v>27.79471136478541</v>
      </c>
    </row>
    <row r="107" spans="1:25" ht="12" customHeight="1" x14ac:dyDescent="0.25">
      <c r="A107" s="14" t="s">
        <v>47</v>
      </c>
      <c r="B107" s="204">
        <f>NFM!B$78</f>
        <v>0</v>
      </c>
      <c r="C107" s="204">
        <f>NFM!C$78</f>
        <v>0</v>
      </c>
      <c r="D107" s="204">
        <f>NFM!D$78</f>
        <v>0</v>
      </c>
      <c r="E107" s="204">
        <f>NFM!E$78</f>
        <v>0</v>
      </c>
      <c r="F107" s="204">
        <f>NFM!F$78</f>
        <v>0</v>
      </c>
      <c r="G107" s="204">
        <f>NFM!G$78</f>
        <v>0</v>
      </c>
      <c r="H107" s="204">
        <f>NFM!H$78</f>
        <v>0</v>
      </c>
      <c r="I107" s="204">
        <f>NFM!I$78</f>
        <v>0</v>
      </c>
      <c r="J107" s="204">
        <f>NFM!J$78</f>
        <v>0</v>
      </c>
      <c r="K107" s="204">
        <f>NFM!K$78</f>
        <v>0</v>
      </c>
      <c r="L107" s="204">
        <f>NFM!L$78</f>
        <v>0</v>
      </c>
      <c r="M107" s="204">
        <f>NFM!M$78</f>
        <v>0</v>
      </c>
      <c r="N107" s="204">
        <f>NFM!N$78</f>
        <v>0</v>
      </c>
      <c r="O107" s="204">
        <f>NFM!O$78</f>
        <v>0</v>
      </c>
      <c r="P107" s="204">
        <f>NFM!P$78</f>
        <v>0.35266304572211649</v>
      </c>
      <c r="Q107" s="204">
        <f>NFM!Q$78</f>
        <v>0.54873942328435665</v>
      </c>
      <c r="R107" s="204">
        <f>NFM!R$78</f>
        <v>2.7428760990998153</v>
      </c>
      <c r="S107" s="204">
        <f>NFM!S$78</f>
        <v>1.2815753155700742</v>
      </c>
      <c r="T107" s="204">
        <f>NFM!T$78</f>
        <v>2.5597211555549002</v>
      </c>
      <c r="U107" s="204">
        <f>NFM!U$78</f>
        <v>2.2723186472577468</v>
      </c>
      <c r="V107" s="204">
        <f>NFM!V$78</f>
        <v>2.0678292761434705</v>
      </c>
      <c r="W107" s="204">
        <f>NFM!W$78</f>
        <v>2.7362384043386707</v>
      </c>
      <c r="X107" s="204">
        <f>NFM!X$78</f>
        <v>2.816426195847463</v>
      </c>
      <c r="Y107" s="204">
        <f>NFM!Y$78</f>
        <v>2.374635752695923</v>
      </c>
    </row>
    <row r="108" spans="1:25" ht="12" customHeight="1" x14ac:dyDescent="0.25">
      <c r="A108" s="13" t="s">
        <v>19</v>
      </c>
      <c r="B108" s="205">
        <f>CHI!B$79</f>
        <v>1271.1954990780234</v>
      </c>
      <c r="C108" s="205">
        <f>CHI!C$79</f>
        <v>1143.3873349980686</v>
      </c>
      <c r="D108" s="205">
        <f>CHI!D$79</f>
        <v>975.15920639835417</v>
      </c>
      <c r="E108" s="205">
        <f>CHI!E$79</f>
        <v>1060.9817807583518</v>
      </c>
      <c r="F108" s="205">
        <f>CHI!F$79</f>
        <v>1337.0647910174866</v>
      </c>
      <c r="G108" s="205">
        <f>CHI!G$79</f>
        <v>1142.663971118126</v>
      </c>
      <c r="H108" s="205">
        <f>CHI!H$79</f>
        <v>1246.6363767577543</v>
      </c>
      <c r="I108" s="205">
        <f>CHI!I$79</f>
        <v>1239.6201284561325</v>
      </c>
      <c r="J108" s="205">
        <f>CHI!J$79</f>
        <v>1167.0258062785122</v>
      </c>
      <c r="K108" s="205">
        <f>CHI!K$79</f>
        <v>973.4072904776956</v>
      </c>
      <c r="L108" s="205">
        <f>CHI!L$79</f>
        <v>1009.3158083417778</v>
      </c>
      <c r="M108" s="205">
        <f>CHI!M$79</f>
        <v>956.08532627839645</v>
      </c>
      <c r="N108" s="205">
        <f>CHI!N$79</f>
        <v>748.88910911857067</v>
      </c>
      <c r="O108" s="205">
        <f>CHI!O$79</f>
        <v>756.969343398501</v>
      </c>
      <c r="P108" s="205">
        <f>CHI!P$79</f>
        <v>809.2188986385421</v>
      </c>
      <c r="Q108" s="205">
        <f>CHI!Q$79</f>
        <v>833.39214295820761</v>
      </c>
      <c r="R108" s="205">
        <f>CHI!R$79</f>
        <v>807.01066371810543</v>
      </c>
      <c r="S108" s="205">
        <f>CHI!S$79</f>
        <v>859.66468919840133</v>
      </c>
      <c r="T108" s="205">
        <f>CHI!T$79</f>
        <v>777.0326180784574</v>
      </c>
      <c r="U108" s="205">
        <f>CHI!U$79</f>
        <v>868.3466752385882</v>
      </c>
      <c r="V108" s="205">
        <f>CHI!V$79</f>
        <v>825.55184863861678</v>
      </c>
      <c r="W108" s="205">
        <f>CHI!W$79</f>
        <v>575.98116839804572</v>
      </c>
      <c r="X108" s="205">
        <f>CHI!X$79</f>
        <v>156.22707643906145</v>
      </c>
      <c r="Y108" s="205">
        <f>CHI!Y$79</f>
        <v>309.70659099837121</v>
      </c>
    </row>
    <row r="109" spans="1:25" ht="12" customHeight="1" x14ac:dyDescent="0.25">
      <c r="A109" s="14" t="s">
        <v>59</v>
      </c>
      <c r="B109" s="204">
        <f>CHI!B$80</f>
        <v>968.27325254856248</v>
      </c>
      <c r="C109" s="204">
        <f>CHI!C$80</f>
        <v>854.10765054219894</v>
      </c>
      <c r="D109" s="204">
        <f>CHI!D$80</f>
        <v>764.31418035216859</v>
      </c>
      <c r="E109" s="204">
        <f>CHI!E$80</f>
        <v>812.66067105809907</v>
      </c>
      <c r="F109" s="204">
        <f>CHI!F$80</f>
        <v>1002.7357063135312</v>
      </c>
      <c r="G109" s="204">
        <f>CHI!G$80</f>
        <v>918.96623633701779</v>
      </c>
      <c r="H109" s="204">
        <f>CHI!H$80</f>
        <v>985.50809545576453</v>
      </c>
      <c r="I109" s="204">
        <f>CHI!I$80</f>
        <v>990.0946699951528</v>
      </c>
      <c r="J109" s="204">
        <f>CHI!J$80</f>
        <v>948.53248930564905</v>
      </c>
      <c r="K109" s="204">
        <f>CHI!K$80</f>
        <v>787.71354407710862</v>
      </c>
      <c r="L109" s="204">
        <f>CHI!L$80</f>
        <v>843.28895594808364</v>
      </c>
      <c r="M109" s="204">
        <f>CHI!M$80</f>
        <v>816.64873992372964</v>
      </c>
      <c r="N109" s="204">
        <f>CHI!N$80</f>
        <v>659.62405207094275</v>
      </c>
      <c r="O109" s="204">
        <f>CHI!O$80</f>
        <v>678.19618661593768</v>
      </c>
      <c r="P109" s="204">
        <f>CHI!P$80</f>
        <v>716.12752227118688</v>
      </c>
      <c r="Q109" s="204">
        <f>CHI!Q$80</f>
        <v>723.00991917933288</v>
      </c>
      <c r="R109" s="204">
        <f>CHI!R$80</f>
        <v>681.94363559281271</v>
      </c>
      <c r="S109" s="204">
        <f>CHI!S$80</f>
        <v>702.72029725439688</v>
      </c>
      <c r="T109" s="204">
        <f>CHI!T$80</f>
        <v>624.08527560674031</v>
      </c>
      <c r="U109" s="204">
        <f>CHI!U$80</f>
        <v>767.59942316109004</v>
      </c>
      <c r="V109" s="204">
        <f>CHI!V$80</f>
        <v>759.82533078121457</v>
      </c>
      <c r="W109" s="204">
        <f>CHI!W$80</f>
        <v>542.33100945600086</v>
      </c>
      <c r="X109" s="204">
        <f>CHI!X$80</f>
        <v>138.77372873832863</v>
      </c>
      <c r="Y109" s="204">
        <f>CHI!Y$80</f>
        <v>283.97692872760263</v>
      </c>
    </row>
    <row r="110" spans="1:25" ht="12" customHeight="1" x14ac:dyDescent="0.25">
      <c r="A110" s="14" t="s">
        <v>49</v>
      </c>
      <c r="B110" s="204">
        <f>CHI!B$81</f>
        <v>219.71784637102212</v>
      </c>
      <c r="C110" s="204">
        <f>CHI!C$81</f>
        <v>203.3476191023359</v>
      </c>
      <c r="D110" s="204">
        <f>CHI!D$81</f>
        <v>145.76509963463914</v>
      </c>
      <c r="E110" s="204">
        <f>CHI!E$81</f>
        <v>189.27733354580292</v>
      </c>
      <c r="F110" s="204">
        <f>CHI!F$81</f>
        <v>272.50528925088537</v>
      </c>
      <c r="G110" s="204">
        <f>CHI!G$81</f>
        <v>171.9053311675948</v>
      </c>
      <c r="H110" s="204">
        <f>CHI!H$81</f>
        <v>221.14930340420159</v>
      </c>
      <c r="I110" s="204">
        <f>CHI!I$81</f>
        <v>208.83243910105753</v>
      </c>
      <c r="J110" s="204">
        <f>CHI!J$81</f>
        <v>163.96374034044609</v>
      </c>
      <c r="K110" s="204">
        <f>CHI!K$81</f>
        <v>143.70856067134639</v>
      </c>
      <c r="L110" s="204">
        <f>CHI!L$81</f>
        <v>117.93310892377285</v>
      </c>
      <c r="M110" s="204">
        <f>CHI!M$81</f>
        <v>93.000112777447981</v>
      </c>
      <c r="N110" s="204">
        <f>CHI!N$81</f>
        <v>37.657670151931939</v>
      </c>
      <c r="O110" s="204">
        <f>CHI!O$81</f>
        <v>27.287206199559211</v>
      </c>
      <c r="P110" s="204">
        <f>CHI!P$81</f>
        <v>37.843135167747036</v>
      </c>
      <c r="Q110" s="204">
        <f>CHI!Q$81</f>
        <v>42.909446947264541</v>
      </c>
      <c r="R110" s="204">
        <f>CHI!R$81</f>
        <v>52.902731684952712</v>
      </c>
      <c r="S110" s="204">
        <f>CHI!S$81</f>
        <v>78.118676211834142</v>
      </c>
      <c r="T110" s="204">
        <f>CHI!T$81</f>
        <v>68.85268785191073</v>
      </c>
      <c r="U110" s="204">
        <f>CHI!U$81</f>
        <v>58.884970133466652</v>
      </c>
      <c r="V110" s="204">
        <f>CHI!V$81</f>
        <v>30.248131240033779</v>
      </c>
      <c r="W110" s="204">
        <f>CHI!W$81</f>
        <v>6.8947466715382637</v>
      </c>
      <c r="X110" s="204">
        <f>CHI!X$81</f>
        <v>2.948174832100964</v>
      </c>
      <c r="Y110" s="204">
        <f>CHI!Y$81</f>
        <v>8.459728289323623</v>
      </c>
    </row>
    <row r="111" spans="1:25" ht="12" customHeight="1" x14ac:dyDescent="0.25">
      <c r="A111" s="14" t="s">
        <v>50</v>
      </c>
      <c r="B111" s="204">
        <f>CHI!B$82</f>
        <v>83.204400158438787</v>
      </c>
      <c r="C111" s="204">
        <f>CHI!C$82</f>
        <v>85.932065353533631</v>
      </c>
      <c r="D111" s="204">
        <f>CHI!D$82</f>
        <v>65.079926411546438</v>
      </c>
      <c r="E111" s="204">
        <f>CHI!E$82</f>
        <v>59.043776154449752</v>
      </c>
      <c r="F111" s="204">
        <f>CHI!F$82</f>
        <v>61.823795453069962</v>
      </c>
      <c r="G111" s="204">
        <f>CHI!G$82</f>
        <v>51.792403613513457</v>
      </c>
      <c r="H111" s="204">
        <f>CHI!H$82</f>
        <v>39.978977897788141</v>
      </c>
      <c r="I111" s="204">
        <f>CHI!I$82</f>
        <v>40.693019359922047</v>
      </c>
      <c r="J111" s="204">
        <f>CHI!J$82</f>
        <v>54.529576632417083</v>
      </c>
      <c r="K111" s="204">
        <f>CHI!K$82</f>
        <v>41.985185729240527</v>
      </c>
      <c r="L111" s="204">
        <f>CHI!L$82</f>
        <v>48.093743469921407</v>
      </c>
      <c r="M111" s="204">
        <f>CHI!M$82</f>
        <v>46.436473577218877</v>
      </c>
      <c r="N111" s="204">
        <f>CHI!N$82</f>
        <v>51.607386895696017</v>
      </c>
      <c r="O111" s="204">
        <f>CHI!O$82</f>
        <v>51.485950583004097</v>
      </c>
      <c r="P111" s="204">
        <f>CHI!P$82</f>
        <v>55.248241199608167</v>
      </c>
      <c r="Q111" s="204">
        <f>CHI!Q$82</f>
        <v>67.472776831610162</v>
      </c>
      <c r="R111" s="204">
        <f>CHI!R$82</f>
        <v>72.16429644034001</v>
      </c>
      <c r="S111" s="204">
        <f>CHI!S$82</f>
        <v>78.825715732170352</v>
      </c>
      <c r="T111" s="204">
        <f>CHI!T$82</f>
        <v>84.094654619806377</v>
      </c>
      <c r="U111" s="204">
        <f>CHI!U$82</f>
        <v>41.862281944031601</v>
      </c>
      <c r="V111" s="204">
        <f>CHI!V$82</f>
        <v>35.478386617368393</v>
      </c>
      <c r="W111" s="204">
        <f>CHI!W$82</f>
        <v>26.755412270506589</v>
      </c>
      <c r="X111" s="204">
        <f>CHI!X$82</f>
        <v>14.505172868631851</v>
      </c>
      <c r="Y111" s="204">
        <f>CHI!Y$82</f>
        <v>17.269933981444989</v>
      </c>
    </row>
    <row r="112" spans="1:25" ht="12" customHeight="1" x14ac:dyDescent="0.25">
      <c r="A112" s="13" t="s">
        <v>20</v>
      </c>
      <c r="B112" s="205">
        <f>NMM!B$59</f>
        <v>2512.1979314193613</v>
      </c>
      <c r="C112" s="205">
        <f>NMM!C$59</f>
        <v>2940.1416481028696</v>
      </c>
      <c r="D112" s="205">
        <f>NMM!D$59</f>
        <v>2899.9906690753628</v>
      </c>
      <c r="E112" s="205">
        <f>NMM!E$59</f>
        <v>2862.2922752450004</v>
      </c>
      <c r="F112" s="205">
        <f>NMM!F$59</f>
        <v>3187.4797799303988</v>
      </c>
      <c r="G112" s="205">
        <f>NMM!G$59</f>
        <v>3350.5201962925357</v>
      </c>
      <c r="H112" s="205">
        <f>NMM!H$59</f>
        <v>3460.5909174899516</v>
      </c>
      <c r="I112" s="205">
        <f>NMM!I$59</f>
        <v>3560.6510473848134</v>
      </c>
      <c r="J112" s="205">
        <f>NMM!J$59</f>
        <v>3465.2848420897249</v>
      </c>
      <c r="K112" s="205">
        <f>NMM!K$59</f>
        <v>2707.879385388766</v>
      </c>
      <c r="L112" s="205">
        <f>NMM!L$59</f>
        <v>2579.7372032032599</v>
      </c>
      <c r="M112" s="205">
        <f>NMM!M$59</f>
        <v>2299.4021972587097</v>
      </c>
      <c r="N112" s="205">
        <f>NMM!N$59</f>
        <v>2155.8945703958084</v>
      </c>
      <c r="O112" s="205">
        <f>NMM!O$59</f>
        <v>2341.5440960030292</v>
      </c>
      <c r="P112" s="205">
        <f>NMM!P$59</f>
        <v>2409.7486944035513</v>
      </c>
      <c r="Q112" s="205">
        <f>NMM!Q$59</f>
        <v>2310.2896269004041</v>
      </c>
      <c r="R112" s="205">
        <f>NMM!R$59</f>
        <v>2183.6843295262997</v>
      </c>
      <c r="S112" s="205">
        <f>NMM!S$59</f>
        <v>2570.6963215580545</v>
      </c>
      <c r="T112" s="205">
        <f>NMM!T$59</f>
        <v>2514.39867184986</v>
      </c>
      <c r="U112" s="205">
        <f>NMM!U$59</f>
        <v>2437.8680549974665</v>
      </c>
      <c r="V112" s="205">
        <f>NMM!V$59</f>
        <v>2506.4860874239589</v>
      </c>
      <c r="W112" s="205">
        <f>NMM!W$59</f>
        <v>2583.3979667917192</v>
      </c>
      <c r="X112" s="205">
        <f>NMM!X$59</f>
        <v>2423.9106970814714</v>
      </c>
      <c r="Y112" s="205">
        <f>NMM!Y$59</f>
        <v>2502.4106842709862</v>
      </c>
    </row>
    <row r="113" spans="1:25" ht="12" customHeight="1" x14ac:dyDescent="0.25">
      <c r="A113" s="14" t="s">
        <v>51</v>
      </c>
      <c r="B113" s="204">
        <f>NMM!B$60</f>
        <v>2169.6356723725312</v>
      </c>
      <c r="C113" s="204">
        <f>NMM!C$60</f>
        <v>2435.2875518315286</v>
      </c>
      <c r="D113" s="204">
        <f>NMM!D$60</f>
        <v>2382.6696608566322</v>
      </c>
      <c r="E113" s="204">
        <f>NMM!E$60</f>
        <v>2502.0567513922042</v>
      </c>
      <c r="F113" s="204">
        <f>NMM!F$60</f>
        <v>2628.4875989871757</v>
      </c>
      <c r="G113" s="204">
        <f>NMM!G$60</f>
        <v>2716.0287060412884</v>
      </c>
      <c r="H113" s="204">
        <f>NMM!H$60</f>
        <v>2855.4091384931207</v>
      </c>
      <c r="I113" s="204">
        <f>NMM!I$60</f>
        <v>2888.8868997265818</v>
      </c>
      <c r="J113" s="204">
        <f>NMM!J$60</f>
        <v>2811.8652749739813</v>
      </c>
      <c r="K113" s="204">
        <f>NMM!K$60</f>
        <v>2207.6967268744056</v>
      </c>
      <c r="L113" s="204">
        <f>NMM!L$60</f>
        <v>2080.0030000234487</v>
      </c>
      <c r="M113" s="204">
        <f>NMM!M$60</f>
        <v>1892.0931632003733</v>
      </c>
      <c r="N113" s="204">
        <f>NMM!N$60</f>
        <v>1755.3336246428639</v>
      </c>
      <c r="O113" s="204">
        <f>NMM!O$60</f>
        <v>1949.2353490690095</v>
      </c>
      <c r="P113" s="204">
        <f>NMM!P$60</f>
        <v>2041.7233193844522</v>
      </c>
      <c r="Q113" s="204">
        <f>NMM!Q$60</f>
        <v>1927.5638233158595</v>
      </c>
      <c r="R113" s="204">
        <f>NMM!R$60</f>
        <v>1832.8752903947607</v>
      </c>
      <c r="S113" s="204">
        <f>NMM!S$60</f>
        <v>2109.6380775297785</v>
      </c>
      <c r="T113" s="204">
        <f>NMM!T$60</f>
        <v>2130.5634573826228</v>
      </c>
      <c r="U113" s="204">
        <f>NMM!U$60</f>
        <v>2102.0028712318508</v>
      </c>
      <c r="V113" s="204">
        <f>NMM!V$60</f>
        <v>2152.8318177060578</v>
      </c>
      <c r="W113" s="204">
        <f>NMM!W$60</f>
        <v>2248.1235029033296</v>
      </c>
      <c r="X113" s="204">
        <f>NMM!X$60</f>
        <v>2070.3790832126583</v>
      </c>
      <c r="Y113" s="204">
        <f>NMM!Y$60</f>
        <v>2138.8432420778149</v>
      </c>
    </row>
    <row r="114" spans="1:25" ht="12" customHeight="1" x14ac:dyDescent="0.25">
      <c r="A114" s="14" t="s">
        <v>52</v>
      </c>
      <c r="B114" s="204">
        <f>NMM!B$61</f>
        <v>297.60478199563147</v>
      </c>
      <c r="C114" s="204">
        <f>NMM!C$61</f>
        <v>455.1599399738277</v>
      </c>
      <c r="D114" s="204">
        <f>NMM!D$61</f>
        <v>468.38939221054136</v>
      </c>
      <c r="E114" s="204">
        <f>NMM!E$61</f>
        <v>304.5140918304632</v>
      </c>
      <c r="F114" s="204">
        <f>NMM!F$61</f>
        <v>490.9806573484027</v>
      </c>
      <c r="G114" s="204">
        <f>NMM!G$61</f>
        <v>563.19763681850895</v>
      </c>
      <c r="H114" s="204">
        <f>NMM!H$61</f>
        <v>544.8846716748277</v>
      </c>
      <c r="I114" s="204">
        <f>NMM!I$61</f>
        <v>617.14488586831669</v>
      </c>
      <c r="J114" s="204">
        <f>NMM!J$61</f>
        <v>590.76571932166917</v>
      </c>
      <c r="K114" s="204">
        <f>NMM!K$61</f>
        <v>434.06123638629799</v>
      </c>
      <c r="L114" s="204">
        <f>NMM!L$61</f>
        <v>428.5558521959818</v>
      </c>
      <c r="M114" s="204">
        <f>NMM!M$61</f>
        <v>339.54167751123589</v>
      </c>
      <c r="N114" s="204">
        <f>NMM!N$61</f>
        <v>336.26677043874321</v>
      </c>
      <c r="O114" s="204">
        <f>NMM!O$61</f>
        <v>327.38922317764843</v>
      </c>
      <c r="P114" s="204">
        <f>NMM!P$61</f>
        <v>302.14913929614812</v>
      </c>
      <c r="Q114" s="204">
        <f>NMM!Q$61</f>
        <v>319.95769919280559</v>
      </c>
      <c r="R114" s="204">
        <f>NMM!R$61</f>
        <v>285.89828109355352</v>
      </c>
      <c r="S114" s="204">
        <f>NMM!S$61</f>
        <v>395.07266156676752</v>
      </c>
      <c r="T114" s="204">
        <f>NMM!T$61</f>
        <v>315.66316505992739</v>
      </c>
      <c r="U114" s="204">
        <f>NMM!U$61</f>
        <v>271.05949095283307</v>
      </c>
      <c r="V114" s="204">
        <f>NMM!V$61</f>
        <v>294.62385338565338</v>
      </c>
      <c r="W114" s="204">
        <f>NMM!W$61</f>
        <v>270.70976183041438</v>
      </c>
      <c r="X114" s="204">
        <f>NMM!X$61</f>
        <v>288.07629031848745</v>
      </c>
      <c r="Y114" s="204">
        <f>NMM!Y$61</f>
        <v>296.82518887196875</v>
      </c>
    </row>
    <row r="115" spans="1:25" ht="12" customHeight="1" x14ac:dyDescent="0.25">
      <c r="A115" s="14" t="s">
        <v>60</v>
      </c>
      <c r="B115" s="204">
        <f>NMM!B$62</f>
        <v>44.957477051198723</v>
      </c>
      <c r="C115" s="204">
        <f>NMM!C$62</f>
        <v>49.694156297512933</v>
      </c>
      <c r="D115" s="204">
        <f>NMM!D$62</f>
        <v>48.931616008189252</v>
      </c>
      <c r="E115" s="204">
        <f>NMM!E$62</f>
        <v>55.721432022332962</v>
      </c>
      <c r="F115" s="204">
        <f>NMM!F$62</f>
        <v>68.011523594820446</v>
      </c>
      <c r="G115" s="204">
        <f>NMM!G$62</f>
        <v>71.293853432738672</v>
      </c>
      <c r="H115" s="204">
        <f>NMM!H$62</f>
        <v>60.297107322003271</v>
      </c>
      <c r="I115" s="204">
        <f>NMM!I$62</f>
        <v>54.619261789914916</v>
      </c>
      <c r="J115" s="204">
        <f>NMM!J$62</f>
        <v>62.653847794074252</v>
      </c>
      <c r="K115" s="204">
        <f>NMM!K$62</f>
        <v>66.121422128062378</v>
      </c>
      <c r="L115" s="204">
        <f>NMM!L$62</f>
        <v>71.178350983829077</v>
      </c>
      <c r="M115" s="204">
        <f>NMM!M$62</f>
        <v>67.76735654710069</v>
      </c>
      <c r="N115" s="204">
        <f>NMM!N$62</f>
        <v>64.294175314201141</v>
      </c>
      <c r="O115" s="204">
        <f>NMM!O$62</f>
        <v>64.919523756371419</v>
      </c>
      <c r="P115" s="204">
        <f>NMM!P$62</f>
        <v>65.876235722951265</v>
      </c>
      <c r="Q115" s="204">
        <f>NMM!Q$62</f>
        <v>62.768104391739286</v>
      </c>
      <c r="R115" s="204">
        <f>NMM!R$62</f>
        <v>64.910758037985715</v>
      </c>
      <c r="S115" s="204">
        <f>NMM!S$62</f>
        <v>65.985582461508457</v>
      </c>
      <c r="T115" s="204">
        <f>NMM!T$62</f>
        <v>68.172049407309487</v>
      </c>
      <c r="U115" s="204">
        <f>NMM!U$62</f>
        <v>64.805692812782638</v>
      </c>
      <c r="V115" s="204">
        <f>NMM!V$62</f>
        <v>59.030416332247789</v>
      </c>
      <c r="W115" s="204">
        <f>NMM!W$62</f>
        <v>64.564702057975467</v>
      </c>
      <c r="X115" s="204">
        <f>NMM!X$62</f>
        <v>65.455323550326042</v>
      </c>
      <c r="Y115" s="204">
        <f>NMM!Y$62</f>
        <v>66.742253321202639</v>
      </c>
    </row>
    <row r="116" spans="1:25" ht="12" customHeight="1" x14ac:dyDescent="0.25">
      <c r="A116" s="13" t="s">
        <v>21</v>
      </c>
      <c r="B116" s="205">
        <f>PPA!B$57</f>
        <v>109.49711435792098</v>
      </c>
      <c r="C116" s="205">
        <f>PPA!C$57</f>
        <v>111.31609139788105</v>
      </c>
      <c r="D116" s="205">
        <f>PPA!D$57</f>
        <v>121.52516723818752</v>
      </c>
      <c r="E116" s="205">
        <f>PPA!E$57</f>
        <v>125.30815451799522</v>
      </c>
      <c r="F116" s="205">
        <f>PPA!F$57</f>
        <v>141.4850302782778</v>
      </c>
      <c r="G116" s="205">
        <f>PPA!G$57</f>
        <v>148.60967147799238</v>
      </c>
      <c r="H116" s="205">
        <f>PPA!H$57</f>
        <v>151.82274383789104</v>
      </c>
      <c r="I116" s="205">
        <f>PPA!I$57</f>
        <v>146.70804491778279</v>
      </c>
      <c r="J116" s="205">
        <f>PPA!J$57</f>
        <v>132.8373068377723</v>
      </c>
      <c r="K116" s="205">
        <f>PPA!K$57</f>
        <v>136.72804571766517</v>
      </c>
      <c r="L116" s="205">
        <f>PPA!L$57</f>
        <v>147.00484583798738</v>
      </c>
      <c r="M116" s="205">
        <f>PPA!M$57</f>
        <v>133.52079167773095</v>
      </c>
      <c r="N116" s="205">
        <f>PPA!N$57</f>
        <v>113.89646699846924</v>
      </c>
      <c r="O116" s="205">
        <f>PPA!O$57</f>
        <v>79.074963358233688</v>
      </c>
      <c r="P116" s="205">
        <f>PPA!P$57</f>
        <v>74.635325278021682</v>
      </c>
      <c r="Q116" s="205">
        <f>PPA!Q$57</f>
        <v>81.340047358096541</v>
      </c>
      <c r="R116" s="205">
        <f>PPA!R$57</f>
        <v>119.86119899777165</v>
      </c>
      <c r="S116" s="205">
        <f>PPA!S$57</f>
        <v>94.933681197915263</v>
      </c>
      <c r="T116" s="205">
        <f>PPA!T$57</f>
        <v>91.960143118071386</v>
      </c>
      <c r="U116" s="205">
        <f>PPA!U$57</f>
        <v>108.18649295806928</v>
      </c>
      <c r="V116" s="205">
        <f>PPA!V$57</f>
        <v>109.41038891795715</v>
      </c>
      <c r="W116" s="205">
        <f>PPA!W$57</f>
        <v>118.01956247813096</v>
      </c>
      <c r="X116" s="205">
        <f>PPA!X$57</f>
        <v>114.62372999816323</v>
      </c>
      <c r="Y116" s="205">
        <f>PPA!Y$57</f>
        <v>105.75216107805684</v>
      </c>
    </row>
    <row r="117" spans="1:25" ht="12" customHeight="1" x14ac:dyDescent="0.25">
      <c r="A117" s="14" t="s">
        <v>54</v>
      </c>
      <c r="B117" s="204">
        <f>PPA!B$58</f>
        <v>21.485907822419811</v>
      </c>
      <c r="C117" s="204">
        <f>PPA!C$58</f>
        <v>18.519487962957921</v>
      </c>
      <c r="D117" s="204">
        <f>PPA!D$58</f>
        <v>20.880525292372141</v>
      </c>
      <c r="E117" s="204">
        <f>PPA!E$58</f>
        <v>21.897306814802949</v>
      </c>
      <c r="F117" s="204">
        <f>PPA!F$58</f>
        <v>23.125731663594149</v>
      </c>
      <c r="G117" s="204">
        <f>PPA!G$58</f>
        <v>19.42163208344676</v>
      </c>
      <c r="H117" s="204">
        <f>PPA!H$58</f>
        <v>22.280278880333569</v>
      </c>
      <c r="I117" s="204">
        <f>PPA!I$58</f>
        <v>20.820753479447301</v>
      </c>
      <c r="J117" s="204">
        <f>PPA!J$58</f>
        <v>19.38603592671604</v>
      </c>
      <c r="K117" s="204">
        <f>PPA!K$58</f>
        <v>17.823680007080501</v>
      </c>
      <c r="L117" s="204">
        <f>PPA!L$58</f>
        <v>20.984601854781548</v>
      </c>
      <c r="M117" s="204">
        <f>PPA!M$58</f>
        <v>19.079845850057708</v>
      </c>
      <c r="N117" s="204">
        <f>PPA!N$58</f>
        <v>13.389686929265871</v>
      </c>
      <c r="O117" s="204">
        <f>PPA!O$58</f>
        <v>8.6332965564462896</v>
      </c>
      <c r="P117" s="204">
        <f>PPA!P$58</f>
        <v>7.3473748218385291</v>
      </c>
      <c r="Q117" s="204">
        <f>PPA!Q$58</f>
        <v>7.711601865325016</v>
      </c>
      <c r="R117" s="204">
        <f>PPA!R$58</f>
        <v>9.7358800971536681</v>
      </c>
      <c r="S117" s="204">
        <f>PPA!S$58</f>
        <v>9.0005652765634139</v>
      </c>
      <c r="T117" s="204">
        <f>PPA!T$58</f>
        <v>8.6074088542291207</v>
      </c>
      <c r="U117" s="204">
        <f>PPA!U$58</f>
        <v>12.073695633590219</v>
      </c>
      <c r="V117" s="204">
        <f>PPA!V$58</f>
        <v>11.300805763113109</v>
      </c>
      <c r="W117" s="204">
        <f>PPA!W$58</f>
        <v>12.019952065043009</v>
      </c>
      <c r="X117" s="204">
        <f>PPA!X$58</f>
        <v>12.59464018258412</v>
      </c>
      <c r="Y117" s="204">
        <f>PPA!Y$58</f>
        <v>9.9691189843686008</v>
      </c>
    </row>
    <row r="118" spans="1:25" ht="12" customHeight="1" x14ac:dyDescent="0.25">
      <c r="A118" s="14" t="s">
        <v>61</v>
      </c>
      <c r="B118" s="204">
        <f>PPA!B$59</f>
        <v>83.002583148215223</v>
      </c>
      <c r="C118" s="204">
        <f>PPA!C$59</f>
        <v>88.231980952460148</v>
      </c>
      <c r="D118" s="204">
        <f>PPA!D$59</f>
        <v>95.444774744876881</v>
      </c>
      <c r="E118" s="204">
        <f>PPA!E$59</f>
        <v>97.134359257188706</v>
      </c>
      <c r="F118" s="204">
        <f>PPA!F$59</f>
        <v>110.60365781877221</v>
      </c>
      <c r="G118" s="204">
        <f>PPA!G$59</f>
        <v>123.7013313577133</v>
      </c>
      <c r="H118" s="204">
        <f>PPA!H$59</f>
        <v>123.9611956049566</v>
      </c>
      <c r="I118" s="204">
        <f>PPA!I$59</f>
        <v>119.80559477040759</v>
      </c>
      <c r="J118" s="204">
        <f>PPA!J$59</f>
        <v>106.6025234263611</v>
      </c>
      <c r="K118" s="204">
        <f>PPA!K$59</f>
        <v>113.3220726280733</v>
      </c>
      <c r="L118" s="204">
        <f>PPA!L$59</f>
        <v>119.8755930370794</v>
      </c>
      <c r="M118" s="204">
        <f>PPA!M$59</f>
        <v>108.6117959306068</v>
      </c>
      <c r="N118" s="204">
        <f>PPA!N$59</f>
        <v>94.581631478527896</v>
      </c>
      <c r="O118" s="204">
        <f>PPA!O$59</f>
        <v>66.218944559090261</v>
      </c>
      <c r="P118" s="204">
        <f>PPA!P$59</f>
        <v>62.96125150199488</v>
      </c>
      <c r="Q118" s="204">
        <f>PPA!Q$59</f>
        <v>68.137233337398797</v>
      </c>
      <c r="R118" s="204">
        <f>PPA!R$59</f>
        <v>103.6328224633704</v>
      </c>
      <c r="S118" s="204">
        <f>PPA!S$59</f>
        <v>79.707294351813331</v>
      </c>
      <c r="T118" s="204">
        <f>PPA!T$59</f>
        <v>77.96272767641257</v>
      </c>
      <c r="U118" s="204">
        <f>PPA!U$59</f>
        <v>87.649232195253362</v>
      </c>
      <c r="V118" s="204">
        <f>PPA!V$59</f>
        <v>92.122838075323884</v>
      </c>
      <c r="W118" s="204">
        <f>PPA!W$59</f>
        <v>99.591625583348247</v>
      </c>
      <c r="X118" s="204">
        <f>PPA!X$59</f>
        <v>89.368010895175431</v>
      </c>
      <c r="Y118" s="204">
        <f>PPA!Y$59</f>
        <v>90.481340122881988</v>
      </c>
    </row>
    <row r="119" spans="1:25" ht="12" customHeight="1" x14ac:dyDescent="0.25">
      <c r="A119" s="14" t="s">
        <v>62</v>
      </c>
      <c r="B119" s="204">
        <f>PPA!B$60</f>
        <v>5.0086233872859411</v>
      </c>
      <c r="C119" s="204">
        <f>PPA!C$60</f>
        <v>4.5646224824629726</v>
      </c>
      <c r="D119" s="204">
        <f>PPA!D$60</f>
        <v>5.1998672009385034</v>
      </c>
      <c r="E119" s="204">
        <f>PPA!E$60</f>
        <v>6.2764884460035626</v>
      </c>
      <c r="F119" s="204">
        <f>PPA!F$60</f>
        <v>7.7556407959114493</v>
      </c>
      <c r="G119" s="204">
        <f>PPA!G$60</f>
        <v>5.4867080368323249</v>
      </c>
      <c r="H119" s="204">
        <f>PPA!H$60</f>
        <v>5.5812693526008914</v>
      </c>
      <c r="I119" s="204">
        <f>PPA!I$60</f>
        <v>6.0816966679279032</v>
      </c>
      <c r="J119" s="204">
        <f>PPA!J$60</f>
        <v>6.848747484695175</v>
      </c>
      <c r="K119" s="204">
        <f>PPA!K$60</f>
        <v>5.5822930825113666</v>
      </c>
      <c r="L119" s="204">
        <f>PPA!L$60</f>
        <v>6.1446509461264336</v>
      </c>
      <c r="M119" s="204">
        <f>PPA!M$60</f>
        <v>5.8291498970664479</v>
      </c>
      <c r="N119" s="204">
        <f>PPA!N$60</f>
        <v>5.9251485906754668</v>
      </c>
      <c r="O119" s="204">
        <f>PPA!O$60</f>
        <v>4.2227222426971416</v>
      </c>
      <c r="P119" s="204">
        <f>PPA!P$60</f>
        <v>4.326698954188271</v>
      </c>
      <c r="Q119" s="204">
        <f>PPA!Q$60</f>
        <v>5.4912121553727236</v>
      </c>
      <c r="R119" s="204">
        <f>PPA!R$60</f>
        <v>6.4924964372475866</v>
      </c>
      <c r="S119" s="204">
        <f>PPA!S$60</f>
        <v>6.2258215695385104</v>
      </c>
      <c r="T119" s="204">
        <f>PPA!T$60</f>
        <v>5.3900065874296903</v>
      </c>
      <c r="U119" s="204">
        <f>PPA!U$60</f>
        <v>8.4635651292256977</v>
      </c>
      <c r="V119" s="204">
        <f>PPA!V$60</f>
        <v>5.9867450795201611</v>
      </c>
      <c r="W119" s="204">
        <f>PPA!W$60</f>
        <v>6.4079848297397044</v>
      </c>
      <c r="X119" s="204">
        <f>PPA!X$60</f>
        <v>12.66107892040368</v>
      </c>
      <c r="Y119" s="204">
        <f>PPA!Y$60</f>
        <v>5.3017019708062509</v>
      </c>
    </row>
    <row r="120" spans="1:25" ht="12" customHeight="1" x14ac:dyDescent="0.25">
      <c r="A120" s="15" t="s">
        <v>63</v>
      </c>
      <c r="B120" s="206">
        <f>FBT!B$33</f>
        <v>450.02049995869538</v>
      </c>
      <c r="C120" s="206">
        <f>FBT!C$33</f>
        <v>499.47662867829013</v>
      </c>
      <c r="D120" s="206">
        <f>FBT!D$33</f>
        <v>529.38400199809519</v>
      </c>
      <c r="E120" s="206">
        <f>FBT!E$33</f>
        <v>487.46226863835727</v>
      </c>
      <c r="F120" s="206">
        <f>FBT!F$33</f>
        <v>500.60047271871019</v>
      </c>
      <c r="G120" s="206">
        <f>FBT!G$33</f>
        <v>551.84685047854953</v>
      </c>
      <c r="H120" s="206">
        <f>FBT!H$33</f>
        <v>556.26201203742187</v>
      </c>
      <c r="I120" s="206">
        <f>FBT!I$33</f>
        <v>514.20483539864426</v>
      </c>
      <c r="J120" s="206">
        <f>FBT!J$33</f>
        <v>616.67060111741819</v>
      </c>
      <c r="K120" s="206">
        <f>FBT!K$33</f>
        <v>478.49977031851603</v>
      </c>
      <c r="L120" s="206">
        <f>FBT!L$33</f>
        <v>480.77406815865089</v>
      </c>
      <c r="M120" s="206">
        <f>FBT!M$33</f>
        <v>471.39886619757903</v>
      </c>
      <c r="N120" s="206">
        <f>FBT!N$33</f>
        <v>409.81686107775988</v>
      </c>
      <c r="O120" s="206">
        <f>FBT!O$33</f>
        <v>356.86703144819461</v>
      </c>
      <c r="P120" s="206">
        <f>FBT!P$33</f>
        <v>371.13127556765738</v>
      </c>
      <c r="Q120" s="206">
        <f>FBT!Q$33</f>
        <v>336.99434231818708</v>
      </c>
      <c r="R120" s="206">
        <f>FBT!R$33</f>
        <v>359.55013091886599</v>
      </c>
      <c r="S120" s="206">
        <f>FBT!S$33</f>
        <v>331.08834263847132</v>
      </c>
      <c r="T120" s="206">
        <f>FBT!T$33</f>
        <v>322.93107911762752</v>
      </c>
      <c r="U120" s="206">
        <f>FBT!U$33</f>
        <v>325.15008467865778</v>
      </c>
      <c r="V120" s="206">
        <f>FBT!V$33</f>
        <v>288.30966012112191</v>
      </c>
      <c r="W120" s="206">
        <f>FBT!W$33</f>
        <v>242.64869892211411</v>
      </c>
      <c r="X120" s="206">
        <f>FBT!X$33</f>
        <v>314.27604107836299</v>
      </c>
      <c r="Y120" s="206">
        <f>FBT!Y$33</f>
        <v>297.99553547798268</v>
      </c>
    </row>
    <row r="121" spans="1:25" ht="12" customHeight="1" x14ac:dyDescent="0.25">
      <c r="A121" s="12" t="s">
        <v>64</v>
      </c>
      <c r="B121" s="204">
        <f>TRE!B$33</f>
        <v>15.110781121172771</v>
      </c>
      <c r="C121" s="204">
        <f>TRE!C$33</f>
        <v>14.629102202028079</v>
      </c>
      <c r="D121" s="204">
        <f>TRE!D$33</f>
        <v>16.931405161473268</v>
      </c>
      <c r="E121" s="204">
        <f>TRE!E$33</f>
        <v>15.68410236224716</v>
      </c>
      <c r="F121" s="204">
        <f>TRE!F$33</f>
        <v>17.660594162403651</v>
      </c>
      <c r="G121" s="204">
        <f>TRE!G$33</f>
        <v>36.026931241339163</v>
      </c>
      <c r="H121" s="204">
        <f>TRE!H$33</f>
        <v>50.097156013820857</v>
      </c>
      <c r="I121" s="204">
        <f>TRE!I$33</f>
        <v>58.160924358722163</v>
      </c>
      <c r="J121" s="204">
        <f>TRE!J$33</f>
        <v>18.81932220086308</v>
      </c>
      <c r="K121" s="204">
        <f>TRE!K$33</f>
        <v>23.640498718604409</v>
      </c>
      <c r="L121" s="204">
        <f>TRE!L$33</f>
        <v>15.1380064811185</v>
      </c>
      <c r="M121" s="204">
        <f>TRE!M$33</f>
        <v>22.009352758944949</v>
      </c>
      <c r="N121" s="204">
        <f>TRE!N$33</f>
        <v>21.715732078169129</v>
      </c>
      <c r="O121" s="204">
        <f>TRE!O$33</f>
        <v>17.14614623854278</v>
      </c>
      <c r="P121" s="204">
        <f>TRE!P$33</f>
        <v>9.7308604788563926</v>
      </c>
      <c r="Q121" s="204">
        <f>TRE!Q$33</f>
        <v>14.1265954775326</v>
      </c>
      <c r="R121" s="204">
        <f>TRE!R$33</f>
        <v>11.815165441142231</v>
      </c>
      <c r="S121" s="204">
        <f>TRE!S$33</f>
        <v>9.6661900812868637</v>
      </c>
      <c r="T121" s="204">
        <f>TRE!T$33</f>
        <v>12.30458723893476</v>
      </c>
      <c r="U121" s="204">
        <f>TRE!U$33</f>
        <v>8.0623112388833107</v>
      </c>
      <c r="V121" s="204">
        <f>TRE!V$33</f>
        <v>8.8040933986718279</v>
      </c>
      <c r="W121" s="204">
        <f>TRE!W$33</f>
        <v>10.41235163848811</v>
      </c>
      <c r="X121" s="204">
        <f>TRE!X$33</f>
        <v>9.3628303191237876</v>
      </c>
      <c r="Y121" s="204">
        <f>TRE!Y$33</f>
        <v>7.5915622821772626</v>
      </c>
    </row>
    <row r="122" spans="1:25" ht="12" customHeight="1" x14ac:dyDescent="0.25">
      <c r="A122" s="12" t="s">
        <v>65</v>
      </c>
      <c r="B122" s="204">
        <f>MAE!B$33</f>
        <v>49.894225918503039</v>
      </c>
      <c r="C122" s="204">
        <f>MAE!C$33</f>
        <v>46.417956118110091</v>
      </c>
      <c r="D122" s="204">
        <f>MAE!D$33</f>
        <v>38.32270163930383</v>
      </c>
      <c r="E122" s="204">
        <f>MAE!E$33</f>
        <v>53.277130078242891</v>
      </c>
      <c r="F122" s="204">
        <f>MAE!F$33</f>
        <v>69.310663918482135</v>
      </c>
      <c r="G122" s="204">
        <f>MAE!G$33</f>
        <v>70.08969275922297</v>
      </c>
      <c r="H122" s="204">
        <f>MAE!H$33</f>
        <v>71.864620093211016</v>
      </c>
      <c r="I122" s="204">
        <f>MAE!I$33</f>
        <v>81.069733078098267</v>
      </c>
      <c r="J122" s="204">
        <f>MAE!J$33</f>
        <v>65.975101198660298</v>
      </c>
      <c r="K122" s="204">
        <f>MAE!K$33</f>
        <v>67.095224389917988</v>
      </c>
      <c r="L122" s="204">
        <f>MAE!L$33</f>
        <v>64.648251718153958</v>
      </c>
      <c r="M122" s="204">
        <f>MAE!M$33</f>
        <v>65.860332359393198</v>
      </c>
      <c r="N122" s="204">
        <f>MAE!N$33</f>
        <v>58.218182213712751</v>
      </c>
      <c r="O122" s="204">
        <f>MAE!O$33</f>
        <v>51.563218003766387</v>
      </c>
      <c r="P122" s="204">
        <f>MAE!P$33</f>
        <v>64.207452238483171</v>
      </c>
      <c r="Q122" s="204">
        <f>MAE!Q$33</f>
        <v>59.920408798797808</v>
      </c>
      <c r="R122" s="204">
        <f>MAE!R$33</f>
        <v>60.340146478712548</v>
      </c>
      <c r="S122" s="204">
        <f>MAE!S$33</f>
        <v>70.207405799453767</v>
      </c>
      <c r="T122" s="204">
        <f>MAE!T$33</f>
        <v>62.375897518573787</v>
      </c>
      <c r="U122" s="204">
        <f>MAE!U$33</f>
        <v>58.60157183938157</v>
      </c>
      <c r="V122" s="204">
        <f>MAE!V$33</f>
        <v>57.172239718751619</v>
      </c>
      <c r="W122" s="204">
        <f>MAE!W$33</f>
        <v>68.30726327871551</v>
      </c>
      <c r="X122" s="204">
        <f>MAE!X$33</f>
        <v>67.814583478759459</v>
      </c>
      <c r="Y122" s="204">
        <f>MAE!Y$33</f>
        <v>77.529866039117948</v>
      </c>
    </row>
    <row r="123" spans="1:25" ht="12" customHeight="1" x14ac:dyDescent="0.25">
      <c r="A123" s="12" t="s">
        <v>66</v>
      </c>
      <c r="B123" s="204">
        <f>TEL!B$33</f>
        <v>97.655405758450627</v>
      </c>
      <c r="C123" s="204">
        <f>TEL!C$33</f>
        <v>103.4174930385371</v>
      </c>
      <c r="D123" s="204">
        <f>TEL!D$33</f>
        <v>100.5865844384214</v>
      </c>
      <c r="E123" s="204">
        <f>TEL!E$33</f>
        <v>92.118178798496501</v>
      </c>
      <c r="F123" s="204">
        <f>TEL!F$33</f>
        <v>90.614529357613705</v>
      </c>
      <c r="G123" s="204">
        <f>TEL!G$33</f>
        <v>88.092316797818597</v>
      </c>
      <c r="H123" s="204">
        <f>TEL!H$33</f>
        <v>72.850857838694139</v>
      </c>
      <c r="I123" s="204">
        <f>TEL!I$33</f>
        <v>66.722028118016993</v>
      </c>
      <c r="J123" s="204">
        <f>TEL!J$33</f>
        <v>54.344496238642058</v>
      </c>
      <c r="K123" s="204">
        <f>TEL!K$33</f>
        <v>52.961599438521802</v>
      </c>
      <c r="L123" s="204">
        <f>TEL!L$33</f>
        <v>44.619437518142767</v>
      </c>
      <c r="M123" s="204">
        <f>TEL!M$33</f>
        <v>39.775600797786709</v>
      </c>
      <c r="N123" s="204">
        <f>TEL!N$33</f>
        <v>40.532950798794651</v>
      </c>
      <c r="O123" s="204">
        <f>TEL!O$33</f>
        <v>32.808219478575168</v>
      </c>
      <c r="P123" s="204">
        <f>TEL!P$33</f>
        <v>31.545969477912241</v>
      </c>
      <c r="Q123" s="204">
        <f>TEL!Q$33</f>
        <v>30.501708838286682</v>
      </c>
      <c r="R123" s="204">
        <f>TEL!R$33</f>
        <v>29.093492518080321</v>
      </c>
      <c r="S123" s="204">
        <f>TEL!S$33</f>
        <v>28.149711838524201</v>
      </c>
      <c r="T123" s="204">
        <f>TEL!T$33</f>
        <v>26.233879318777358</v>
      </c>
      <c r="U123" s="204">
        <f>TEL!U$33</f>
        <v>26.783478358800231</v>
      </c>
      <c r="V123" s="204">
        <f>TEL!V$33</f>
        <v>22.858083357745141</v>
      </c>
      <c r="W123" s="204">
        <f>TEL!W$33</f>
        <v>23.258022478052869</v>
      </c>
      <c r="X123" s="204">
        <f>TEL!X$33</f>
        <v>24.541586278728381</v>
      </c>
      <c r="Y123" s="204">
        <f>TEL!Y$33</f>
        <v>19.038990598782188</v>
      </c>
    </row>
    <row r="124" spans="1:25" ht="12" customHeight="1" x14ac:dyDescent="0.25">
      <c r="A124" s="12" t="s">
        <v>67</v>
      </c>
      <c r="B124" s="204">
        <f>WWP!B$33</f>
        <v>19.160981279582629</v>
      </c>
      <c r="C124" s="204">
        <f>WWP!C$33</f>
        <v>21.772020599508881</v>
      </c>
      <c r="D124" s="204">
        <f>WWP!D$33</f>
        <v>22.44872987959522</v>
      </c>
      <c r="E124" s="204">
        <f>WWP!E$33</f>
        <v>21.269422799331</v>
      </c>
      <c r="F124" s="204">
        <f>WWP!F$33</f>
        <v>45.065466719287429</v>
      </c>
      <c r="G124" s="204">
        <f>WWP!G$33</f>
        <v>42.386086078947322</v>
      </c>
      <c r="H124" s="204">
        <f>WWP!H$33</f>
        <v>38.321633519509639</v>
      </c>
      <c r="I124" s="204">
        <f>WWP!I$33</f>
        <v>26.7609754805748</v>
      </c>
      <c r="J124" s="204">
        <f>WWP!J$33</f>
        <v>28.32651216094126</v>
      </c>
      <c r="K124" s="204">
        <f>WWP!K$33</f>
        <v>19.574393040730829</v>
      </c>
      <c r="L124" s="204">
        <f>WWP!L$33</f>
        <v>28.687170600937129</v>
      </c>
      <c r="M124" s="204">
        <f>WWP!M$33</f>
        <v>26.769184560908538</v>
      </c>
      <c r="N124" s="204">
        <f>WWP!N$33</f>
        <v>13.95098424043058</v>
      </c>
      <c r="O124" s="204">
        <f>WWP!O$33</f>
        <v>9.9548049604594215</v>
      </c>
      <c r="P124" s="204">
        <f>WWP!P$33</f>
        <v>7.9081563605240959</v>
      </c>
      <c r="Q124" s="204">
        <f>WWP!Q$33</f>
        <v>6.6436048802350012</v>
      </c>
      <c r="R124" s="204">
        <f>WWP!R$33</f>
        <v>6.6193815601529851</v>
      </c>
      <c r="S124" s="204">
        <f>WWP!S$33</f>
        <v>7.8895897201462803</v>
      </c>
      <c r="T124" s="204">
        <f>WWP!T$33</f>
        <v>11.856038400191609</v>
      </c>
      <c r="U124" s="204">
        <f>WWP!U$33</f>
        <v>9.52440372012979</v>
      </c>
      <c r="V124" s="204">
        <f>WWP!V$33</f>
        <v>10.23695748010744</v>
      </c>
      <c r="W124" s="204">
        <f>WWP!W$33</f>
        <v>10.95615648007194</v>
      </c>
      <c r="X124" s="204">
        <f>WWP!X$33</f>
        <v>9.0760157999525877</v>
      </c>
      <c r="Y124" s="204">
        <f>WWP!Y$33</f>
        <v>8.2583586000589264</v>
      </c>
    </row>
    <row r="125" spans="1:25" ht="12" customHeight="1" x14ac:dyDescent="0.25">
      <c r="A125" s="12" t="s">
        <v>68</v>
      </c>
      <c r="B125" s="204">
        <f>OIS!B$33</f>
        <v>338.88116447972629</v>
      </c>
      <c r="C125" s="204">
        <f>OIS!C$33</f>
        <v>352.93322219992501</v>
      </c>
      <c r="D125" s="204">
        <f>OIS!D$33</f>
        <v>368.37867264007338</v>
      </c>
      <c r="E125" s="204">
        <f>OIS!E$33</f>
        <v>445.66245179960703</v>
      </c>
      <c r="F125" s="204">
        <f>OIS!F$33</f>
        <v>382.35600827884258</v>
      </c>
      <c r="G125" s="204">
        <f>OIS!G$33</f>
        <v>483.34853015959538</v>
      </c>
      <c r="H125" s="204">
        <f>OIS!H$33</f>
        <v>511.32491577620448</v>
      </c>
      <c r="I125" s="204">
        <f>OIS!I$33</f>
        <v>537.172995240624</v>
      </c>
      <c r="J125" s="204">
        <f>OIS!J$33</f>
        <v>590.75813772030381</v>
      </c>
      <c r="K125" s="204">
        <f>OIS!K$33</f>
        <v>460.84868928015339</v>
      </c>
      <c r="L125" s="204">
        <f>OIS!L$33</f>
        <v>409.59262908005098</v>
      </c>
      <c r="M125" s="204">
        <f>OIS!M$33</f>
        <v>395.83267632031152</v>
      </c>
      <c r="N125" s="204">
        <f>OIS!N$33</f>
        <v>361.77477827995398</v>
      </c>
      <c r="O125" s="204">
        <f>OIS!O$33</f>
        <v>346.71215639984757</v>
      </c>
      <c r="P125" s="204">
        <f>OIS!P$33</f>
        <v>307.5040403999779</v>
      </c>
      <c r="Q125" s="204">
        <f>OIS!Q$33</f>
        <v>312.29875007903189</v>
      </c>
      <c r="R125" s="204">
        <f>OIS!R$33</f>
        <v>301.08174479996359</v>
      </c>
      <c r="S125" s="204">
        <f>OIS!S$33</f>
        <v>304.6466487606379</v>
      </c>
      <c r="T125" s="204">
        <f>OIS!T$33</f>
        <v>329.97290222293589</v>
      </c>
      <c r="U125" s="204">
        <f>OIS!U$33</f>
        <v>351.76934268144532</v>
      </c>
      <c r="V125" s="204">
        <f>OIS!V$33</f>
        <v>355.86823212177438</v>
      </c>
      <c r="W125" s="204">
        <f>OIS!W$33</f>
        <v>407.41753680107638</v>
      </c>
      <c r="X125" s="204">
        <f>OIS!X$33</f>
        <v>438.83154144032022</v>
      </c>
      <c r="Y125" s="204">
        <f>OIS!Y$33</f>
        <v>506.01165767853541</v>
      </c>
    </row>
    <row r="126" spans="1:25" ht="12" customHeight="1" x14ac:dyDescent="0.25">
      <c r="A126" s="28" t="s">
        <v>85</v>
      </c>
      <c r="B126" s="214">
        <f>Ind_Summary_emi!B43</f>
        <v>77.277559999999994</v>
      </c>
      <c r="C126" s="214">
        <f>Ind_Summary_emi!C43</f>
        <v>78.087440000000001</v>
      </c>
      <c r="D126" s="214">
        <f>Ind_Summary_emi!D43</f>
        <v>90.778300000000002</v>
      </c>
      <c r="E126" s="214">
        <f>Ind_Summary_emi!E43</f>
        <v>91.012659999999997</v>
      </c>
      <c r="F126" s="214">
        <f>Ind_Summary_emi!F43</f>
        <v>108.07183000000001</v>
      </c>
      <c r="G126" s="214">
        <f>Ind_Summary_emi!G43</f>
        <v>109.98741</v>
      </c>
      <c r="H126" s="214">
        <f>Ind_Summary_emi!H43</f>
        <v>121.14229</v>
      </c>
      <c r="I126" s="214">
        <f>Ind_Summary_emi!I43</f>
        <v>125.53296</v>
      </c>
      <c r="J126" s="214">
        <f>Ind_Summary_emi!J43</f>
        <v>122.54953</v>
      </c>
      <c r="K126" s="214">
        <f>Ind_Summary_emi!K43</f>
        <v>92.657449999999997</v>
      </c>
      <c r="L126" s="214">
        <f>Ind_Summary_emi!L43</f>
        <v>81.64434</v>
      </c>
      <c r="M126" s="214">
        <f>Ind_Summary_emi!M43</f>
        <v>78.371250000000003</v>
      </c>
      <c r="N126" s="214">
        <f>Ind_Summary_emi!N43</f>
        <v>72.40943</v>
      </c>
      <c r="O126" s="214">
        <f>Ind_Summary_emi!O43</f>
        <v>65.838210000000004</v>
      </c>
      <c r="P126" s="214">
        <f>Ind_Summary_emi!P43</f>
        <v>59.418410000000002</v>
      </c>
      <c r="Q126" s="214">
        <f>Ind_Summary_emi!Q43</f>
        <v>58.839190000000002</v>
      </c>
      <c r="R126" s="214">
        <f>Ind_Summary_emi!R43</f>
        <v>62.270809999999997</v>
      </c>
      <c r="S126" s="214">
        <f>Ind_Summary_emi!S43</f>
        <v>63.700499999999998</v>
      </c>
      <c r="T126" s="214">
        <f>Ind_Summary_emi!T43</f>
        <v>70.729709999999997</v>
      </c>
      <c r="U126" s="214">
        <f>Ind_Summary_emi!U43</f>
        <v>81.707989999999995</v>
      </c>
      <c r="V126" s="214">
        <f>Ind_Summary_emi!V43</f>
        <v>74.098470000000006</v>
      </c>
      <c r="W126" s="214">
        <f>Ind_Summary_emi!W43</f>
        <v>72.303060000000002</v>
      </c>
      <c r="X126" s="214">
        <f>Ind_Summary_emi!X43</f>
        <v>62.871189999999999</v>
      </c>
      <c r="Y126" s="214">
        <f>Ind_Summary_emi!Y43</f>
        <v>63.522860000000001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149.21733350133525</v>
      </c>
      <c r="C128" s="203">
        <f t="shared" si="8"/>
        <v>149.18031191480463</v>
      </c>
      <c r="D128" s="203">
        <f t="shared" si="8"/>
        <v>138.70845106666985</v>
      </c>
      <c r="E128" s="203">
        <f t="shared" si="8"/>
        <v>135.00266144576364</v>
      </c>
      <c r="F128" s="203">
        <f t="shared" si="8"/>
        <v>139.82334938378671</v>
      </c>
      <c r="G128" s="203">
        <f t="shared" si="8"/>
        <v>136.59858427304297</v>
      </c>
      <c r="H128" s="203">
        <f t="shared" si="8"/>
        <v>133.96622301087305</v>
      </c>
      <c r="I128" s="203">
        <f t="shared" si="8"/>
        <v>131.47522457189726</v>
      </c>
      <c r="J128" s="203">
        <f t="shared" si="8"/>
        <v>128.78670527131746</v>
      </c>
      <c r="K128" s="203">
        <f t="shared" si="8"/>
        <v>120.79820081223977</v>
      </c>
      <c r="L128" s="203">
        <f t="shared" si="8"/>
        <v>133.66938269790236</v>
      </c>
      <c r="M128" s="203">
        <f t="shared" si="8"/>
        <v>127.71370478919586</v>
      </c>
      <c r="N128" s="203">
        <f t="shared" si="8"/>
        <v>120.76706991107015</v>
      </c>
      <c r="O128" s="203">
        <f t="shared" si="8"/>
        <v>121.03760151534669</v>
      </c>
      <c r="P128" s="203">
        <f t="shared" si="8"/>
        <v>118.82973867276684</v>
      </c>
      <c r="Q128" s="203">
        <f t="shared" si="8"/>
        <v>115.43070971391981</v>
      </c>
      <c r="R128" s="203">
        <f t="shared" si="8"/>
        <v>109.79908047454855</v>
      </c>
      <c r="S128" s="203">
        <f t="shared" si="8"/>
        <v>116.851046557526</v>
      </c>
      <c r="T128" s="203">
        <f t="shared" si="8"/>
        <v>115.06232717554779</v>
      </c>
      <c r="U128" s="203">
        <f t="shared" si="8"/>
        <v>109.73029664544902</v>
      </c>
      <c r="V128" s="203">
        <f t="shared" si="8"/>
        <v>113.30987637522725</v>
      </c>
      <c r="W128" s="203">
        <f t="shared" si="8"/>
        <v>107.71160129367017</v>
      </c>
      <c r="X128" s="203">
        <f t="shared" si="8"/>
        <v>96.568899754719823</v>
      </c>
      <c r="Y128" s="203">
        <f t="shared" si="8"/>
        <v>92.440921819062751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2058.738700102143</v>
      </c>
      <c r="C129" s="204">
        <f t="shared" si="9"/>
        <v>1660.3236506105598</v>
      </c>
      <c r="D129" s="204">
        <f t="shared" si="9"/>
        <v>852.45183211129404</v>
      </c>
      <c r="E129" s="204">
        <f t="shared" si="9"/>
        <v>1011.16638325418</v>
      </c>
      <c r="F129" s="204">
        <f t="shared" si="9"/>
        <v>1130.5137705409213</v>
      </c>
      <c r="G129" s="204">
        <f t="shared" si="9"/>
        <v>1003.7830362855411</v>
      </c>
      <c r="H129" s="204">
        <f t="shared" si="9"/>
        <v>1021.7715216023711</v>
      </c>
      <c r="I129" s="204">
        <f t="shared" si="9"/>
        <v>1138.1938169701609</v>
      </c>
      <c r="J129" s="204">
        <f t="shared" si="9"/>
        <v>1747.0470267424332</v>
      </c>
      <c r="K129" s="204">
        <f t="shared" si="9"/>
        <v>1743.2493285062262</v>
      </c>
      <c r="L129" s="204">
        <f t="shared" si="9"/>
        <v>619.8240910628283</v>
      </c>
      <c r="M129" s="204">
        <f t="shared" si="9"/>
        <v>650.1631223987265</v>
      </c>
      <c r="N129" s="204">
        <f t="shared" si="9"/>
        <v>512.34541191333767</v>
      </c>
      <c r="O129" s="204">
        <f t="shared" si="9"/>
        <v>555.66523944117614</v>
      </c>
      <c r="P129" s="204">
        <f t="shared" si="9"/>
        <v>365.06271797019303</v>
      </c>
      <c r="Q129" s="204">
        <f t="shared" si="9"/>
        <v>480.11476152027961</v>
      </c>
      <c r="R129" s="204">
        <f t="shared" si="9"/>
        <v>114.4964679862895</v>
      </c>
      <c r="S129" s="204">
        <f t="shared" si="9"/>
        <v>171.32994781191951</v>
      </c>
      <c r="T129" s="204">
        <f t="shared" si="9"/>
        <v>1011.8863398409768</v>
      </c>
      <c r="U129" s="204">
        <f t="shared" si="9"/>
        <v>256.94684851869198</v>
      </c>
      <c r="V129" s="204">
        <f t="shared" si="9"/>
        <v>566.94427297882089</v>
      </c>
      <c r="W129" s="204">
        <f t="shared" si="9"/>
        <v>2122.1220901009092</v>
      </c>
      <c r="X129" s="204">
        <f t="shared" si="9"/>
        <v>858.56341474180715</v>
      </c>
      <c r="Y129" s="204">
        <f t="shared" si="9"/>
        <v>999.57848734063043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177.52699198461264</v>
      </c>
      <c r="C130" s="205">
        <f t="shared" si="10"/>
        <v>201.7455761817674</v>
      </c>
      <c r="D130" s="205">
        <f t="shared" si="10"/>
        <v>157.6408504810023</v>
      </c>
      <c r="E130" s="205">
        <f t="shared" si="10"/>
        <v>175.0053237417097</v>
      </c>
      <c r="F130" s="205">
        <f t="shared" si="10"/>
        <v>220.08532669731034</v>
      </c>
      <c r="G130" s="205">
        <f t="shared" si="10"/>
        <v>164.58107262321525</v>
      </c>
      <c r="H130" s="205">
        <f t="shared" si="10"/>
        <v>139.82853485634746</v>
      </c>
      <c r="I130" s="205">
        <f t="shared" si="10"/>
        <v>177.14818375961016</v>
      </c>
      <c r="J130" s="205">
        <f t="shared" si="10"/>
        <v>226.55292923963734</v>
      </c>
      <c r="K130" s="205">
        <f t="shared" si="10"/>
        <v>217.01807638151155</v>
      </c>
      <c r="L130" s="205">
        <f t="shared" si="10"/>
        <v>269.35890160510837</v>
      </c>
      <c r="M130" s="205">
        <f t="shared" si="10"/>
        <v>234.14351063986325</v>
      </c>
      <c r="N130" s="205">
        <f t="shared" si="10"/>
        <v>232.00695474566976</v>
      </c>
      <c r="O130" s="205">
        <f t="shared" si="10"/>
        <v>334.05716520508105</v>
      </c>
      <c r="P130" s="205">
        <f t="shared" si="10"/>
        <v>562.9174736873864</v>
      </c>
      <c r="Q130" s="205">
        <f t="shared" si="10"/>
        <v>249.16673583105955</v>
      </c>
      <c r="R130" s="205">
        <f t="shared" si="10"/>
        <v>273.50878667762237</v>
      </c>
      <c r="S130" s="205">
        <f t="shared" si="10"/>
        <v>440.63835989823826</v>
      </c>
      <c r="T130" s="205">
        <f t="shared" si="10"/>
        <v>312.35615515360792</v>
      </c>
      <c r="U130" s="205">
        <f t="shared" si="10"/>
        <v>258.36741020986835</v>
      </c>
      <c r="V130" s="205">
        <f t="shared" si="10"/>
        <v>656.74775438790198</v>
      </c>
      <c r="W130" s="205">
        <f t="shared" si="10"/>
        <v>1025.6578493959257</v>
      </c>
      <c r="X130" s="205">
        <f t="shared" si="10"/>
        <v>767.60526684883837</v>
      </c>
      <c r="Y130" s="205">
        <f t="shared" si="10"/>
        <v>572.67960148842963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177.52699198461264</v>
      </c>
      <c r="C132" s="204">
        <f t="shared" si="12"/>
        <v>201.7455761817674</v>
      </c>
      <c r="D132" s="204">
        <f t="shared" si="12"/>
        <v>157.6408504810023</v>
      </c>
      <c r="E132" s="204">
        <f t="shared" si="12"/>
        <v>175.0053237417097</v>
      </c>
      <c r="F132" s="204">
        <f t="shared" si="12"/>
        <v>220.08532669731034</v>
      </c>
      <c r="G132" s="204">
        <f t="shared" si="12"/>
        <v>164.58107262321525</v>
      </c>
      <c r="H132" s="204">
        <f t="shared" si="12"/>
        <v>139.82853485634746</v>
      </c>
      <c r="I132" s="204">
        <f t="shared" si="12"/>
        <v>177.14818375961016</v>
      </c>
      <c r="J132" s="204">
        <f t="shared" si="12"/>
        <v>226.55292923963734</v>
      </c>
      <c r="K132" s="204">
        <f t="shared" si="12"/>
        <v>217.01807638151155</v>
      </c>
      <c r="L132" s="204">
        <f t="shared" si="12"/>
        <v>269.35890160510837</v>
      </c>
      <c r="M132" s="204">
        <f t="shared" si="12"/>
        <v>234.14351063986325</v>
      </c>
      <c r="N132" s="204">
        <f t="shared" si="12"/>
        <v>232.00695474566976</v>
      </c>
      <c r="O132" s="204">
        <f t="shared" si="12"/>
        <v>334.05716520508105</v>
      </c>
      <c r="P132" s="204">
        <f t="shared" si="12"/>
        <v>567.50352159158115</v>
      </c>
      <c r="Q132" s="204">
        <f t="shared" si="12"/>
        <v>252.60028896762509</v>
      </c>
      <c r="R132" s="204">
        <f t="shared" si="12"/>
        <v>265.34798180313692</v>
      </c>
      <c r="S132" s="204">
        <f t="shared" si="12"/>
        <v>508.55480715482605</v>
      </c>
      <c r="T132" s="204">
        <f t="shared" si="12"/>
        <v>326.94158148790194</v>
      </c>
      <c r="U132" s="204">
        <f t="shared" si="12"/>
        <v>266.89501421434568</v>
      </c>
      <c r="V132" s="204">
        <f t="shared" si="12"/>
        <v>865.08832647712597</v>
      </c>
      <c r="W132" s="204">
        <f t="shared" si="12"/>
        <v>1613.1578695496262</v>
      </c>
      <c r="X132" s="204">
        <f t="shared" si="12"/>
        <v>956.8842960017023</v>
      </c>
      <c r="Y132" s="204">
        <f t="shared" si="12"/>
        <v>665.94777863818035</v>
      </c>
    </row>
    <row r="133" spans="1:25" ht="12" customHeight="1" x14ac:dyDescent="0.25">
      <c r="A133" s="14" t="s">
        <v>47</v>
      </c>
      <c r="B133" s="204" t="str">
        <f t="shared" ref="B133:Y133" si="13">IF(B60=0,"",B60/B8*1000)</f>
        <v/>
      </c>
      <c r="C133" s="204" t="str">
        <f t="shared" si="13"/>
        <v/>
      </c>
      <c r="D133" s="204" t="str">
        <f t="shared" si="13"/>
        <v/>
      </c>
      <c r="E133" s="204" t="str">
        <f t="shared" si="13"/>
        <v/>
      </c>
      <c r="F133" s="204" t="str">
        <f t="shared" si="13"/>
        <v/>
      </c>
      <c r="G133" s="204" t="str">
        <f t="shared" si="13"/>
        <v/>
      </c>
      <c r="H133" s="204" t="str">
        <f t="shared" si="13"/>
        <v/>
      </c>
      <c r="I133" s="204" t="str">
        <f t="shared" si="13"/>
        <v/>
      </c>
      <c r="J133" s="204" t="str">
        <f t="shared" si="13"/>
        <v/>
      </c>
      <c r="K133" s="204" t="str">
        <f t="shared" si="13"/>
        <v/>
      </c>
      <c r="L133" s="204" t="str">
        <f t="shared" si="13"/>
        <v/>
      </c>
      <c r="M133" s="204" t="str">
        <f t="shared" si="13"/>
        <v/>
      </c>
      <c r="N133" s="204" t="str">
        <f t="shared" si="13"/>
        <v/>
      </c>
      <c r="O133" s="204" t="str">
        <f t="shared" si="13"/>
        <v/>
      </c>
      <c r="P133" s="204">
        <f t="shared" si="13"/>
        <v>395.58896885661352</v>
      </c>
      <c r="Q133" s="204">
        <f t="shared" si="13"/>
        <v>198.12534913469742</v>
      </c>
      <c r="R133" s="204">
        <f t="shared" si="13"/>
        <v>302.28990395110344</v>
      </c>
      <c r="S133" s="204">
        <f t="shared" si="13"/>
        <v>150.34050540299404</v>
      </c>
      <c r="T133" s="204">
        <f t="shared" si="13"/>
        <v>223.21879094693952</v>
      </c>
      <c r="U133" s="204">
        <f t="shared" si="13"/>
        <v>193.5758939757321</v>
      </c>
      <c r="V133" s="204">
        <f t="shared" si="13"/>
        <v>180.36998980570382</v>
      </c>
      <c r="W133" s="204">
        <f t="shared" si="13"/>
        <v>224.48334866138862</v>
      </c>
      <c r="X133" s="204">
        <f t="shared" si="13"/>
        <v>264.81385841650427</v>
      </c>
      <c r="Y133" s="204">
        <f t="shared" si="13"/>
        <v>225.81708799781481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234.02782012148845</v>
      </c>
      <c r="C134" s="205">
        <f t="shared" si="14"/>
        <v>219.32420424715312</v>
      </c>
      <c r="D134" s="205">
        <f t="shared" si="14"/>
        <v>229.14816088256623</v>
      </c>
      <c r="E134" s="205">
        <f t="shared" si="14"/>
        <v>296.90108667006666</v>
      </c>
      <c r="F134" s="205">
        <f t="shared" si="14"/>
        <v>384.00562417510758</v>
      </c>
      <c r="G134" s="205">
        <f t="shared" si="14"/>
        <v>310.82423176643005</v>
      </c>
      <c r="H134" s="205">
        <f t="shared" si="14"/>
        <v>471.27425982208933</v>
      </c>
      <c r="I134" s="205">
        <f t="shared" si="14"/>
        <v>432.93707493889121</v>
      </c>
      <c r="J134" s="205">
        <f t="shared" si="14"/>
        <v>319.4928967634583</v>
      </c>
      <c r="K134" s="205">
        <f t="shared" si="14"/>
        <v>362.64306321570763</v>
      </c>
      <c r="L134" s="205">
        <f t="shared" si="14"/>
        <v>291.73947984910222</v>
      </c>
      <c r="M134" s="205">
        <f t="shared" si="14"/>
        <v>274.68510512835832</v>
      </c>
      <c r="N134" s="205">
        <f t="shared" si="14"/>
        <v>174.60967488573064</v>
      </c>
      <c r="O134" s="205">
        <f t="shared" si="14"/>
        <v>187.28593764112907</v>
      </c>
      <c r="P134" s="205">
        <f t="shared" si="14"/>
        <v>181.04585370495738</v>
      </c>
      <c r="Q134" s="205">
        <f t="shared" si="14"/>
        <v>190.73806193628766</v>
      </c>
      <c r="R134" s="205">
        <f t="shared" si="14"/>
        <v>196.29247990634212</v>
      </c>
      <c r="S134" s="205">
        <f t="shared" si="14"/>
        <v>230.90819823582274</v>
      </c>
      <c r="T134" s="205">
        <f t="shared" si="14"/>
        <v>225.5127714136944</v>
      </c>
      <c r="U134" s="205">
        <f t="shared" si="14"/>
        <v>206.48337521511093</v>
      </c>
      <c r="V134" s="205">
        <f t="shared" si="14"/>
        <v>194.23408338857348</v>
      </c>
      <c r="W134" s="205">
        <f t="shared" si="14"/>
        <v>183.10606151595218</v>
      </c>
      <c r="X134" s="205">
        <f t="shared" si="14"/>
        <v>92.18129071821636</v>
      </c>
      <c r="Y134" s="205">
        <f t="shared" si="14"/>
        <v>112.74612476987353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1704.2418920334526</v>
      </c>
      <c r="C135" s="204">
        <f t="shared" si="15"/>
        <v>1636.7509256952546</v>
      </c>
      <c r="D135" s="204">
        <f t="shared" si="15"/>
        <v>1632.4209337567197</v>
      </c>
      <c r="E135" s="204">
        <f t="shared" si="15"/>
        <v>1967.2983342433538</v>
      </c>
      <c r="F135" s="204">
        <f t="shared" si="15"/>
        <v>2060.8336864133271</v>
      </c>
      <c r="G135" s="204">
        <f t="shared" si="15"/>
        <v>1647.6687324321374</v>
      </c>
      <c r="H135" s="204">
        <f t="shared" si="15"/>
        <v>1862.5357638349244</v>
      </c>
      <c r="I135" s="204">
        <f t="shared" si="15"/>
        <v>1758.0175210079631</v>
      </c>
      <c r="J135" s="204">
        <f t="shared" si="15"/>
        <v>1572.6887885177327</v>
      </c>
      <c r="K135" s="204">
        <f t="shared" si="15"/>
        <v>1667.2965959255996</v>
      </c>
      <c r="L135" s="204">
        <f t="shared" si="15"/>
        <v>1672.6611290399746</v>
      </c>
      <c r="M135" s="204">
        <f t="shared" si="15"/>
        <v>1780.5011370148165</v>
      </c>
      <c r="N135" s="204">
        <f t="shared" si="15"/>
        <v>2649.591066713996</v>
      </c>
      <c r="O135" s="204">
        <f t="shared" si="15"/>
        <v>3063.3892052125925</v>
      </c>
      <c r="P135" s="204">
        <f t="shared" si="15"/>
        <v>5854.7839837564061</v>
      </c>
      <c r="Q135" s="204">
        <f t="shared" si="15"/>
        <v>3114.8732676651039</v>
      </c>
      <c r="R135" s="204">
        <f t="shared" si="15"/>
        <v>2367.9085906341102</v>
      </c>
      <c r="S135" s="204">
        <f t="shared" si="15"/>
        <v>3310.7830896286227</v>
      </c>
      <c r="T135" s="204">
        <f t="shared" si="15"/>
        <v>15643.191312276438</v>
      </c>
      <c r="U135" s="204">
        <f t="shared" si="15"/>
        <v>2299.5441955773376</v>
      </c>
      <c r="V135" s="204">
        <f t="shared" si="15"/>
        <v>2372.3344301385132</v>
      </c>
      <c r="W135" s="204">
        <f t="shared" si="15"/>
        <v>2252.0778619350917</v>
      </c>
      <c r="X135" s="204">
        <f t="shared" si="15"/>
        <v>1785.4376267908206</v>
      </c>
      <c r="Y135" s="204">
        <f t="shared" si="15"/>
        <v>2164.8584142527311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281.7836849317078</v>
      </c>
      <c r="C136" s="204">
        <f t="shared" si="16"/>
        <v>254.01729673012991</v>
      </c>
      <c r="D136" s="204">
        <f t="shared" si="16"/>
        <v>261.11054096848073</v>
      </c>
      <c r="E136" s="204">
        <f t="shared" si="16"/>
        <v>406.34093366907325</v>
      </c>
      <c r="F136" s="204">
        <f t="shared" si="16"/>
        <v>569.83091705615777</v>
      </c>
      <c r="G136" s="204">
        <f t="shared" si="16"/>
        <v>367.20568046727709</v>
      </c>
      <c r="H136" s="204">
        <f t="shared" si="16"/>
        <v>614.95970507474271</v>
      </c>
      <c r="I136" s="204">
        <f t="shared" si="16"/>
        <v>564.28722243232517</v>
      </c>
      <c r="J136" s="204">
        <f t="shared" si="16"/>
        <v>412.42475335964991</v>
      </c>
      <c r="K136" s="204">
        <f t="shared" si="16"/>
        <v>431.71358206737483</v>
      </c>
      <c r="L136" s="204">
        <f t="shared" si="16"/>
        <v>314.74362420830107</v>
      </c>
      <c r="M136" s="204">
        <f t="shared" si="16"/>
        <v>241.65228611992103</v>
      </c>
      <c r="N136" s="204">
        <f t="shared" si="16"/>
        <v>83.676163637417403</v>
      </c>
      <c r="O136" s="204">
        <f t="shared" si="16"/>
        <v>74.616270025981677</v>
      </c>
      <c r="P136" s="204">
        <f t="shared" si="16"/>
        <v>99.227437113717443</v>
      </c>
      <c r="Q136" s="204">
        <f t="shared" si="16"/>
        <v>110.44426979865547</v>
      </c>
      <c r="R136" s="204">
        <f t="shared" si="16"/>
        <v>154.45621163502707</v>
      </c>
      <c r="S136" s="204">
        <f t="shared" si="16"/>
        <v>226.4541707558995</v>
      </c>
      <c r="T136" s="204">
        <f t="shared" si="16"/>
        <v>226.41964264869526</v>
      </c>
      <c r="U136" s="204">
        <f t="shared" si="16"/>
        <v>144.06946267079633</v>
      </c>
      <c r="V136" s="204">
        <f t="shared" si="16"/>
        <v>68.445600690142996</v>
      </c>
      <c r="W136" s="204">
        <f t="shared" si="16"/>
        <v>21.236896712560188</v>
      </c>
      <c r="X136" s="204">
        <f t="shared" si="16"/>
        <v>16.499173901710513</v>
      </c>
      <c r="Y136" s="204">
        <f t="shared" si="16"/>
        <v>38.276304563647258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53.807215879062682</v>
      </c>
      <c r="C137" s="204">
        <f t="shared" si="17"/>
        <v>53.807215879062689</v>
      </c>
      <c r="D137" s="204">
        <f t="shared" si="17"/>
        <v>53.807215879062689</v>
      </c>
      <c r="E137" s="204">
        <f t="shared" si="17"/>
        <v>53.807215879062703</v>
      </c>
      <c r="F137" s="204">
        <f t="shared" si="17"/>
        <v>53.807215879062696</v>
      </c>
      <c r="G137" s="204">
        <f t="shared" si="17"/>
        <v>53.80721587906271</v>
      </c>
      <c r="H137" s="204">
        <f t="shared" si="17"/>
        <v>53.807215879062667</v>
      </c>
      <c r="I137" s="204">
        <f t="shared" si="17"/>
        <v>53.807215879062682</v>
      </c>
      <c r="J137" s="204">
        <f t="shared" si="17"/>
        <v>53.807215879062703</v>
      </c>
      <c r="K137" s="204">
        <f t="shared" si="17"/>
        <v>53.807215879062696</v>
      </c>
      <c r="L137" s="204">
        <f t="shared" si="17"/>
        <v>53.807215879062731</v>
      </c>
      <c r="M137" s="204">
        <f t="shared" si="17"/>
        <v>53.80721587906271</v>
      </c>
      <c r="N137" s="204">
        <f t="shared" si="17"/>
        <v>53.807215879062724</v>
      </c>
      <c r="O137" s="204">
        <f t="shared" si="17"/>
        <v>53.807215879062674</v>
      </c>
      <c r="P137" s="204">
        <f t="shared" si="17"/>
        <v>53.807215879062689</v>
      </c>
      <c r="Q137" s="204">
        <f t="shared" si="17"/>
        <v>67.455663717615423</v>
      </c>
      <c r="R137" s="204">
        <f t="shared" si="17"/>
        <v>73.429593754960905</v>
      </c>
      <c r="S137" s="204">
        <f t="shared" si="17"/>
        <v>83.85682647621789</v>
      </c>
      <c r="T137" s="204">
        <f t="shared" si="17"/>
        <v>93.154083453768649</v>
      </c>
      <c r="U137" s="204">
        <f t="shared" si="17"/>
        <v>46.382710908071957</v>
      </c>
      <c r="V137" s="204">
        <f t="shared" si="17"/>
        <v>34.070850289493578</v>
      </c>
      <c r="W137" s="204">
        <f t="shared" si="17"/>
        <v>33.810665726905214</v>
      </c>
      <c r="X137" s="204">
        <f t="shared" si="17"/>
        <v>25.082573497071358</v>
      </c>
      <c r="Y137" s="204">
        <f t="shared" si="17"/>
        <v>25.082573497071355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914.70354693211266</v>
      </c>
      <c r="C138" s="205">
        <f t="shared" si="18"/>
        <v>1004.3614433530885</v>
      </c>
      <c r="D138" s="205">
        <f t="shared" si="18"/>
        <v>852.89999121534504</v>
      </c>
      <c r="E138" s="205">
        <f t="shared" si="18"/>
        <v>766.50953059217136</v>
      </c>
      <c r="F138" s="205">
        <f t="shared" si="18"/>
        <v>785.15942858420453</v>
      </c>
      <c r="G138" s="205">
        <f t="shared" si="18"/>
        <v>843.55186813769637</v>
      </c>
      <c r="H138" s="205">
        <f t="shared" si="18"/>
        <v>788.41825177090902</v>
      </c>
      <c r="I138" s="205">
        <f t="shared" si="18"/>
        <v>760.81291984547636</v>
      </c>
      <c r="J138" s="205">
        <f t="shared" si="18"/>
        <v>781.19413638817286</v>
      </c>
      <c r="K138" s="205">
        <f t="shared" si="18"/>
        <v>755.52352773792586</v>
      </c>
      <c r="L138" s="205">
        <f t="shared" si="18"/>
        <v>976.58200910619803</v>
      </c>
      <c r="M138" s="205">
        <f t="shared" si="18"/>
        <v>876.14456261537271</v>
      </c>
      <c r="N138" s="205">
        <f t="shared" si="18"/>
        <v>831.11363344853339</v>
      </c>
      <c r="O138" s="205">
        <f t="shared" si="18"/>
        <v>883.13775325172617</v>
      </c>
      <c r="P138" s="205">
        <f t="shared" si="18"/>
        <v>840.04004245047031</v>
      </c>
      <c r="Q138" s="205">
        <f t="shared" si="18"/>
        <v>800.54154411096067</v>
      </c>
      <c r="R138" s="205">
        <f t="shared" si="18"/>
        <v>703.64707679966762</v>
      </c>
      <c r="S138" s="205">
        <f t="shared" si="18"/>
        <v>819.52910118201419</v>
      </c>
      <c r="T138" s="205">
        <f t="shared" si="18"/>
        <v>795.65310251728022</v>
      </c>
      <c r="U138" s="205">
        <f t="shared" si="18"/>
        <v>826.8105429298829</v>
      </c>
      <c r="V138" s="205">
        <f t="shared" si="18"/>
        <v>693.59102169853952</v>
      </c>
      <c r="W138" s="205">
        <f t="shared" si="18"/>
        <v>713.30766490865528</v>
      </c>
      <c r="X138" s="205">
        <f t="shared" si="18"/>
        <v>653.58747447712437</v>
      </c>
      <c r="Y138" s="205">
        <f t="shared" si="18"/>
        <v>620.45197479595629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970.28682397562648</v>
      </c>
      <c r="C139" s="204">
        <f t="shared" si="19"/>
        <v>1054.9857212125817</v>
      </c>
      <c r="D139" s="204">
        <f t="shared" si="19"/>
        <v>888.31566407088053</v>
      </c>
      <c r="E139" s="204">
        <f t="shared" si="19"/>
        <v>830.48960535825552</v>
      </c>
      <c r="F139" s="204">
        <f t="shared" si="19"/>
        <v>847.69693120451439</v>
      </c>
      <c r="G139" s="204">
        <f t="shared" si="19"/>
        <v>913.34634091609917</v>
      </c>
      <c r="H139" s="204">
        <f t="shared" si="19"/>
        <v>837.2440623599407</v>
      </c>
      <c r="I139" s="204">
        <f t="shared" si="19"/>
        <v>793.62248294555673</v>
      </c>
      <c r="J139" s="204">
        <f t="shared" si="19"/>
        <v>845.22379643904594</v>
      </c>
      <c r="K139" s="204">
        <f t="shared" si="19"/>
        <v>831.89886004088896</v>
      </c>
      <c r="L139" s="204">
        <f t="shared" si="19"/>
        <v>1164.2335628170551</v>
      </c>
      <c r="M139" s="204">
        <f t="shared" si="19"/>
        <v>1135.9733978081581</v>
      </c>
      <c r="N139" s="204">
        <f t="shared" si="19"/>
        <v>1043.7791468604005</v>
      </c>
      <c r="O139" s="204">
        <f t="shared" si="19"/>
        <v>1235.7882636466809</v>
      </c>
      <c r="P139" s="204">
        <f t="shared" si="19"/>
        <v>1165.7415082551693</v>
      </c>
      <c r="Q139" s="204">
        <f t="shared" si="19"/>
        <v>971.04273443480986</v>
      </c>
      <c r="R139" s="204">
        <f t="shared" si="19"/>
        <v>945.36627906777437</v>
      </c>
      <c r="S139" s="204">
        <f t="shared" si="19"/>
        <v>1021.5967430587609</v>
      </c>
      <c r="T139" s="204">
        <f t="shared" si="19"/>
        <v>1121.4909058297239</v>
      </c>
      <c r="U139" s="204">
        <f t="shared" si="19"/>
        <v>1187.8313353754818</v>
      </c>
      <c r="V139" s="204">
        <f t="shared" si="19"/>
        <v>927.33102366211961</v>
      </c>
      <c r="W139" s="204">
        <f t="shared" si="19"/>
        <v>1056.5486141979065</v>
      </c>
      <c r="X139" s="204">
        <f t="shared" si="19"/>
        <v>1018.0451679927839</v>
      </c>
      <c r="Y139" s="204">
        <f t="shared" si="19"/>
        <v>859.59192765793239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1259.2456834009843</v>
      </c>
      <c r="C140" s="204">
        <f t="shared" si="20"/>
        <v>1279.3914547289739</v>
      </c>
      <c r="D140" s="204">
        <f t="shared" si="20"/>
        <v>1077.7825667499465</v>
      </c>
      <c r="E140" s="204">
        <f t="shared" si="20"/>
        <v>1020.2265109194864</v>
      </c>
      <c r="F140" s="204">
        <f t="shared" si="20"/>
        <v>1041.3650897735963</v>
      </c>
      <c r="G140" s="204">
        <f t="shared" si="20"/>
        <v>1118.6150742030143</v>
      </c>
      <c r="H140" s="204">
        <f t="shared" si="20"/>
        <v>1025.4092965472673</v>
      </c>
      <c r="I140" s="204">
        <f t="shared" si="20"/>
        <v>959.64929463082865</v>
      </c>
      <c r="J140" s="204">
        <f t="shared" si="20"/>
        <v>1022.0456671633447</v>
      </c>
      <c r="K140" s="204">
        <f t="shared" si="20"/>
        <v>1005.0815326198401</v>
      </c>
      <c r="L140" s="204">
        <f t="shared" si="20"/>
        <v>1144.4653148724331</v>
      </c>
      <c r="M140" s="204">
        <f t="shared" si="20"/>
        <v>968.56244662520714</v>
      </c>
      <c r="N140" s="204">
        <f t="shared" si="20"/>
        <v>1025.5586668792532</v>
      </c>
      <c r="O140" s="204">
        <f t="shared" si="20"/>
        <v>887.24509846847582</v>
      </c>
      <c r="P140" s="204">
        <f t="shared" si="20"/>
        <v>839.67323774066745</v>
      </c>
      <c r="Q140" s="204">
        <f t="shared" si="20"/>
        <v>951.95497422978474</v>
      </c>
      <c r="R140" s="204">
        <f t="shared" si="20"/>
        <v>733.59021338710431</v>
      </c>
      <c r="S140" s="204">
        <f t="shared" si="20"/>
        <v>1050.4134451371133</v>
      </c>
      <c r="T140" s="204">
        <f t="shared" si="20"/>
        <v>795.67909686088399</v>
      </c>
      <c r="U140" s="204">
        <f t="shared" si="20"/>
        <v>811.64777545139407</v>
      </c>
      <c r="V140" s="204">
        <f t="shared" si="20"/>
        <v>672.64545354392646</v>
      </c>
      <c r="W140" s="204">
        <f t="shared" si="20"/>
        <v>640.48591987210341</v>
      </c>
      <c r="X140" s="204">
        <f t="shared" si="20"/>
        <v>558.35095296612724</v>
      </c>
      <c r="Y140" s="204">
        <f t="shared" si="20"/>
        <v>600.9782967306204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154.96581233453975</v>
      </c>
      <c r="C141" s="204">
        <f t="shared" si="21"/>
        <v>169.7896286774303</v>
      </c>
      <c r="D141" s="204">
        <f t="shared" si="21"/>
        <v>144.49125215792702</v>
      </c>
      <c r="E141" s="204">
        <f t="shared" si="21"/>
        <v>133.4969720193551</v>
      </c>
      <c r="F141" s="204">
        <f t="shared" si="21"/>
        <v>134.78105994180984</v>
      </c>
      <c r="G141" s="204">
        <f t="shared" si="21"/>
        <v>145.05794072878973</v>
      </c>
      <c r="H141" s="204">
        <f t="shared" si="21"/>
        <v>133.14576298378202</v>
      </c>
      <c r="I141" s="204">
        <f t="shared" si="21"/>
        <v>125.44636132131895</v>
      </c>
      <c r="J141" s="204">
        <f t="shared" si="21"/>
        <v>131.59592818737039</v>
      </c>
      <c r="K141" s="204">
        <f t="shared" si="21"/>
        <v>153.92390118825682</v>
      </c>
      <c r="L141" s="204">
        <f t="shared" si="21"/>
        <v>206.95934291967441</v>
      </c>
      <c r="M141" s="204">
        <f t="shared" si="21"/>
        <v>178.07310553802418</v>
      </c>
      <c r="N141" s="204">
        <f t="shared" si="21"/>
        <v>167.84500360123897</v>
      </c>
      <c r="O141" s="204">
        <f t="shared" si="21"/>
        <v>175.08719533517475</v>
      </c>
      <c r="P141" s="204">
        <f t="shared" si="21"/>
        <v>172.71309257197117</v>
      </c>
      <c r="Q141" s="204">
        <f t="shared" si="21"/>
        <v>179.51004549912341</v>
      </c>
      <c r="R141" s="204">
        <f t="shared" si="21"/>
        <v>155.25972964122136</v>
      </c>
      <c r="S141" s="204">
        <f t="shared" si="21"/>
        <v>155.2133096137168</v>
      </c>
      <c r="T141" s="204">
        <f t="shared" si="21"/>
        <v>166.81797076947137</v>
      </c>
      <c r="U141" s="204">
        <f t="shared" si="21"/>
        <v>160.6034424174824</v>
      </c>
      <c r="V141" s="204">
        <f t="shared" si="21"/>
        <v>148.393356959606</v>
      </c>
      <c r="W141" s="204">
        <f t="shared" si="21"/>
        <v>129.48781636561139</v>
      </c>
      <c r="X141" s="204">
        <f t="shared" si="21"/>
        <v>124.70904326872243</v>
      </c>
      <c r="Y141" s="204">
        <f t="shared" si="21"/>
        <v>124.71273971634764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191.86049863708499</v>
      </c>
      <c r="C142" s="205">
        <f t="shared" si="22"/>
        <v>193.79629741614306</v>
      </c>
      <c r="D142" s="205">
        <f t="shared" si="22"/>
        <v>212.81741798429357</v>
      </c>
      <c r="E142" s="205">
        <f t="shared" si="22"/>
        <v>210.80246234982559</v>
      </c>
      <c r="F142" s="205">
        <f t="shared" si="22"/>
        <v>239.25362609385061</v>
      </c>
      <c r="G142" s="205">
        <f t="shared" si="22"/>
        <v>242.720368002084</v>
      </c>
      <c r="H142" s="205">
        <f t="shared" si="22"/>
        <v>263.85001688319068</v>
      </c>
      <c r="I142" s="205">
        <f t="shared" si="22"/>
        <v>227.92610665755535</v>
      </c>
      <c r="J142" s="205">
        <f t="shared" si="22"/>
        <v>198.76808348180535</v>
      </c>
      <c r="K142" s="205">
        <f t="shared" si="22"/>
        <v>242.89621974782426</v>
      </c>
      <c r="L142" s="205">
        <f t="shared" si="22"/>
        <v>276.9882355432224</v>
      </c>
      <c r="M142" s="205">
        <f t="shared" si="22"/>
        <v>249.6945243515861</v>
      </c>
      <c r="N142" s="205">
        <f t="shared" si="22"/>
        <v>251.55593413232907</v>
      </c>
      <c r="O142" s="205">
        <f t="shared" si="22"/>
        <v>175.14904772257526</v>
      </c>
      <c r="P142" s="205">
        <f t="shared" si="22"/>
        <v>154.8608747028957</v>
      </c>
      <c r="Q142" s="205">
        <f t="shared" si="22"/>
        <v>153.03312415157225</v>
      </c>
      <c r="R142" s="205">
        <f t="shared" si="22"/>
        <v>203.56209340358649</v>
      </c>
      <c r="S142" s="205">
        <f t="shared" si="22"/>
        <v>184.44737868640954</v>
      </c>
      <c r="T142" s="205">
        <f t="shared" si="22"/>
        <v>174.78775505481354</v>
      </c>
      <c r="U142" s="205">
        <f t="shared" si="22"/>
        <v>162.20827775635794</v>
      </c>
      <c r="V142" s="205">
        <f t="shared" si="22"/>
        <v>170.6935302415971</v>
      </c>
      <c r="W142" s="205">
        <f t="shared" si="22"/>
        <v>138.64086326754577</v>
      </c>
      <c r="X142" s="205">
        <f t="shared" si="22"/>
        <v>153.4229821601794</v>
      </c>
      <c r="Y142" s="205">
        <f t="shared" si="22"/>
        <v>177.59422479362357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1011.4887461019324</v>
      </c>
      <c r="C143" s="204">
        <f t="shared" si="23"/>
        <v>1074.1137082029809</v>
      </c>
      <c r="D143" s="204">
        <f t="shared" si="23"/>
        <v>1221.9075201855962</v>
      </c>
      <c r="E143" s="204">
        <f t="shared" si="23"/>
        <v>1381.8600216799789</v>
      </c>
      <c r="F143" s="204">
        <f t="shared" si="23"/>
        <v>1534.4547054585037</v>
      </c>
      <c r="G143" s="204">
        <f t="shared" si="23"/>
        <v>1794.1424921044973</v>
      </c>
      <c r="H143" s="204">
        <f t="shared" si="23"/>
        <v>2044.0540494441066</v>
      </c>
      <c r="I143" s="204">
        <f t="shared" si="23"/>
        <v>1788.7584454933774</v>
      </c>
      <c r="J143" s="204">
        <f t="shared" si="23"/>
        <v>1586.1272961228483</v>
      </c>
      <c r="K143" s="204">
        <f t="shared" si="23"/>
        <v>2240.2337876786955</v>
      </c>
      <c r="L143" s="204">
        <f t="shared" si="23"/>
        <v>2699.3074794982335</v>
      </c>
      <c r="M143" s="204">
        <f t="shared" si="23"/>
        <v>2374.5436103192073</v>
      </c>
      <c r="N143" s="204">
        <f t="shared" si="23"/>
        <v>2337.4507532862453</v>
      </c>
      <c r="O143" s="204">
        <f t="shared" si="23"/>
        <v>1580.6798019402299</v>
      </c>
      <c r="P143" s="204">
        <f t="shared" si="23"/>
        <v>1311.7348266940151</v>
      </c>
      <c r="Q143" s="204">
        <f t="shared" si="23"/>
        <v>1313.9821543682096</v>
      </c>
      <c r="R143" s="204">
        <f t="shared" si="23"/>
        <v>1683.7835271626454</v>
      </c>
      <c r="S143" s="204">
        <f t="shared" si="23"/>
        <v>1712.1050508424528</v>
      </c>
      <c r="T143" s="204">
        <f t="shared" si="23"/>
        <v>1494.0000080429525</v>
      </c>
      <c r="U143" s="204">
        <f t="shared" si="23"/>
        <v>1336.9425044699251</v>
      </c>
      <c r="V143" s="204">
        <f t="shared" si="23"/>
        <v>1274.9118853978425</v>
      </c>
      <c r="W143" s="204">
        <f t="shared" si="23"/>
        <v>858.01091834254532</v>
      </c>
      <c r="X143" s="204">
        <f t="shared" si="23"/>
        <v>1016.6147554501619</v>
      </c>
      <c r="Y143" s="204">
        <f t="shared" si="23"/>
        <v>1329.0852171567956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260.36750090373994</v>
      </c>
      <c r="C144" s="204">
        <f t="shared" si="24"/>
        <v>268.46562214558918</v>
      </c>
      <c r="D144" s="204">
        <f t="shared" si="24"/>
        <v>306.24902955590846</v>
      </c>
      <c r="E144" s="204">
        <f t="shared" si="24"/>
        <v>334.50806640263215</v>
      </c>
      <c r="F144" s="204">
        <f t="shared" si="24"/>
        <v>384.50932793851433</v>
      </c>
      <c r="G144" s="204">
        <f t="shared" si="24"/>
        <v>391.24131537033708</v>
      </c>
      <c r="H144" s="204">
        <f t="shared" si="24"/>
        <v>449.51844621204572</v>
      </c>
      <c r="I144" s="204">
        <f t="shared" si="24"/>
        <v>379.77370285119542</v>
      </c>
      <c r="J144" s="204">
        <f t="shared" si="24"/>
        <v>328.11405270808677</v>
      </c>
      <c r="K144" s="204">
        <f t="shared" si="24"/>
        <v>472.69819889570374</v>
      </c>
      <c r="L144" s="204">
        <f t="shared" si="24"/>
        <v>561.9745358939457</v>
      </c>
      <c r="M144" s="204">
        <f t="shared" si="24"/>
        <v>509.36902343049087</v>
      </c>
      <c r="N144" s="204">
        <f t="shared" si="24"/>
        <v>513.85025291847774</v>
      </c>
      <c r="O144" s="204">
        <f t="shared" si="24"/>
        <v>331.39037807949404</v>
      </c>
      <c r="P144" s="204">
        <f t="shared" si="24"/>
        <v>281.01826123400275</v>
      </c>
      <c r="Q144" s="204">
        <f t="shared" si="24"/>
        <v>267.20563445905879</v>
      </c>
      <c r="R144" s="204">
        <f t="shared" si="24"/>
        <v>380.13503224105273</v>
      </c>
      <c r="S144" s="204">
        <f t="shared" si="24"/>
        <v>348.3191507620615</v>
      </c>
      <c r="T144" s="204">
        <f t="shared" si="24"/>
        <v>312.62615094502274</v>
      </c>
      <c r="U144" s="204">
        <f t="shared" si="24"/>
        <v>284.69653617342641</v>
      </c>
      <c r="V144" s="204">
        <f t="shared" si="24"/>
        <v>281.93947575661883</v>
      </c>
      <c r="W144" s="204">
        <f t="shared" si="24"/>
        <v>186.72687688246276</v>
      </c>
      <c r="X144" s="204">
        <f t="shared" si="24"/>
        <v>215.25623315563072</v>
      </c>
      <c r="Y144" s="204">
        <f t="shared" si="24"/>
        <v>289.60609987708989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65.730219787513519</v>
      </c>
      <c r="C145" s="204">
        <f t="shared" si="25"/>
        <v>65.730219787513491</v>
      </c>
      <c r="D145" s="204">
        <f t="shared" si="25"/>
        <v>65.730219787513548</v>
      </c>
      <c r="E145" s="204">
        <f t="shared" si="25"/>
        <v>65.730219787513548</v>
      </c>
      <c r="F145" s="204">
        <f t="shared" si="25"/>
        <v>65.730219787513505</v>
      </c>
      <c r="G145" s="204">
        <f t="shared" si="25"/>
        <v>65.730219787513576</v>
      </c>
      <c r="H145" s="204">
        <f t="shared" si="25"/>
        <v>65.730219787513519</v>
      </c>
      <c r="I145" s="204">
        <f t="shared" si="25"/>
        <v>65.730219787513562</v>
      </c>
      <c r="J145" s="204">
        <f t="shared" si="25"/>
        <v>65.730219787513562</v>
      </c>
      <c r="K145" s="204">
        <f t="shared" si="25"/>
        <v>65.730219787513519</v>
      </c>
      <c r="L145" s="204">
        <f t="shared" si="25"/>
        <v>65.730219787513519</v>
      </c>
      <c r="M145" s="204">
        <f t="shared" si="25"/>
        <v>65.730219787513533</v>
      </c>
      <c r="N145" s="204">
        <f t="shared" si="25"/>
        <v>65.730219787513519</v>
      </c>
      <c r="O145" s="204">
        <f t="shared" si="25"/>
        <v>65.730219787513562</v>
      </c>
      <c r="P145" s="204">
        <f t="shared" si="25"/>
        <v>65.730219787513533</v>
      </c>
      <c r="Q145" s="204">
        <f t="shared" si="25"/>
        <v>73.309347770885481</v>
      </c>
      <c r="R145" s="204">
        <f t="shared" si="25"/>
        <v>74.815887352129891</v>
      </c>
      <c r="S145" s="204">
        <f t="shared" si="25"/>
        <v>80.103497620716553</v>
      </c>
      <c r="T145" s="204">
        <f t="shared" si="25"/>
        <v>73.305348869373361</v>
      </c>
      <c r="U145" s="204">
        <f t="shared" si="25"/>
        <v>64.316844138533071</v>
      </c>
      <c r="V145" s="204">
        <f t="shared" si="25"/>
        <v>64.234564015769266</v>
      </c>
      <c r="W145" s="204">
        <f t="shared" si="25"/>
        <v>63.282309031642725</v>
      </c>
      <c r="X145" s="204">
        <f t="shared" si="25"/>
        <v>67.691062662559162</v>
      </c>
      <c r="Y145" s="204">
        <f t="shared" si="25"/>
        <v>67.691062662559162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113.79566614938625</v>
      </c>
      <c r="C146" s="206">
        <f t="shared" si="26"/>
        <v>126.53488647048438</v>
      </c>
      <c r="D146" s="206">
        <f t="shared" si="26"/>
        <v>126.76739917491537</v>
      </c>
      <c r="E146" s="206">
        <f t="shared" si="26"/>
        <v>121.41183295529815</v>
      </c>
      <c r="F146" s="206">
        <f t="shared" si="26"/>
        <v>119.21853665503454</v>
      </c>
      <c r="G146" s="206">
        <f t="shared" si="26"/>
        <v>123.53046321024446</v>
      </c>
      <c r="H146" s="206">
        <f t="shared" si="26"/>
        <v>122.52904914748716</v>
      </c>
      <c r="I146" s="206">
        <f t="shared" si="26"/>
        <v>117.62110612945938</v>
      </c>
      <c r="J146" s="206">
        <f t="shared" si="26"/>
        <v>138.3449528127189</v>
      </c>
      <c r="K146" s="206">
        <f t="shared" si="26"/>
        <v>116.4371614516957</v>
      </c>
      <c r="L146" s="206">
        <f t="shared" si="26"/>
        <v>120.4211833712434</v>
      </c>
      <c r="M146" s="206">
        <f t="shared" si="26"/>
        <v>112.56739735140444</v>
      </c>
      <c r="N146" s="206">
        <f t="shared" si="26"/>
        <v>105.62443606355598</v>
      </c>
      <c r="O146" s="206">
        <f t="shared" si="26"/>
        <v>99.889919278993958</v>
      </c>
      <c r="P146" s="206">
        <f t="shared" si="26"/>
        <v>107.36629912578979</v>
      </c>
      <c r="Q146" s="206">
        <f t="shared" si="26"/>
        <v>102.29498330840454</v>
      </c>
      <c r="R146" s="206">
        <f t="shared" si="26"/>
        <v>105.57473468422376</v>
      </c>
      <c r="S146" s="206">
        <f t="shared" si="26"/>
        <v>100.47058662254186</v>
      </c>
      <c r="T146" s="206">
        <f t="shared" si="26"/>
        <v>98.201357633260784</v>
      </c>
      <c r="U146" s="206">
        <f t="shared" si="26"/>
        <v>99.492336865517316</v>
      </c>
      <c r="V146" s="206">
        <f t="shared" si="26"/>
        <v>106.82817518257397</v>
      </c>
      <c r="W146" s="206">
        <f t="shared" si="26"/>
        <v>99.901461237118028</v>
      </c>
      <c r="X146" s="206">
        <f t="shared" si="26"/>
        <v>113.71546689907822</v>
      </c>
      <c r="Y146" s="206">
        <f t="shared" si="26"/>
        <v>104.17468521735915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51.880029601516497</v>
      </c>
      <c r="C147" s="204">
        <f t="shared" si="27"/>
        <v>62.631237717356377</v>
      </c>
      <c r="D147" s="204">
        <f t="shared" si="27"/>
        <v>60.5223419164383</v>
      </c>
      <c r="E147" s="204">
        <f t="shared" si="27"/>
        <v>60.956906656909872</v>
      </c>
      <c r="F147" s="204">
        <f t="shared" si="27"/>
        <v>56.54786146282936</v>
      </c>
      <c r="G147" s="204">
        <f t="shared" si="27"/>
        <v>79.400074779218031</v>
      </c>
      <c r="H147" s="204">
        <f t="shared" si="27"/>
        <v>75.299871593765886</v>
      </c>
      <c r="I147" s="204">
        <f t="shared" si="27"/>
        <v>87.802772298620241</v>
      </c>
      <c r="J147" s="204">
        <f t="shared" si="27"/>
        <v>52.171928103166877</v>
      </c>
      <c r="K147" s="204">
        <f t="shared" si="27"/>
        <v>53.690721759871174</v>
      </c>
      <c r="L147" s="204">
        <f t="shared" si="27"/>
        <v>45.865019751443867</v>
      </c>
      <c r="M147" s="204">
        <f t="shared" si="27"/>
        <v>54.88781182124351</v>
      </c>
      <c r="N147" s="204">
        <f t="shared" si="27"/>
        <v>58.949485559526416</v>
      </c>
      <c r="O147" s="204">
        <f t="shared" si="27"/>
        <v>110.70240384061835</v>
      </c>
      <c r="P147" s="204">
        <f t="shared" si="27"/>
        <v>61.860894245032654</v>
      </c>
      <c r="Q147" s="204">
        <f t="shared" si="27"/>
        <v>75.657016139031214</v>
      </c>
      <c r="R147" s="204">
        <f t="shared" si="27"/>
        <v>61.904647085449696</v>
      </c>
      <c r="S147" s="204">
        <f t="shared" si="27"/>
        <v>65.899316455686886</v>
      </c>
      <c r="T147" s="204">
        <f t="shared" si="27"/>
        <v>80.115852942638398</v>
      </c>
      <c r="U147" s="204">
        <f t="shared" si="27"/>
        <v>27.888985207405163</v>
      </c>
      <c r="V147" s="204">
        <f t="shared" si="27"/>
        <v>45.224987653910325</v>
      </c>
      <c r="W147" s="204">
        <f t="shared" si="27"/>
        <v>47.041012824409627</v>
      </c>
      <c r="X147" s="204">
        <f t="shared" si="27"/>
        <v>32.404056620225248</v>
      </c>
      <c r="Y147" s="204">
        <f t="shared" si="27"/>
        <v>25.936922789083148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28.358623566327008</v>
      </c>
      <c r="C148" s="204">
        <f t="shared" si="28"/>
        <v>23.138163141399385</v>
      </c>
      <c r="D148" s="204">
        <f t="shared" si="28"/>
        <v>19.64100393174505</v>
      </c>
      <c r="E148" s="204">
        <f t="shared" si="28"/>
        <v>22.821532616229188</v>
      </c>
      <c r="F148" s="204">
        <f t="shared" si="28"/>
        <v>27.371255636743445</v>
      </c>
      <c r="G148" s="204">
        <f t="shared" si="28"/>
        <v>28.563084592845108</v>
      </c>
      <c r="H148" s="204">
        <f t="shared" si="28"/>
        <v>27.880163215258293</v>
      </c>
      <c r="I148" s="204">
        <f t="shared" si="28"/>
        <v>28.654949024607429</v>
      </c>
      <c r="J148" s="204">
        <f t="shared" si="28"/>
        <v>28.727488676612182</v>
      </c>
      <c r="K148" s="204">
        <f t="shared" si="28"/>
        <v>29.362441301435179</v>
      </c>
      <c r="L148" s="204">
        <f t="shared" si="28"/>
        <v>33.996995315943145</v>
      </c>
      <c r="M148" s="204">
        <f t="shared" si="28"/>
        <v>35.080537575523365</v>
      </c>
      <c r="N148" s="204">
        <f t="shared" si="28"/>
        <v>35.950822682167058</v>
      </c>
      <c r="O148" s="204">
        <f t="shared" si="28"/>
        <v>35.428424499102029</v>
      </c>
      <c r="P148" s="204">
        <f t="shared" si="28"/>
        <v>40.43863238978328</v>
      </c>
      <c r="Q148" s="204">
        <f t="shared" si="28"/>
        <v>37.241594980340473</v>
      </c>
      <c r="R148" s="204">
        <f t="shared" si="28"/>
        <v>34.136222156741226</v>
      </c>
      <c r="S148" s="204">
        <f t="shared" si="28"/>
        <v>35.038861922005623</v>
      </c>
      <c r="T148" s="204">
        <f t="shared" si="28"/>
        <v>32.03321318709299</v>
      </c>
      <c r="U148" s="204">
        <f t="shared" si="28"/>
        <v>35.131182455629677</v>
      </c>
      <c r="V148" s="204">
        <f t="shared" si="28"/>
        <v>30.239030678552858</v>
      </c>
      <c r="W148" s="204">
        <f t="shared" si="28"/>
        <v>29.817456510488483</v>
      </c>
      <c r="X148" s="204">
        <f t="shared" si="28"/>
        <v>28.250834856018649</v>
      </c>
      <c r="Y148" s="204">
        <f t="shared" si="28"/>
        <v>27.106563752651443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83.782053586557367</v>
      </c>
      <c r="C149" s="204">
        <f t="shared" si="29"/>
        <v>86.0640547656173</v>
      </c>
      <c r="D149" s="204">
        <f t="shared" si="29"/>
        <v>79.716157020004133</v>
      </c>
      <c r="E149" s="204">
        <f t="shared" si="29"/>
        <v>76.358811548910509</v>
      </c>
      <c r="F149" s="204">
        <f t="shared" si="29"/>
        <v>83.442859660394859</v>
      </c>
      <c r="G149" s="204">
        <f t="shared" si="29"/>
        <v>82.700244721533124</v>
      </c>
      <c r="H149" s="204">
        <f t="shared" si="29"/>
        <v>74.010093323606995</v>
      </c>
      <c r="I149" s="204">
        <f t="shared" si="29"/>
        <v>71.587808031275245</v>
      </c>
      <c r="J149" s="204">
        <f t="shared" si="29"/>
        <v>66.728791632063491</v>
      </c>
      <c r="K149" s="204">
        <f t="shared" si="29"/>
        <v>74.159340100629379</v>
      </c>
      <c r="L149" s="204">
        <f t="shared" si="29"/>
        <v>68.341517803741155</v>
      </c>
      <c r="M149" s="204">
        <f t="shared" si="29"/>
        <v>64.693594676459313</v>
      </c>
      <c r="N149" s="204">
        <f t="shared" si="29"/>
        <v>70.986178909635413</v>
      </c>
      <c r="O149" s="204">
        <f t="shared" si="29"/>
        <v>64.922550686264543</v>
      </c>
      <c r="P149" s="204">
        <f t="shared" si="29"/>
        <v>62.266545701751063</v>
      </c>
      <c r="Q149" s="204">
        <f t="shared" si="29"/>
        <v>70.335941848559017</v>
      </c>
      <c r="R149" s="204">
        <f t="shared" si="29"/>
        <v>61.362455470076242</v>
      </c>
      <c r="S149" s="204">
        <f t="shared" si="29"/>
        <v>57.843868084492406</v>
      </c>
      <c r="T149" s="204">
        <f t="shared" si="29"/>
        <v>54.447566244533853</v>
      </c>
      <c r="U149" s="204">
        <f t="shared" si="29"/>
        <v>50.619353456642827</v>
      </c>
      <c r="V149" s="204">
        <f t="shared" si="29"/>
        <v>52.235649873954991</v>
      </c>
      <c r="W149" s="204">
        <f t="shared" si="29"/>
        <v>52.686673117700849</v>
      </c>
      <c r="X149" s="204">
        <f t="shared" si="29"/>
        <v>50.942028427924733</v>
      </c>
      <c r="Y149" s="204">
        <f t="shared" si="29"/>
        <v>47.310228906695954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142.23795745885676</v>
      </c>
      <c r="C150" s="204">
        <f t="shared" si="30"/>
        <v>172.70215379698041</v>
      </c>
      <c r="D150" s="204">
        <f t="shared" si="30"/>
        <v>143.85632291727717</v>
      </c>
      <c r="E150" s="204">
        <f t="shared" si="30"/>
        <v>139.82992785193872</v>
      </c>
      <c r="F150" s="204">
        <f t="shared" si="30"/>
        <v>174.3612453960651</v>
      </c>
      <c r="G150" s="204">
        <f t="shared" si="30"/>
        <v>180.06907043482673</v>
      </c>
      <c r="H150" s="204">
        <f t="shared" si="30"/>
        <v>217.80677091735154</v>
      </c>
      <c r="I150" s="204">
        <f t="shared" si="30"/>
        <v>145.7533119299454</v>
      </c>
      <c r="J150" s="204">
        <f t="shared" si="30"/>
        <v>128.98244941640706</v>
      </c>
      <c r="K150" s="204">
        <f t="shared" si="30"/>
        <v>142.5198855616562</v>
      </c>
      <c r="L150" s="204">
        <f t="shared" si="30"/>
        <v>174.3571987491151</v>
      </c>
      <c r="M150" s="204">
        <f t="shared" si="30"/>
        <v>185.95988568576266</v>
      </c>
      <c r="N150" s="204">
        <f t="shared" si="30"/>
        <v>168.73122728611838</v>
      </c>
      <c r="O150" s="204">
        <f t="shared" si="30"/>
        <v>161.59436212696704</v>
      </c>
      <c r="P150" s="204">
        <f t="shared" si="30"/>
        <v>133.5148231508679</v>
      </c>
      <c r="Q150" s="204">
        <f t="shared" si="30"/>
        <v>157.52836906709618</v>
      </c>
      <c r="R150" s="204">
        <f t="shared" si="30"/>
        <v>168.27979691559437</v>
      </c>
      <c r="S150" s="204">
        <f t="shared" si="30"/>
        <v>211.68174031608342</v>
      </c>
      <c r="T150" s="204">
        <f t="shared" si="30"/>
        <v>216.65588953121824</v>
      </c>
      <c r="U150" s="204">
        <f t="shared" si="30"/>
        <v>229.58925458610969</v>
      </c>
      <c r="V150" s="204">
        <f t="shared" si="30"/>
        <v>423.2201519676014</v>
      </c>
      <c r="W150" s="204">
        <f t="shared" si="30"/>
        <v>319.68287954574924</v>
      </c>
      <c r="X150" s="204">
        <f t="shared" si="30"/>
        <v>185.65903806138184</v>
      </c>
      <c r="Y150" s="204">
        <f t="shared" si="30"/>
        <v>179.83521480661094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64.812253490562782</v>
      </c>
      <c r="C151" s="207">
        <f t="shared" si="31"/>
        <v>57.99053947106038</v>
      </c>
      <c r="D151" s="207">
        <f t="shared" si="31"/>
        <v>55.846042849609624</v>
      </c>
      <c r="E151" s="207">
        <f t="shared" si="31"/>
        <v>57.383330801010906</v>
      </c>
      <c r="F151" s="207">
        <f t="shared" si="31"/>
        <v>48.311865890116138</v>
      </c>
      <c r="G151" s="207">
        <f t="shared" si="31"/>
        <v>50.365887169320438</v>
      </c>
      <c r="H151" s="207">
        <f t="shared" si="31"/>
        <v>47.311436105650849</v>
      </c>
      <c r="I151" s="207">
        <f t="shared" si="31"/>
        <v>49.503413432820338</v>
      </c>
      <c r="J151" s="207">
        <f t="shared" si="31"/>
        <v>50.960531796590956</v>
      </c>
      <c r="K151" s="207">
        <f t="shared" si="31"/>
        <v>46.086809557432204</v>
      </c>
      <c r="L151" s="207">
        <f t="shared" si="31"/>
        <v>54.690408726385513</v>
      </c>
      <c r="M151" s="207">
        <f t="shared" si="31"/>
        <v>54.944823419447829</v>
      </c>
      <c r="N151" s="207">
        <f t="shared" si="31"/>
        <v>59.441668331317153</v>
      </c>
      <c r="O151" s="207">
        <f t="shared" si="31"/>
        <v>56.65786808470115</v>
      </c>
      <c r="P151" s="207">
        <f t="shared" si="31"/>
        <v>53.659531368358671</v>
      </c>
      <c r="Q151" s="207">
        <f t="shared" si="31"/>
        <v>48.848098771869772</v>
      </c>
      <c r="R151" s="207">
        <f t="shared" si="31"/>
        <v>45.982304050588539</v>
      </c>
      <c r="S151" s="207">
        <f t="shared" si="31"/>
        <v>44.904020355925034</v>
      </c>
      <c r="T151" s="207">
        <f t="shared" si="31"/>
        <v>43.825224776250309</v>
      </c>
      <c r="U151" s="207">
        <f t="shared" si="31"/>
        <v>42.130849708259845</v>
      </c>
      <c r="V151" s="207">
        <f t="shared" si="31"/>
        <v>41.920618453208128</v>
      </c>
      <c r="W151" s="207">
        <f t="shared" si="31"/>
        <v>41.218481188702008</v>
      </c>
      <c r="X151" s="207">
        <f t="shared" si="31"/>
        <v>40.315552086598409</v>
      </c>
      <c r="Y151" s="207">
        <f t="shared" si="31"/>
        <v>39.45176402252099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3.7978401158158221</v>
      </c>
      <c r="C153" s="215">
        <f t="shared" si="32"/>
        <v>3.8633642830440382</v>
      </c>
      <c r="D153" s="215">
        <f t="shared" si="32"/>
        <v>3.8719927144393376</v>
      </c>
      <c r="E153" s="215">
        <f t="shared" si="32"/>
        <v>3.7965099365575816</v>
      </c>
      <c r="F153" s="215">
        <f t="shared" si="32"/>
        <v>3.908069941406362</v>
      </c>
      <c r="G153" s="215">
        <f t="shared" si="32"/>
        <v>3.982237471253947</v>
      </c>
      <c r="H153" s="215">
        <f t="shared" si="32"/>
        <v>3.9941467104359885</v>
      </c>
      <c r="I153" s="215">
        <f t="shared" si="32"/>
        <v>3.9806266831214936</v>
      </c>
      <c r="J153" s="215">
        <f t="shared" si="32"/>
        <v>3.9155385080082521</v>
      </c>
      <c r="K153" s="215">
        <f t="shared" si="32"/>
        <v>3.7039619684888065</v>
      </c>
      <c r="L153" s="215">
        <f t="shared" si="32"/>
        <v>3.7246004081109789</v>
      </c>
      <c r="M153" s="215">
        <f t="shared" si="32"/>
        <v>3.6677958584074433</v>
      </c>
      <c r="N153" s="215">
        <f t="shared" si="32"/>
        <v>3.6755789128768188</v>
      </c>
      <c r="O153" s="215">
        <f t="shared" si="32"/>
        <v>3.8367337981174803</v>
      </c>
      <c r="P153" s="215">
        <f t="shared" si="32"/>
        <v>3.9455365375620093</v>
      </c>
      <c r="Q153" s="215">
        <f t="shared" si="32"/>
        <v>3.8745109144948082</v>
      </c>
      <c r="R153" s="215">
        <f t="shared" si="32"/>
        <v>3.7447747328161327</v>
      </c>
      <c r="S153" s="215">
        <f t="shared" si="32"/>
        <v>3.8067195139229577</v>
      </c>
      <c r="T153" s="215">
        <f t="shared" si="32"/>
        <v>3.6885879020798704</v>
      </c>
      <c r="U153" s="215">
        <f t="shared" si="32"/>
        <v>3.690204571774748</v>
      </c>
      <c r="V153" s="215">
        <f t="shared" si="32"/>
        <v>3.6729558905826649</v>
      </c>
      <c r="W153" s="215">
        <f t="shared" si="32"/>
        <v>3.5156914640717423</v>
      </c>
      <c r="X153" s="215">
        <f t="shared" si="32"/>
        <v>3.2745611841269153</v>
      </c>
      <c r="Y153" s="215">
        <f t="shared" si="32"/>
        <v>3.3844217097369675</v>
      </c>
    </row>
    <row r="154" spans="1:25" ht="12" customHeight="1" x14ac:dyDescent="0.25">
      <c r="A154" s="25" t="s">
        <v>14</v>
      </c>
      <c r="B154" s="216">
        <f>ISI!B65</f>
        <v>2.1927931649149137</v>
      </c>
      <c r="C154" s="216">
        <f>ISI!C65</f>
        <v>1.9691439722431938</v>
      </c>
      <c r="D154" s="216">
        <f>ISI!D65</f>
        <v>1.8933231552704282</v>
      </c>
      <c r="E154" s="216">
        <f>ISI!E65</f>
        <v>1.7845298772092402</v>
      </c>
      <c r="F154" s="216">
        <f>ISI!F65</f>
        <v>1.562610720010366</v>
      </c>
      <c r="G154" s="216">
        <f>ISI!G65</f>
        <v>1.9242310965516409</v>
      </c>
      <c r="H154" s="216">
        <f>ISI!H65</f>
        <v>1.9657862962186869</v>
      </c>
      <c r="I154" s="216">
        <f>ISI!I65</f>
        <v>1.9720843060096045</v>
      </c>
      <c r="J154" s="216">
        <f>ISI!J65</f>
        <v>1.8766657783454053</v>
      </c>
      <c r="K154" s="216">
        <f>ISI!K65</f>
        <v>1.625453860690165</v>
      </c>
      <c r="L154" s="216">
        <f>ISI!L65</f>
        <v>1.9860052556161609</v>
      </c>
      <c r="M154" s="216">
        <f>ISI!M65</f>
        <v>1.9158545713711945</v>
      </c>
      <c r="N154" s="216">
        <f>ISI!N65</f>
        <v>1.6731088066806385</v>
      </c>
      <c r="O154" s="216">
        <f>ISI!O65</f>
        <v>1.8315362388411456</v>
      </c>
      <c r="P154" s="216">
        <f>ISI!P65</f>
        <v>1.7217236382333587</v>
      </c>
      <c r="Q154" s="216">
        <f>ISI!Q65</f>
        <v>1.5429184749812095</v>
      </c>
      <c r="R154" s="216">
        <f>ISI!R65</f>
        <v>1.1214533928299353</v>
      </c>
      <c r="S154" s="216">
        <f>ISI!S65</f>
        <v>1.301526910966545</v>
      </c>
      <c r="T154" s="216">
        <f>ISI!T65</f>
        <v>1.5774224929797809</v>
      </c>
      <c r="U154" s="216">
        <f>ISI!U65</f>
        <v>1.2941920138348066</v>
      </c>
      <c r="V154" s="216">
        <f>ISI!V65</f>
        <v>1.2252605121502438</v>
      </c>
      <c r="W154" s="216">
        <f>ISI!W65</f>
        <v>1.5920487693834582</v>
      </c>
      <c r="X154" s="216">
        <f>ISI!X65</f>
        <v>1.5909161344881786</v>
      </c>
      <c r="Y154" s="216">
        <f>ISI!Y65</f>
        <v>1.6177131692136522</v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2.1927931649149137</v>
      </c>
      <c r="C156" s="217">
        <f>ISI!C67</f>
        <v>1.9691439722431938</v>
      </c>
      <c r="D156" s="217">
        <f>ISI!D67</f>
        <v>1.8933231552704282</v>
      </c>
      <c r="E156" s="217">
        <f>ISI!E67</f>
        <v>1.7845298772092402</v>
      </c>
      <c r="F156" s="217">
        <f>ISI!F67</f>
        <v>1.562610720010366</v>
      </c>
      <c r="G156" s="217">
        <f>ISI!G67</f>
        <v>1.9242310965516409</v>
      </c>
      <c r="H156" s="217">
        <f>ISI!H67</f>
        <v>1.9657862962186869</v>
      </c>
      <c r="I156" s="217">
        <f>ISI!I67</f>
        <v>1.9720843060096045</v>
      </c>
      <c r="J156" s="217">
        <f>ISI!J67</f>
        <v>1.8766657783454053</v>
      </c>
      <c r="K156" s="217">
        <f>ISI!K67</f>
        <v>1.625453860690165</v>
      </c>
      <c r="L156" s="217">
        <f>ISI!L67</f>
        <v>1.9860052556161609</v>
      </c>
      <c r="M156" s="217">
        <f>ISI!M67</f>
        <v>1.9158545713711945</v>
      </c>
      <c r="N156" s="217">
        <f>ISI!N67</f>
        <v>1.6731088066806385</v>
      </c>
      <c r="O156" s="217">
        <f>ISI!O67</f>
        <v>1.8315362388411456</v>
      </c>
      <c r="P156" s="217">
        <f>ISI!P67</f>
        <v>1.7217236382333587</v>
      </c>
      <c r="Q156" s="217">
        <f>ISI!Q67</f>
        <v>1.5429184749812095</v>
      </c>
      <c r="R156" s="217">
        <f>ISI!R67</f>
        <v>1.1214533928299353</v>
      </c>
      <c r="S156" s="217">
        <f>ISI!S67</f>
        <v>1.301526910966545</v>
      </c>
      <c r="T156" s="217">
        <f>ISI!T67</f>
        <v>1.5774224929797809</v>
      </c>
      <c r="U156" s="217">
        <f>ISI!U67</f>
        <v>1.2941920138348066</v>
      </c>
      <c r="V156" s="217">
        <f>ISI!V67</f>
        <v>1.2252605121502438</v>
      </c>
      <c r="W156" s="217">
        <f>ISI!W67</f>
        <v>1.5920487693834582</v>
      </c>
      <c r="X156" s="217">
        <f>ISI!X67</f>
        <v>1.5909161344881786</v>
      </c>
      <c r="Y156" s="217">
        <f>ISI!Y67</f>
        <v>1.6177131692136522</v>
      </c>
    </row>
    <row r="157" spans="1:25" ht="12" customHeight="1" x14ac:dyDescent="0.25">
      <c r="A157" s="13" t="s">
        <v>18</v>
      </c>
      <c r="B157" s="218">
        <f>NFM!B96</f>
        <v>1.4823327873756409</v>
      </c>
      <c r="C157" s="218">
        <f>NFM!C96</f>
        <v>1.4741882184004043</v>
      </c>
      <c r="D157" s="218">
        <f>NFM!D96</f>
        <v>1.3840002139126195</v>
      </c>
      <c r="E157" s="218">
        <f>NFM!E96</f>
        <v>1.3608103538512772</v>
      </c>
      <c r="F157" s="218">
        <f>NFM!F96</f>
        <v>1.5965945635839429</v>
      </c>
      <c r="G157" s="218">
        <f>NFM!G96</f>
        <v>1.3854363773806555</v>
      </c>
      <c r="H157" s="218">
        <f>NFM!H96</f>
        <v>1.3927784886176495</v>
      </c>
      <c r="I157" s="218">
        <f>NFM!I96</f>
        <v>1.3525701915373483</v>
      </c>
      <c r="J157" s="218">
        <f>NFM!J96</f>
        <v>1.577036062454467</v>
      </c>
      <c r="K157" s="218">
        <f>NFM!K96</f>
        <v>1.3492041291978181</v>
      </c>
      <c r="L157" s="218">
        <f>NFM!L96</f>
        <v>1.1905958559767114</v>
      </c>
      <c r="M157" s="218">
        <f>NFM!M96</f>
        <v>1.2814386687037242</v>
      </c>
      <c r="N157" s="218">
        <f>NFM!N96</f>
        <v>1.3230493128333263</v>
      </c>
      <c r="O157" s="218">
        <f>NFM!O96</f>
        <v>1.3372573213115222</v>
      </c>
      <c r="P157" s="218">
        <f>NFM!P96</f>
        <v>1.4256426367254555</v>
      </c>
      <c r="Q157" s="218">
        <f>NFM!Q96</f>
        <v>1.5256025617213487</v>
      </c>
      <c r="R157" s="218">
        <f>NFM!R96</f>
        <v>1.5911872931044209</v>
      </c>
      <c r="S157" s="218">
        <f>NFM!S96</f>
        <v>1.2926578315501212</v>
      </c>
      <c r="T157" s="218">
        <f>NFM!T96</f>
        <v>1.3712385735140424</v>
      </c>
      <c r="U157" s="218">
        <f>NFM!U96</f>
        <v>1.3537337654650241</v>
      </c>
      <c r="V157" s="218">
        <f>NFM!V96</f>
        <v>1.3371902598571628</v>
      </c>
      <c r="W157" s="218">
        <f>NFM!W96</f>
        <v>1.3970718449533241</v>
      </c>
      <c r="X157" s="218">
        <f>NFM!X96</f>
        <v>1.4103747917098655</v>
      </c>
      <c r="Y157" s="218">
        <f>NFM!Y96</f>
        <v>1.4197770686533722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1.4823327873756409</v>
      </c>
      <c r="C159" s="217">
        <f>NFM!C98</f>
        <v>1.4741882184004043</v>
      </c>
      <c r="D159" s="217">
        <f>NFM!D98</f>
        <v>1.3840002139126195</v>
      </c>
      <c r="E159" s="217">
        <f>NFM!E98</f>
        <v>1.3608103538512772</v>
      </c>
      <c r="F159" s="217">
        <f>NFM!F98</f>
        <v>1.5965945635839429</v>
      </c>
      <c r="G159" s="217">
        <f>NFM!G98</f>
        <v>1.3854363773806555</v>
      </c>
      <c r="H159" s="217">
        <f>NFM!H98</f>
        <v>1.3927784886176495</v>
      </c>
      <c r="I159" s="217">
        <f>NFM!I98</f>
        <v>1.3525701915373483</v>
      </c>
      <c r="J159" s="217">
        <f>NFM!J98</f>
        <v>1.577036062454467</v>
      </c>
      <c r="K159" s="217">
        <f>NFM!K98</f>
        <v>1.3492041291978181</v>
      </c>
      <c r="L159" s="217">
        <f>NFM!L98</f>
        <v>1.1905958559767114</v>
      </c>
      <c r="M159" s="217">
        <f>NFM!M98</f>
        <v>1.2814386687037242</v>
      </c>
      <c r="N159" s="217">
        <f>NFM!N98</f>
        <v>1.3230493128333263</v>
      </c>
      <c r="O159" s="217">
        <f>NFM!O98</f>
        <v>1.3372573213115222</v>
      </c>
      <c r="P159" s="217">
        <f>NFM!P98</f>
        <v>1.4279883167862895</v>
      </c>
      <c r="Q159" s="217">
        <f>NFM!Q98</f>
        <v>1.5294707442576654</v>
      </c>
      <c r="R159" s="217">
        <f>NFM!R98</f>
        <v>1.6059700304839124</v>
      </c>
      <c r="S159" s="217">
        <f>NFM!S98</f>
        <v>1.2978363114182674</v>
      </c>
      <c r="T159" s="217">
        <f>NFM!T98</f>
        <v>1.3801949663711384</v>
      </c>
      <c r="U159" s="217">
        <f>NFM!U98</f>
        <v>1.3604753091356654</v>
      </c>
      <c r="V159" s="217">
        <f>NFM!V98</f>
        <v>1.3437829471903326</v>
      </c>
      <c r="W159" s="217">
        <f>NFM!W98</f>
        <v>1.4042706405714536</v>
      </c>
      <c r="X159" s="217">
        <f>NFM!X98</f>
        <v>1.4180743999110867</v>
      </c>
      <c r="Y159" s="217">
        <f>NFM!Y98</f>
        <v>1.4272900556477304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1.4823327873756409</v>
      </c>
      <c r="C161" s="220">
        <f>NFM!C100</f>
        <v>1.4741882184004043</v>
      </c>
      <c r="D161" s="220">
        <f>NFM!D100</f>
        <v>1.3840002139126195</v>
      </c>
      <c r="E161" s="220">
        <f>NFM!E100</f>
        <v>1.3608103538512772</v>
      </c>
      <c r="F161" s="220">
        <f>NFM!F100</f>
        <v>1.5965945635839429</v>
      </c>
      <c r="G161" s="220">
        <f>NFM!G100</f>
        <v>1.3854363773806555</v>
      </c>
      <c r="H161" s="220">
        <f>NFM!H100</f>
        <v>1.3927784886176495</v>
      </c>
      <c r="I161" s="220">
        <f>NFM!I100</f>
        <v>1.3525701915373483</v>
      </c>
      <c r="J161" s="220">
        <f>NFM!J100</f>
        <v>1.577036062454467</v>
      </c>
      <c r="K161" s="220">
        <f>NFM!K100</f>
        <v>1.3492041291978181</v>
      </c>
      <c r="L161" s="220">
        <f>NFM!L100</f>
        <v>1.1905958559767114</v>
      </c>
      <c r="M161" s="220">
        <f>NFM!M100</f>
        <v>1.2814386687037242</v>
      </c>
      <c r="N161" s="220">
        <f>NFM!N100</f>
        <v>1.3230493128333263</v>
      </c>
      <c r="O161" s="220">
        <f>NFM!O100</f>
        <v>1.3372573213115222</v>
      </c>
      <c r="P161" s="220">
        <f>NFM!P100</f>
        <v>1.4279883167862895</v>
      </c>
      <c r="Q161" s="220">
        <f>NFM!Q100</f>
        <v>1.5294707442576654</v>
      </c>
      <c r="R161" s="220">
        <f>NFM!R100</f>
        <v>1.6059700304839124</v>
      </c>
      <c r="S161" s="220">
        <f>NFM!S100</f>
        <v>1.2978363114182674</v>
      </c>
      <c r="T161" s="220">
        <f>NFM!T100</f>
        <v>1.3801949663711384</v>
      </c>
      <c r="U161" s="220">
        <f>NFM!U100</f>
        <v>1.3604753091356654</v>
      </c>
      <c r="V161" s="220">
        <f>NFM!V100</f>
        <v>1.3437829471903326</v>
      </c>
      <c r="W161" s="220">
        <f>NFM!W100</f>
        <v>1.4042706405714536</v>
      </c>
      <c r="X161" s="220">
        <f>NFM!X100</f>
        <v>1.4180743999110867</v>
      </c>
      <c r="Y161" s="220">
        <f>NFM!Y100</f>
        <v>1.4272900556477304</v>
      </c>
    </row>
    <row r="162" spans="1:25" ht="12" customHeight="1" x14ac:dyDescent="0.25">
      <c r="A162" s="14" t="s">
        <v>47</v>
      </c>
      <c r="B162" s="217" t="str">
        <f>NFM!B101</f>
        <v/>
      </c>
      <c r="C162" s="217" t="str">
        <f>NFM!C101</f>
        <v/>
      </c>
      <c r="D162" s="217" t="str">
        <f>NFM!D101</f>
        <v/>
      </c>
      <c r="E162" s="217" t="str">
        <f>NFM!E101</f>
        <v/>
      </c>
      <c r="F162" s="217" t="str">
        <f>NFM!F101</f>
        <v/>
      </c>
      <c r="G162" s="217" t="str">
        <f>NFM!G101</f>
        <v/>
      </c>
      <c r="H162" s="217" t="str">
        <f>NFM!H101</f>
        <v/>
      </c>
      <c r="I162" s="217" t="str">
        <f>NFM!I101</f>
        <v/>
      </c>
      <c r="J162" s="217" t="str">
        <f>NFM!J101</f>
        <v/>
      </c>
      <c r="K162" s="217" t="str">
        <f>NFM!K101</f>
        <v/>
      </c>
      <c r="L162" s="217" t="str">
        <f>NFM!L101</f>
        <v/>
      </c>
      <c r="M162" s="217" t="str">
        <f>NFM!M101</f>
        <v/>
      </c>
      <c r="N162" s="217" t="str">
        <f>NFM!N101</f>
        <v/>
      </c>
      <c r="O162" s="217" t="str">
        <f>NFM!O101</f>
        <v/>
      </c>
      <c r="P162" s="217">
        <f>NFM!P101</f>
        <v>1.3028635190960707</v>
      </c>
      <c r="Q162" s="217">
        <f>NFM!Q101</f>
        <v>1.452289821906229</v>
      </c>
      <c r="R162" s="217">
        <f>NFM!R101</f>
        <v>1.5454235369455998</v>
      </c>
      <c r="S162" s="217">
        <f>NFM!S101</f>
        <v>1.2177835071647696</v>
      </c>
      <c r="T162" s="217">
        <f>NFM!T101</f>
        <v>1.291068330097064</v>
      </c>
      <c r="U162" s="217">
        <f>NFM!U101</f>
        <v>1.2831118231261571</v>
      </c>
      <c r="V162" s="217">
        <f>NFM!V101</f>
        <v>1.2648905956949916</v>
      </c>
      <c r="W162" s="217">
        <f>NFM!W101</f>
        <v>1.3265259389908732</v>
      </c>
      <c r="X162" s="217">
        <f>NFM!X101</f>
        <v>1.3364699837717284</v>
      </c>
      <c r="Y162" s="217">
        <f>NFM!Y101</f>
        <v>1.3373784584061648</v>
      </c>
    </row>
    <row r="163" spans="1:25" ht="12" customHeight="1" x14ac:dyDescent="0.25">
      <c r="A163" s="13" t="s">
        <v>19</v>
      </c>
      <c r="B163" s="218">
        <f>CHI!B100</f>
        <v>4.9447441216885109</v>
      </c>
      <c r="C163" s="218">
        <f>CHI!C100</f>
        <v>4.6639783868019666</v>
      </c>
      <c r="D163" s="218">
        <f>CHI!D100</f>
        <v>4.8556989495381151</v>
      </c>
      <c r="E163" s="218">
        <f>CHI!E100</f>
        <v>4.6498340462599757</v>
      </c>
      <c r="F163" s="218">
        <f>CHI!F100</f>
        <v>4.594546522927395</v>
      </c>
      <c r="G163" s="218">
        <f>CHI!G100</f>
        <v>5.0447610534533887</v>
      </c>
      <c r="H163" s="218">
        <f>CHI!H100</f>
        <v>4.8511309622682681</v>
      </c>
      <c r="I163" s="218">
        <f>CHI!I100</f>
        <v>4.6804892345642743</v>
      </c>
      <c r="J163" s="218">
        <f>CHI!J100</f>
        <v>4.9425287400299585</v>
      </c>
      <c r="K163" s="218">
        <f>CHI!K100</f>
        <v>4.3676856719228336</v>
      </c>
      <c r="L163" s="218">
        <f>CHI!L100</f>
        <v>4.7928603455735415</v>
      </c>
      <c r="M163" s="218">
        <f>CHI!M100</f>
        <v>4.9945166072336082</v>
      </c>
      <c r="N163" s="218">
        <f>CHI!N100</f>
        <v>5.7490193449953884</v>
      </c>
      <c r="O163" s="218">
        <f>CHI!O100</f>
        <v>5.7732648758787191</v>
      </c>
      <c r="P163" s="218">
        <f>CHI!P100</f>
        <v>6.1379148858575228</v>
      </c>
      <c r="Q163" s="218">
        <f>CHI!Q100</f>
        <v>5.9277567766474597</v>
      </c>
      <c r="R163" s="218">
        <f>CHI!R100</f>
        <v>5.7445688415676033</v>
      </c>
      <c r="S163" s="218">
        <f>CHI!S100</f>
        <v>5.5114214214280599</v>
      </c>
      <c r="T163" s="218">
        <f>CHI!T100</f>
        <v>5.3932162619978961</v>
      </c>
      <c r="U163" s="218">
        <f>CHI!U100</f>
        <v>5.754897100076751</v>
      </c>
      <c r="V163" s="218">
        <f>CHI!V100</f>
        <v>5.073007012931483</v>
      </c>
      <c r="W163" s="218">
        <f>CHI!W100</f>
        <v>4.5044189035594515</v>
      </c>
      <c r="X163" s="218">
        <f>CHI!X100</f>
        <v>2.6931989674182621</v>
      </c>
      <c r="Y163" s="218">
        <f>CHI!Y100</f>
        <v>4.4549753352294887</v>
      </c>
    </row>
    <row r="164" spans="1:25" ht="12" customHeight="1" x14ac:dyDescent="0.25">
      <c r="A164" s="14" t="s">
        <v>88</v>
      </c>
      <c r="B164" s="217">
        <f>CHI!B101</f>
        <v>7.9806159853403775</v>
      </c>
      <c r="C164" s="217">
        <f>CHI!C101</f>
        <v>7.285412598668378</v>
      </c>
      <c r="D164" s="217">
        <f>CHI!D101</f>
        <v>7.4849450949717093</v>
      </c>
      <c r="E164" s="217">
        <f>CHI!E101</f>
        <v>7.1962904835353134</v>
      </c>
      <c r="F164" s="217">
        <f>CHI!F101</f>
        <v>6.7648848699818966</v>
      </c>
      <c r="G164" s="217">
        <f>CHI!G101</f>
        <v>7.5204332201520288</v>
      </c>
      <c r="H164" s="217">
        <f>CHI!H101</f>
        <v>6.817586146344369</v>
      </c>
      <c r="I164" s="217">
        <f>CHI!I101</f>
        <v>6.8454400815579595</v>
      </c>
      <c r="J164" s="217">
        <f>CHI!J101</f>
        <v>7.1566259117274678</v>
      </c>
      <c r="K164" s="217">
        <f>CHI!K101</f>
        <v>5.9995441792767803</v>
      </c>
      <c r="L164" s="217">
        <f>CHI!L101</f>
        <v>6.8282431492020219</v>
      </c>
      <c r="M164" s="217">
        <f>CHI!M101</f>
        <v>6.8332334086377404</v>
      </c>
      <c r="N164" s="217">
        <f>CHI!N101</f>
        <v>7.7830576917463441</v>
      </c>
      <c r="O164" s="217">
        <f>CHI!O101</f>
        <v>7.4514628382689159</v>
      </c>
      <c r="P164" s="217">
        <f>CHI!P101</f>
        <v>8.4999036465128732</v>
      </c>
      <c r="Q164" s="217">
        <f>CHI!Q101</f>
        <v>8.6540471494417304</v>
      </c>
      <c r="R164" s="217">
        <f>CHI!R101</f>
        <v>9.0991364148605882</v>
      </c>
      <c r="S164" s="217">
        <f>CHI!S101</f>
        <v>9.4123203560934687</v>
      </c>
      <c r="T164" s="217">
        <f>CHI!T101</f>
        <v>9.9943364465000695</v>
      </c>
      <c r="U164" s="217">
        <f>CHI!U101</f>
        <v>7.9185110774395442</v>
      </c>
      <c r="V164" s="217">
        <f>CHI!V101</f>
        <v>5.9575194026068878</v>
      </c>
      <c r="W164" s="217">
        <f>CHI!W101</f>
        <v>5.0049878075447589</v>
      </c>
      <c r="X164" s="217">
        <f>CHI!X101</f>
        <v>3.1480156883177188</v>
      </c>
      <c r="Y164" s="217">
        <f>CHI!Y101</f>
        <v>5.3800587346615742</v>
      </c>
    </row>
    <row r="165" spans="1:25" ht="12" customHeight="1" x14ac:dyDescent="0.25">
      <c r="A165" s="14" t="s">
        <v>49</v>
      </c>
      <c r="B165" s="217">
        <f>CHI!B102</f>
        <v>2.2089049227354387</v>
      </c>
      <c r="C165" s="217">
        <f>CHI!C102</f>
        <v>2.2375902946768358</v>
      </c>
      <c r="D165" s="217">
        <f>CHI!D102</f>
        <v>2.1070853986999345</v>
      </c>
      <c r="E165" s="217">
        <f>CHI!E102</f>
        <v>2.1330587455506582</v>
      </c>
      <c r="F165" s="217">
        <f>CHI!F102</f>
        <v>2.3307338216962954</v>
      </c>
      <c r="G165" s="217">
        <f>CHI!G102</f>
        <v>2.123575065359685</v>
      </c>
      <c r="H165" s="217">
        <f>CHI!H102</f>
        <v>2.3126084802280826</v>
      </c>
      <c r="I165" s="217">
        <f>CHI!I102</f>
        <v>2.0596698849485544</v>
      </c>
      <c r="J165" s="217">
        <f>CHI!J102</f>
        <v>2.0859472856966947</v>
      </c>
      <c r="K165" s="217">
        <f>CHI!K102</f>
        <v>2.0050697557381723</v>
      </c>
      <c r="L165" s="217">
        <f>CHI!L102</f>
        <v>1.8722979939121305</v>
      </c>
      <c r="M165" s="217">
        <f>CHI!M102</f>
        <v>1.9009646063871759</v>
      </c>
      <c r="N165" s="217">
        <f>CHI!N102</f>
        <v>1.8954313645590735</v>
      </c>
      <c r="O165" s="217">
        <f>CHI!O102</f>
        <v>1.8882570764102777</v>
      </c>
      <c r="P165" s="217">
        <f>CHI!P102</f>
        <v>1.8870641230448999</v>
      </c>
      <c r="Q165" s="217">
        <f>CHI!Q102</f>
        <v>1.8285584393056391</v>
      </c>
      <c r="R165" s="217">
        <f>CHI!R102</f>
        <v>1.8128756575607121</v>
      </c>
      <c r="S165" s="217">
        <f>CHI!S102</f>
        <v>1.8517403049907251</v>
      </c>
      <c r="T165" s="217">
        <f>CHI!T102</f>
        <v>1.8019618673559341</v>
      </c>
      <c r="U165" s="217">
        <f>CHI!U102</f>
        <v>1.81388621895198</v>
      </c>
      <c r="V165" s="217">
        <f>CHI!V102</f>
        <v>1.7914271994652031</v>
      </c>
      <c r="W165" s="217">
        <f>CHI!W102</f>
        <v>1.6511016317422098</v>
      </c>
      <c r="X165" s="217">
        <f>CHI!X102</f>
        <v>1.2372488903967616</v>
      </c>
      <c r="Y165" s="217">
        <f>CHI!Y102</f>
        <v>1.5497141381836692</v>
      </c>
    </row>
    <row r="166" spans="1:25" ht="12" customHeight="1" x14ac:dyDescent="0.25">
      <c r="A166" s="14" t="s">
        <v>50</v>
      </c>
      <c r="B166" s="217">
        <f>CHI!B103</f>
        <v>2.2932141039542526</v>
      </c>
      <c r="C166" s="217">
        <f>CHI!C103</f>
        <v>2.320009724119636</v>
      </c>
      <c r="D166" s="217">
        <f>CHI!D103</f>
        <v>2.2034328842035849</v>
      </c>
      <c r="E166" s="217">
        <f>CHI!E103</f>
        <v>2.2269428309509367</v>
      </c>
      <c r="F166" s="217">
        <f>CHI!F103</f>
        <v>2.3901149067265344</v>
      </c>
      <c r="G166" s="217">
        <f>CHI!G103</f>
        <v>2.2173069537981678</v>
      </c>
      <c r="H166" s="217">
        <f>CHI!H103</f>
        <v>2.3801200956013844</v>
      </c>
      <c r="I166" s="217">
        <f>CHI!I103</f>
        <v>2.1620449545698111</v>
      </c>
      <c r="J166" s="217">
        <f>CHI!J103</f>
        <v>2.1832667033960473</v>
      </c>
      <c r="K166" s="217">
        <f>CHI!K103</f>
        <v>2.1100704534120198</v>
      </c>
      <c r="L166" s="217">
        <f>CHI!L103</f>
        <v>1.9956907427516626</v>
      </c>
      <c r="M166" s="217">
        <f>CHI!M103</f>
        <v>2.0195839154959403</v>
      </c>
      <c r="N166" s="217">
        <f>CHI!N103</f>
        <v>2.0123818236348532</v>
      </c>
      <c r="O166" s="217">
        <f>CHI!O103</f>
        <v>2.0072369056324915</v>
      </c>
      <c r="P166" s="217">
        <f>CHI!P103</f>
        <v>2.0065348391266444</v>
      </c>
      <c r="Q166" s="217">
        <f>CHI!Q103</f>
        <v>2.0093535958360156</v>
      </c>
      <c r="R166" s="217">
        <f>CHI!R103</f>
        <v>1.9850041149491855</v>
      </c>
      <c r="S166" s="217">
        <f>CHI!S103</f>
        <v>2.0143280433804369</v>
      </c>
      <c r="T166" s="217">
        <f>CHI!T103</f>
        <v>1.936674917283858</v>
      </c>
      <c r="U166" s="217">
        <f>CHI!U103</f>
        <v>1.9482126410927867</v>
      </c>
      <c r="V166" s="217">
        <f>CHI!V103</f>
        <v>1.9377849988858913</v>
      </c>
      <c r="W166" s="217">
        <f>CHI!W103</f>
        <v>1.7445812193452259</v>
      </c>
      <c r="X166" s="217">
        <f>CHI!X103</f>
        <v>1.256704764953706</v>
      </c>
      <c r="Y166" s="217">
        <f>CHI!Y103</f>
        <v>1.5314128302762455</v>
      </c>
    </row>
    <row r="167" spans="1:25" ht="12" customHeight="1" x14ac:dyDescent="0.25">
      <c r="A167" s="13" t="s">
        <v>20</v>
      </c>
      <c r="B167" s="218">
        <f>NMM!B76</f>
        <v>5.8973544118255212</v>
      </c>
      <c r="C167" s="218">
        <f>NMM!C76</f>
        <v>6.0063505517854408</v>
      </c>
      <c r="D167" s="218">
        <f>NMM!D76</f>
        <v>6.0893055550213013</v>
      </c>
      <c r="E167" s="218">
        <f>NMM!E76</f>
        <v>6.2370677269546846</v>
      </c>
      <c r="F167" s="218">
        <f>NMM!F76</f>
        <v>6.4658156671660096</v>
      </c>
      <c r="G167" s="218">
        <f>NMM!G76</f>
        <v>6.4490057081124146</v>
      </c>
      <c r="H167" s="218">
        <f>NMM!H76</f>
        <v>6.7710861266568934</v>
      </c>
      <c r="I167" s="218">
        <f>NMM!I76</f>
        <v>6.6732735426312795</v>
      </c>
      <c r="J167" s="218">
        <f>NMM!J76</f>
        <v>6.5388005154787852</v>
      </c>
      <c r="K167" s="218">
        <f>NMM!K76</f>
        <v>6.4707224333778619</v>
      </c>
      <c r="L167" s="218">
        <f>NMM!L76</f>
        <v>6.5879331827714243</v>
      </c>
      <c r="M167" s="218">
        <f>NMM!M76</f>
        <v>6.5990087819120058</v>
      </c>
      <c r="N167" s="218">
        <f>NMM!N76</f>
        <v>6.6784701250650924</v>
      </c>
      <c r="O167" s="218">
        <f>NMM!O76</f>
        <v>6.8977620996398743</v>
      </c>
      <c r="P167" s="218">
        <f>NMM!P76</f>
        <v>7.1947477933827955</v>
      </c>
      <c r="Q167" s="218">
        <f>NMM!Q76</f>
        <v>6.9854412136633641</v>
      </c>
      <c r="R167" s="218">
        <f>NMM!R76</f>
        <v>6.8491290888506056</v>
      </c>
      <c r="S167" s="218">
        <f>NMM!S76</f>
        <v>6.8593880025907898</v>
      </c>
      <c r="T167" s="218">
        <f>NMM!T76</f>
        <v>6.6790285053648999</v>
      </c>
      <c r="U167" s="218">
        <f>NMM!U76</f>
        <v>6.7278725708141769</v>
      </c>
      <c r="V167" s="218">
        <f>NMM!V76</f>
        <v>6.7922226354365689</v>
      </c>
      <c r="W167" s="218">
        <f>NMM!W76</f>
        <v>6.6641436277766113</v>
      </c>
      <c r="X167" s="218">
        <f>NMM!X76</f>
        <v>6.5122643225641861</v>
      </c>
      <c r="Y167" s="218">
        <f>NMM!Y76</f>
        <v>6.3615238037313047</v>
      </c>
    </row>
    <row r="168" spans="1:25" ht="12" customHeight="1" x14ac:dyDescent="0.25">
      <c r="A168" s="14" t="s">
        <v>51</v>
      </c>
      <c r="B168" s="217">
        <f>NMM!B77</f>
        <v>7.3501625179466599</v>
      </c>
      <c r="C168" s="217">
        <f>NMM!C77</f>
        <v>8.0262628572486214</v>
      </c>
      <c r="D168" s="217">
        <f>NMM!D77</f>
        <v>8.3291441497354661</v>
      </c>
      <c r="E168" s="217">
        <f>NMM!E77</f>
        <v>7.5536673426058112</v>
      </c>
      <c r="F168" s="217">
        <f>NMM!F77</f>
        <v>8.5070201695504046</v>
      </c>
      <c r="G168" s="217">
        <f>NMM!G77</f>
        <v>8.5851153860983072</v>
      </c>
      <c r="H168" s="217">
        <f>NMM!H77</f>
        <v>9.0358493811762077</v>
      </c>
      <c r="I168" s="217">
        <f>NMM!I77</f>
        <v>9.1781471621997124</v>
      </c>
      <c r="J168" s="217">
        <f>NMM!J77</f>
        <v>8.7986329456185057</v>
      </c>
      <c r="K168" s="217">
        <f>NMM!K77</f>
        <v>8.5946148069661916</v>
      </c>
      <c r="L168" s="217">
        <f>NMM!L77</f>
        <v>8.9108370242993509</v>
      </c>
      <c r="M168" s="217">
        <f>NMM!M77</f>
        <v>8.4559533998118095</v>
      </c>
      <c r="N168" s="217">
        <f>NMM!N77</f>
        <v>8.8230895926816348</v>
      </c>
      <c r="O168" s="217">
        <f>NMM!O77</f>
        <v>8.8105212016962948</v>
      </c>
      <c r="P168" s="217">
        <f>NMM!P77</f>
        <v>9.1017355458445053</v>
      </c>
      <c r="Q168" s="217">
        <f>NMM!Q77</f>
        <v>9.0508522036776906</v>
      </c>
      <c r="R168" s="217">
        <f>NMM!R77</f>
        <v>8.6792247109270857</v>
      </c>
      <c r="S168" s="217">
        <f>NMM!S77</f>
        <v>9.3258560898032243</v>
      </c>
      <c r="T168" s="217">
        <f>NMM!T77</f>
        <v>8.3840972585255589</v>
      </c>
      <c r="U168" s="217">
        <f>NMM!U77</f>
        <v>8.2930188185640432</v>
      </c>
      <c r="V168" s="217">
        <f>NMM!V77</f>
        <v>8.4755967034574748</v>
      </c>
      <c r="W168" s="217">
        <f>NMM!W77</f>
        <v>8.0502656826042109</v>
      </c>
      <c r="X168" s="217">
        <f>NMM!X77</f>
        <v>8.0256070818381335</v>
      </c>
      <c r="Y168" s="217">
        <f>NMM!Y77</f>
        <v>7.7654410071614173</v>
      </c>
    </row>
    <row r="169" spans="1:25" ht="12" customHeight="1" x14ac:dyDescent="0.25">
      <c r="A169" s="14" t="s">
        <v>52</v>
      </c>
      <c r="B169" s="217">
        <f>NMM!B78</f>
        <v>2.4672051307940062</v>
      </c>
      <c r="C169" s="217">
        <f>NMM!C78</f>
        <v>2.5941675042281247</v>
      </c>
      <c r="D169" s="217">
        <f>NMM!D78</f>
        <v>2.5994979345319789</v>
      </c>
      <c r="E169" s="217">
        <f>NMM!E78</f>
        <v>2.6205346765586417</v>
      </c>
      <c r="F169" s="217">
        <f>NMM!F78</f>
        <v>2.8783892417308099</v>
      </c>
      <c r="G169" s="217">
        <f>NMM!G78</f>
        <v>2.9873447261749031</v>
      </c>
      <c r="H169" s="217">
        <f>NMM!H78</f>
        <v>2.9816179066162829</v>
      </c>
      <c r="I169" s="217">
        <f>NMM!I78</f>
        <v>2.9706985141320716</v>
      </c>
      <c r="J169" s="217">
        <f>NMM!J78</f>
        <v>3.0124069767974078</v>
      </c>
      <c r="K169" s="217">
        <f>NMM!K78</f>
        <v>2.9672321013115002</v>
      </c>
      <c r="L169" s="217">
        <f>NMM!L78</f>
        <v>3.0089785415477923</v>
      </c>
      <c r="M169" s="217">
        <f>NMM!M78</f>
        <v>3.1156422256391783</v>
      </c>
      <c r="N169" s="217">
        <f>NMM!N78</f>
        <v>3.1019192922233589</v>
      </c>
      <c r="O169" s="217">
        <f>NMM!O78</f>
        <v>3.1941761119468826</v>
      </c>
      <c r="P169" s="217">
        <f>NMM!P78</f>
        <v>3.200768641444975</v>
      </c>
      <c r="Q169" s="217">
        <f>NMM!Q78</f>
        <v>3.1292027412964596</v>
      </c>
      <c r="R169" s="217">
        <f>NMM!R78</f>
        <v>3.1312651396257221</v>
      </c>
      <c r="S169" s="217">
        <f>NMM!S78</f>
        <v>3.0076364555219377</v>
      </c>
      <c r="T169" s="217">
        <f>NMM!T78</f>
        <v>3.0719964109187785</v>
      </c>
      <c r="U169" s="217">
        <f>NMM!U78</f>
        <v>2.9877323186919349</v>
      </c>
      <c r="V169" s="217">
        <f>NMM!V78</f>
        <v>2.9933058850583953</v>
      </c>
      <c r="W169" s="217">
        <f>NMM!W78</f>
        <v>2.9893747107691833</v>
      </c>
      <c r="X169" s="217">
        <f>NMM!X78</f>
        <v>2.9904191107807838</v>
      </c>
      <c r="Y169" s="217">
        <f>NMM!Y78</f>
        <v>2.9840734058481906</v>
      </c>
    </row>
    <row r="170" spans="1:25" ht="12" customHeight="1" x14ac:dyDescent="0.25">
      <c r="A170" s="14" t="s">
        <v>60</v>
      </c>
      <c r="B170" s="217">
        <f>NMM!B79</f>
        <v>4.4158131761239021</v>
      </c>
      <c r="C170" s="217">
        <f>NMM!C79</f>
        <v>4.6724713853615185</v>
      </c>
      <c r="D170" s="217">
        <f>NMM!D79</f>
        <v>4.8958417690830283</v>
      </c>
      <c r="E170" s="217">
        <f>NMM!E79</f>
        <v>4.855496722510714</v>
      </c>
      <c r="F170" s="217">
        <f>NMM!F79</f>
        <v>5.0676683351656742</v>
      </c>
      <c r="G170" s="217">
        <f>NMM!G79</f>
        <v>4.8671714103447048</v>
      </c>
      <c r="H170" s="217">
        <f>NMM!H79</f>
        <v>4.8916035110733569</v>
      </c>
      <c r="I170" s="217">
        <f>NMM!I79</f>
        <v>4.9349918145544285</v>
      </c>
      <c r="J170" s="217">
        <f>NMM!J79</f>
        <v>4.3916403793382175</v>
      </c>
      <c r="K170" s="217">
        <f>NMM!K79</f>
        <v>4.314018576270473</v>
      </c>
      <c r="L170" s="217">
        <f>NMM!L79</f>
        <v>4.5234124061591343</v>
      </c>
      <c r="M170" s="217">
        <f>NMM!M79</f>
        <v>4.3141318182038138</v>
      </c>
      <c r="N170" s="217">
        <f>NMM!N79</f>
        <v>4.1590455406481528</v>
      </c>
      <c r="O170" s="217">
        <f>NMM!O79</f>
        <v>4.1273407772999446</v>
      </c>
      <c r="P170" s="217">
        <f>NMM!P79</f>
        <v>4.0638520952350143</v>
      </c>
      <c r="Q170" s="217">
        <f>NMM!Q79</f>
        <v>4.046980675256755</v>
      </c>
      <c r="R170" s="217">
        <f>NMM!R79</f>
        <v>3.9718842586407863</v>
      </c>
      <c r="S170" s="217">
        <f>NMM!S79</f>
        <v>3.8363470791362837</v>
      </c>
      <c r="T170" s="217">
        <f>NMM!T79</f>
        <v>3.4804603287916152</v>
      </c>
      <c r="U170" s="217">
        <f>NMM!U79</f>
        <v>3.5680498413043242</v>
      </c>
      <c r="V170" s="217">
        <f>NMM!V79</f>
        <v>3.5578048107755498</v>
      </c>
      <c r="W170" s="217">
        <f>NMM!W79</f>
        <v>3.6194420692093856</v>
      </c>
      <c r="X170" s="217">
        <f>NMM!X79</f>
        <v>3.6562479680890725</v>
      </c>
      <c r="Y170" s="217">
        <f>NMM!Y79</f>
        <v>3.6143822381326562</v>
      </c>
    </row>
    <row r="171" spans="1:25" ht="12" customHeight="1" x14ac:dyDescent="0.25">
      <c r="A171" s="13" t="s">
        <v>21</v>
      </c>
      <c r="B171" s="218">
        <f>PPA!B74</f>
        <v>1.5111043288917567</v>
      </c>
      <c r="C171" s="218">
        <f>PPA!C74</f>
        <v>1.4966614215064078</v>
      </c>
      <c r="D171" s="218">
        <f>PPA!D74</f>
        <v>1.4709458169553606</v>
      </c>
      <c r="E171" s="218">
        <f>PPA!E74</f>
        <v>1.4738691753222242</v>
      </c>
      <c r="F171" s="218">
        <f>PPA!F74</f>
        <v>1.5342529087789822</v>
      </c>
      <c r="G171" s="218">
        <f>PPA!G74</f>
        <v>1.6559965499856768</v>
      </c>
      <c r="H171" s="218">
        <f>PPA!H74</f>
        <v>1.6167475582894641</v>
      </c>
      <c r="I171" s="218">
        <f>PPA!I74</f>
        <v>1.6107623937052351</v>
      </c>
      <c r="J171" s="218">
        <f>PPA!J74</f>
        <v>1.5731580904603211</v>
      </c>
      <c r="K171" s="218">
        <f>PPA!K74</f>
        <v>1.6030032578241962</v>
      </c>
      <c r="L171" s="218">
        <f>PPA!L74</f>
        <v>1.584598732903888</v>
      </c>
      <c r="M171" s="218">
        <f>PPA!M74</f>
        <v>1.5511777399638098</v>
      </c>
      <c r="N171" s="218">
        <f>PPA!N74</f>
        <v>1.4061098179087339</v>
      </c>
      <c r="O171" s="218">
        <f>PPA!O74</f>
        <v>1.4112728252658795</v>
      </c>
      <c r="P171" s="218">
        <f>PPA!P74</f>
        <v>1.4002491272461701</v>
      </c>
      <c r="Q171" s="218">
        <f>PPA!Q74</f>
        <v>1.4169890904680682</v>
      </c>
      <c r="R171" s="218">
        <f>PPA!R74</f>
        <v>1.5867162313898533</v>
      </c>
      <c r="S171" s="218">
        <f>PPA!S74</f>
        <v>1.3843691693019904</v>
      </c>
      <c r="T171" s="218">
        <f>PPA!T74</f>
        <v>1.3439667248863634</v>
      </c>
      <c r="U171" s="218">
        <f>PPA!U74</f>
        <v>1.5036783966402856</v>
      </c>
      <c r="V171" s="218">
        <f>PPA!V74</f>
        <v>1.3842049119082236</v>
      </c>
      <c r="W171" s="218">
        <f>PPA!W74</f>
        <v>1.4616569653134852</v>
      </c>
      <c r="X171" s="218">
        <f>PPA!X74</f>
        <v>1.6845184286939057</v>
      </c>
      <c r="Y171" s="218">
        <f>PPA!Y74</f>
        <v>1.4527219345462414</v>
      </c>
    </row>
    <row r="172" spans="1:25" ht="12" customHeight="1" x14ac:dyDescent="0.25">
      <c r="A172" s="14" t="s">
        <v>54</v>
      </c>
      <c r="B172" s="217">
        <f>PPA!B75</f>
        <v>1.4305096292834629</v>
      </c>
      <c r="C172" s="217">
        <f>PPA!C75</f>
        <v>1.3839220895606628</v>
      </c>
      <c r="D172" s="217">
        <f>PPA!D75</f>
        <v>1.3619956133249416</v>
      </c>
      <c r="E172" s="217">
        <f>PPA!E75</f>
        <v>1.4019799030707618</v>
      </c>
      <c r="F172" s="217">
        <f>PPA!F75</f>
        <v>1.4665267395912889</v>
      </c>
      <c r="G172" s="217">
        <f>PPA!G75</f>
        <v>1.5164803130689206</v>
      </c>
      <c r="H172" s="217">
        <f>PPA!H75</f>
        <v>1.4812778446273134</v>
      </c>
      <c r="I172" s="217">
        <f>PPA!I75</f>
        <v>1.5042572866320034</v>
      </c>
      <c r="J172" s="217">
        <f>PPA!J75</f>
        <v>1.52069693130648</v>
      </c>
      <c r="K172" s="217">
        <f>PPA!K75</f>
        <v>1.4968146627879775</v>
      </c>
      <c r="L172" s="217">
        <f>PPA!L75</f>
        <v>1.4728407270936821</v>
      </c>
      <c r="M172" s="217">
        <f>PPA!M75</f>
        <v>1.4499425726568158</v>
      </c>
      <c r="N172" s="217">
        <f>PPA!N75</f>
        <v>1.3096451920363223</v>
      </c>
      <c r="O172" s="217">
        <f>PPA!O75</f>
        <v>1.3741565401621814</v>
      </c>
      <c r="P172" s="217">
        <f>PPA!P75</f>
        <v>1.399223067342497</v>
      </c>
      <c r="Q172" s="217">
        <f>PPA!Q75</f>
        <v>1.5038045244964464</v>
      </c>
      <c r="R172" s="217">
        <f>PPA!R75</f>
        <v>1.5358276403361102</v>
      </c>
      <c r="S172" s="217">
        <f>PPA!S75</f>
        <v>1.4165627609050901</v>
      </c>
      <c r="T172" s="217">
        <f>PPA!T75</f>
        <v>1.3265946191985196</v>
      </c>
      <c r="U172" s="217">
        <f>PPA!U75</f>
        <v>1.5209468679617777</v>
      </c>
      <c r="V172" s="217">
        <f>PPA!V75</f>
        <v>1.3142369986326312</v>
      </c>
      <c r="W172" s="217">
        <f>PPA!W75</f>
        <v>1.397546245156575</v>
      </c>
      <c r="X172" s="217">
        <f>PPA!X75</f>
        <v>1.7380565003044677</v>
      </c>
      <c r="Y172" s="217">
        <f>PPA!Y75</f>
        <v>1.3669659970005259</v>
      </c>
    </row>
    <row r="173" spans="1:25" ht="12" customHeight="1" x14ac:dyDescent="0.25">
      <c r="A173" s="14" t="s">
        <v>61</v>
      </c>
      <c r="B173" s="217">
        <f>PPA!B76</f>
        <v>1.8470635290184312</v>
      </c>
      <c r="C173" s="217">
        <f>PPA!C76</f>
        <v>1.8211286553104959</v>
      </c>
      <c r="D173" s="217">
        <f>PPA!D76</f>
        <v>1.7598592073474626</v>
      </c>
      <c r="E173" s="217">
        <f>PPA!E76</f>
        <v>1.7886907527972566</v>
      </c>
      <c r="F173" s="217">
        <f>PPA!F76</f>
        <v>1.7705765930637209</v>
      </c>
      <c r="G173" s="217">
        <f>PPA!G76</f>
        <v>1.9382021265729925</v>
      </c>
      <c r="H173" s="217">
        <f>PPA!H76</f>
        <v>1.8914397883024836</v>
      </c>
      <c r="I173" s="217">
        <f>PPA!I76</f>
        <v>1.9243872032367921</v>
      </c>
      <c r="J173" s="217">
        <f>PPA!J76</f>
        <v>1.9244532091023909</v>
      </c>
      <c r="K173" s="217">
        <f>PPA!K76</f>
        <v>1.926058540964336</v>
      </c>
      <c r="L173" s="217">
        <f>PPA!L76</f>
        <v>1.8618214482477338</v>
      </c>
      <c r="M173" s="217">
        <f>PPA!M76</f>
        <v>1.8686373856827432</v>
      </c>
      <c r="N173" s="217">
        <f>PPA!N76</f>
        <v>1.6529811657465037</v>
      </c>
      <c r="O173" s="217">
        <f>PPA!O76</f>
        <v>1.8316283887745453</v>
      </c>
      <c r="P173" s="217">
        <f>PPA!P76</f>
        <v>1.8775701045560027</v>
      </c>
      <c r="Q173" s="217">
        <f>PPA!Q76</f>
        <v>1.9727803696379365</v>
      </c>
      <c r="R173" s="217">
        <f>PPA!R76</f>
        <v>1.9951553080817708</v>
      </c>
      <c r="S173" s="217">
        <f>PPA!S76</f>
        <v>1.8748293097921118</v>
      </c>
      <c r="T173" s="217">
        <f>PPA!T76</f>
        <v>1.7784958325345095</v>
      </c>
      <c r="U173" s="217">
        <f>PPA!U76</f>
        <v>1.8918361730607143</v>
      </c>
      <c r="V173" s="217">
        <f>PPA!V76</f>
        <v>1.7294256478485994</v>
      </c>
      <c r="W173" s="217">
        <f>PPA!W76</f>
        <v>1.8328522252757178</v>
      </c>
      <c r="X173" s="217">
        <f>PPA!X76</f>
        <v>1.9598740496991918</v>
      </c>
      <c r="Y173" s="217">
        <f>PPA!Y76</f>
        <v>1.8184261095011696</v>
      </c>
    </row>
    <row r="174" spans="1:25" ht="12" customHeight="1" x14ac:dyDescent="0.25">
      <c r="A174" s="14" t="s">
        <v>62</v>
      </c>
      <c r="B174" s="217">
        <f>PPA!B77</f>
        <v>0.40055196672817606</v>
      </c>
      <c r="C174" s="217">
        <f>PPA!C77</f>
        <v>0.36385071347679609</v>
      </c>
      <c r="D174" s="217">
        <f>PPA!D77</f>
        <v>0.39840019135083293</v>
      </c>
      <c r="E174" s="217">
        <f>PPA!E77</f>
        <v>0.41576356839025708</v>
      </c>
      <c r="F174" s="217">
        <f>PPA!F77</f>
        <v>0.55473118687358802</v>
      </c>
      <c r="G174" s="217">
        <f>PPA!G77</f>
        <v>0.4184952725298548</v>
      </c>
      <c r="H174" s="217">
        <f>PPA!H77</f>
        <v>0.41879370980473102</v>
      </c>
      <c r="I174" s="217">
        <f>PPA!I77</f>
        <v>0.40592895237575705</v>
      </c>
      <c r="J174" s="217">
        <f>PPA!J77</f>
        <v>0.42021748149408417</v>
      </c>
      <c r="K174" s="217">
        <f>PPA!K77</f>
        <v>0.38363820221076583</v>
      </c>
      <c r="L174" s="217">
        <f>PPA!L77</f>
        <v>0.43464642647702345</v>
      </c>
      <c r="M174" s="217">
        <f>PPA!M77</f>
        <v>0.39400845055236194</v>
      </c>
      <c r="N174" s="217">
        <f>PPA!N77</f>
        <v>0.43700962429139145</v>
      </c>
      <c r="O174" s="217">
        <f>PPA!O77</f>
        <v>0.31060176362016473</v>
      </c>
      <c r="P174" s="217">
        <f>PPA!P77</f>
        <v>0.29804250051654257</v>
      </c>
      <c r="Q174" s="217">
        <f>PPA!Q77</f>
        <v>0.3095961089700312</v>
      </c>
      <c r="R174" s="217">
        <f>PPA!R77</f>
        <v>0.37618023918444771</v>
      </c>
      <c r="S174" s="217">
        <f>PPA!S77</f>
        <v>0.31591649190817883</v>
      </c>
      <c r="T174" s="217">
        <f>PPA!T77</f>
        <v>0.29779466323898957</v>
      </c>
      <c r="U174" s="217">
        <f>PPA!U77</f>
        <v>0.47872540506676775</v>
      </c>
      <c r="V174" s="217">
        <f>PPA!V77</f>
        <v>0.34856493253977194</v>
      </c>
      <c r="W174" s="217">
        <f>PPA!W77</f>
        <v>0.35987861683640776</v>
      </c>
      <c r="X174" s="217">
        <f>PPA!X77</f>
        <v>0.83295734167105795</v>
      </c>
      <c r="Y174" s="217">
        <f>PPA!Y77</f>
        <v>0.33672415233405545</v>
      </c>
    </row>
    <row r="175" spans="1:25" ht="12" customHeight="1" x14ac:dyDescent="0.25">
      <c r="A175" s="15" t="s">
        <v>63</v>
      </c>
      <c r="B175" s="221">
        <f>FBT!B$38</f>
        <v>2.2479222278476367</v>
      </c>
      <c r="C175" s="221">
        <f>FBT!C$38</f>
        <v>2.2822689886236533</v>
      </c>
      <c r="D175" s="221">
        <f>FBT!D$38</f>
        <v>2.2804719017061661</v>
      </c>
      <c r="E175" s="221">
        <f>FBT!E$38</f>
        <v>2.1437543261326737</v>
      </c>
      <c r="F175" s="221">
        <f>FBT!F$38</f>
        <v>2.1008753182602744</v>
      </c>
      <c r="G175" s="221">
        <f>FBT!G$38</f>
        <v>2.2051492607384664</v>
      </c>
      <c r="H175" s="221">
        <f>FBT!H$38</f>
        <v>2.1627807895656934</v>
      </c>
      <c r="I175" s="221">
        <f>FBT!I$38</f>
        <v>2.1239417447649034</v>
      </c>
      <c r="J175" s="221">
        <f>FBT!J$38</f>
        <v>2.1286018604494457</v>
      </c>
      <c r="K175" s="221">
        <f>FBT!K$38</f>
        <v>2.0301768690662758</v>
      </c>
      <c r="L175" s="221">
        <f>FBT!L$38</f>
        <v>1.985815250675633</v>
      </c>
      <c r="M175" s="221">
        <f>FBT!M$38</f>
        <v>1.9862906665393212</v>
      </c>
      <c r="N175" s="221">
        <f>FBT!N$38</f>
        <v>1.8934268708182911</v>
      </c>
      <c r="O175" s="221">
        <f>FBT!O$38</f>
        <v>1.7773792315553121</v>
      </c>
      <c r="P175" s="221">
        <f>FBT!P$38</f>
        <v>1.7712072566147972</v>
      </c>
      <c r="Q175" s="221">
        <f>FBT!Q$38</f>
        <v>1.7173036818556926</v>
      </c>
      <c r="R175" s="221">
        <f>FBT!R$38</f>
        <v>1.7742363027012213</v>
      </c>
      <c r="S175" s="221">
        <f>FBT!S$38</f>
        <v>1.7144250093880882</v>
      </c>
      <c r="T175" s="221">
        <f>FBT!T$38</f>
        <v>1.6772591286184013</v>
      </c>
      <c r="U175" s="221">
        <f>FBT!U$38</f>
        <v>1.6597692713039265</v>
      </c>
      <c r="V175" s="221">
        <f>FBT!V$38</f>
        <v>1.5928317030921586</v>
      </c>
      <c r="W175" s="221">
        <f>FBT!W$38</f>
        <v>1.4431630733210532</v>
      </c>
      <c r="X175" s="221">
        <f>FBT!X$38</f>
        <v>1.6094556640441611</v>
      </c>
      <c r="Y175" s="221">
        <f>FBT!Y$38</f>
        <v>1.6005690140600146</v>
      </c>
    </row>
    <row r="176" spans="1:25" ht="12" customHeight="1" x14ac:dyDescent="0.25">
      <c r="A176" s="12" t="s">
        <v>64</v>
      </c>
      <c r="B176" s="217">
        <f>TRE!B$38</f>
        <v>0.88056753103730634</v>
      </c>
      <c r="C176" s="217">
        <f>TRE!C$38</f>
        <v>0.72109135939437297</v>
      </c>
      <c r="D176" s="217">
        <f>TRE!D$38</f>
        <v>0.74888090159782061</v>
      </c>
      <c r="E176" s="217">
        <f>TRE!E$38</f>
        <v>0.70891008908857001</v>
      </c>
      <c r="F176" s="217">
        <f>TRE!F$38</f>
        <v>0.77159900262876824</v>
      </c>
      <c r="G176" s="217">
        <f>TRE!G$38</f>
        <v>1.2882585485695937</v>
      </c>
      <c r="H176" s="217">
        <f>TRE!H$38</f>
        <v>1.5980238962811693</v>
      </c>
      <c r="I176" s="217">
        <f>TRE!I$38</f>
        <v>1.6226854224498166</v>
      </c>
      <c r="J176" s="217">
        <f>TRE!J$38</f>
        <v>0.89361161002113942</v>
      </c>
      <c r="K176" s="217">
        <f>TRE!K$38</f>
        <v>1.1624393816030398</v>
      </c>
      <c r="L176" s="217">
        <f>TRE!L$38</f>
        <v>0.91597997635537343</v>
      </c>
      <c r="M176" s="217">
        <f>TRE!M$38</f>
        <v>1.1806242047642603</v>
      </c>
      <c r="N176" s="217">
        <f>TRE!N$38</f>
        <v>1.2318804188430454</v>
      </c>
      <c r="O176" s="217">
        <f>TRE!O$38</f>
        <v>1.1973752739853878</v>
      </c>
      <c r="P176" s="217">
        <f>TRE!P$38</f>
        <v>0.94869567750104633</v>
      </c>
      <c r="Q176" s="217">
        <f>TRE!Q$38</f>
        <v>1.1475651020752422</v>
      </c>
      <c r="R176" s="217">
        <f>TRE!R$38</f>
        <v>0.97096081176147653</v>
      </c>
      <c r="S176" s="217">
        <f>TRE!S$38</f>
        <v>0.79123995724437457</v>
      </c>
      <c r="T176" s="217">
        <f>TRE!T$38</f>
        <v>0.94820003703161493</v>
      </c>
      <c r="U176" s="217">
        <f>TRE!U$38</f>
        <v>0.92084144078775265</v>
      </c>
      <c r="V176" s="217">
        <f>TRE!V$38</f>
        <v>1.0535416535637461</v>
      </c>
      <c r="W176" s="217">
        <f>TRE!W$38</f>
        <v>1.0537295146719636</v>
      </c>
      <c r="X176" s="217">
        <f>TRE!X$38</f>
        <v>0.98779622271882483</v>
      </c>
      <c r="Y176" s="217">
        <f>TRE!Y$38</f>
        <v>0.84691334537234475</v>
      </c>
    </row>
    <row r="177" spans="1:25" ht="12" customHeight="1" x14ac:dyDescent="0.25">
      <c r="A177" s="12" t="s">
        <v>65</v>
      </c>
      <c r="B177" s="217">
        <f>MAE!B$38</f>
        <v>1.3954731879482147</v>
      </c>
      <c r="C177" s="217">
        <f>MAE!C$38</f>
        <v>1.384842862887377</v>
      </c>
      <c r="D177" s="217">
        <f>MAE!D$38</f>
        <v>1.2519150360387052</v>
      </c>
      <c r="E177" s="217">
        <f>MAE!E$38</f>
        <v>1.3967611485165135</v>
      </c>
      <c r="F177" s="217">
        <f>MAE!F$38</f>
        <v>1.4564826159274131</v>
      </c>
      <c r="G177" s="217">
        <f>MAE!G$38</f>
        <v>1.4145675338087582</v>
      </c>
      <c r="H177" s="217">
        <f>MAE!H$38</f>
        <v>1.3452032352457142</v>
      </c>
      <c r="I177" s="217">
        <f>MAE!I$38</f>
        <v>1.3639613277043436</v>
      </c>
      <c r="J177" s="217">
        <f>MAE!J$38</f>
        <v>1.1101118328147821</v>
      </c>
      <c r="K177" s="217">
        <f>MAE!K$38</f>
        <v>1.2332199543179059</v>
      </c>
      <c r="L177" s="217">
        <f>MAE!L$38</f>
        <v>1.1723656087652778</v>
      </c>
      <c r="M177" s="217">
        <f>MAE!M$38</f>
        <v>1.1652404555650189</v>
      </c>
      <c r="N177" s="217">
        <f>MAE!N$38</f>
        <v>1.0855262502893539</v>
      </c>
      <c r="O177" s="217">
        <f>MAE!O$38</f>
        <v>0.98934929683074901</v>
      </c>
      <c r="P177" s="217">
        <f>MAE!P$38</f>
        <v>1.0166613381078964</v>
      </c>
      <c r="Q177" s="217">
        <f>MAE!Q$38</f>
        <v>0.94046010465688423</v>
      </c>
      <c r="R177" s="217">
        <f>MAE!R$38</f>
        <v>0.88926780142335748</v>
      </c>
      <c r="S177" s="217">
        <f>MAE!S$38</f>
        <v>0.9849469167308782</v>
      </c>
      <c r="T177" s="217">
        <f>MAE!T$38</f>
        <v>0.97461423291243388</v>
      </c>
      <c r="U177" s="217">
        <f>MAE!U$38</f>
        <v>0.92527373949806768</v>
      </c>
      <c r="V177" s="217">
        <f>MAE!V$38</f>
        <v>0.95503447611898185</v>
      </c>
      <c r="W177" s="217">
        <f>MAE!W$38</f>
        <v>1.0621154134231001</v>
      </c>
      <c r="X177" s="217">
        <f>MAE!X$38</f>
        <v>1.0431867469514857</v>
      </c>
      <c r="Y177" s="217">
        <f>MAE!Y$38</f>
        <v>1.1502404544908742</v>
      </c>
    </row>
    <row r="178" spans="1:25" ht="12" customHeight="1" x14ac:dyDescent="0.25">
      <c r="A178" s="12" t="s">
        <v>66</v>
      </c>
      <c r="B178" s="217">
        <f>TEL!B$38</f>
        <v>1.7388538145460939</v>
      </c>
      <c r="C178" s="217">
        <f>TEL!C$38</f>
        <v>1.7975570827054055</v>
      </c>
      <c r="D178" s="217">
        <f>TEL!D$38</f>
        <v>1.8459457604147558</v>
      </c>
      <c r="E178" s="217">
        <f>TEL!E$38</f>
        <v>1.8524012653717983</v>
      </c>
      <c r="F178" s="217">
        <f>TEL!F$38</f>
        <v>1.7591999593172636</v>
      </c>
      <c r="G178" s="217">
        <f>TEL!G$38</f>
        <v>1.7995960744185515</v>
      </c>
      <c r="H178" s="217">
        <f>TEL!H$38</f>
        <v>1.6801423757307765</v>
      </c>
      <c r="I178" s="217">
        <f>TEL!I$38</f>
        <v>1.6274143212739034</v>
      </c>
      <c r="J178" s="217">
        <f>TEL!J$38</f>
        <v>1.5090323049631402</v>
      </c>
      <c r="K178" s="217">
        <f>TEL!K$38</f>
        <v>1.5251522233612602</v>
      </c>
      <c r="L178" s="217">
        <f>TEL!L$38</f>
        <v>1.4497434174698711</v>
      </c>
      <c r="M178" s="217">
        <f>TEL!M$38</f>
        <v>1.328835527360799</v>
      </c>
      <c r="N178" s="217">
        <f>TEL!N$38</f>
        <v>1.3457754304841325</v>
      </c>
      <c r="O178" s="217">
        <f>TEL!O$38</f>
        <v>1.2089476432714408</v>
      </c>
      <c r="P178" s="217">
        <f>TEL!P$38</f>
        <v>1.1647489889332203</v>
      </c>
      <c r="Q178" s="217">
        <f>TEL!Q$38</f>
        <v>1.1075842667597342</v>
      </c>
      <c r="R178" s="217">
        <f>TEL!R$38</f>
        <v>1.1466785437828699</v>
      </c>
      <c r="S178" s="217">
        <f>TEL!S$38</f>
        <v>1.1200750934260619</v>
      </c>
      <c r="T178" s="217">
        <f>TEL!T$38</f>
        <v>1.0982919652167271</v>
      </c>
      <c r="U178" s="217">
        <f>TEL!U$38</f>
        <v>1.1122643413110664</v>
      </c>
      <c r="V178" s="217">
        <f>TEL!V$38</f>
        <v>1.1069404991342167</v>
      </c>
      <c r="W178" s="217">
        <f>TEL!W$38</f>
        <v>1.0620935593703196</v>
      </c>
      <c r="X178" s="217">
        <f>TEL!X$38</f>
        <v>1.114302858275759</v>
      </c>
      <c r="Y178" s="217">
        <f>TEL!Y$38</f>
        <v>1.0567978726146381</v>
      </c>
    </row>
    <row r="179" spans="1:25" ht="12" customHeight="1" x14ac:dyDescent="0.25">
      <c r="A179" s="12" t="s">
        <v>67</v>
      </c>
      <c r="B179" s="217">
        <f>WWP!B$38</f>
        <v>0.53136995534177456</v>
      </c>
      <c r="C179" s="217">
        <f>WWP!C$38</f>
        <v>0.56879463116603035</v>
      </c>
      <c r="D179" s="217">
        <f>WWP!D$38</f>
        <v>0.61803143789755732</v>
      </c>
      <c r="E179" s="217">
        <f>WWP!E$38</f>
        <v>0.56438162580618711</v>
      </c>
      <c r="F179" s="217">
        <f>WWP!F$38</f>
        <v>0.97150315197885539</v>
      </c>
      <c r="G179" s="217">
        <f>WWP!G$38</f>
        <v>0.88949189379540572</v>
      </c>
      <c r="H179" s="217">
        <f>WWP!H$38</f>
        <v>0.66778232949142824</v>
      </c>
      <c r="I179" s="217">
        <f>WWP!I$38</f>
        <v>0.58811885357993066</v>
      </c>
      <c r="J179" s="217">
        <f>WWP!J$38</f>
        <v>0.73755893518712679</v>
      </c>
      <c r="K179" s="217">
        <f>WWP!K$38</f>
        <v>0.53265336979589906</v>
      </c>
      <c r="L179" s="217">
        <f>WWP!L$38</f>
        <v>0.79383219303535457</v>
      </c>
      <c r="M179" s="217">
        <f>WWP!M$38</f>
        <v>0.66984877776828611</v>
      </c>
      <c r="N179" s="217">
        <f>WWP!N$38</f>
        <v>0.39484173890112928</v>
      </c>
      <c r="O179" s="217">
        <f>WWP!O$38</f>
        <v>0.27545391357242155</v>
      </c>
      <c r="P179" s="217">
        <f>WWP!P$38</f>
        <v>0.2297734002700545</v>
      </c>
      <c r="Q179" s="217">
        <f>WWP!Q$38</f>
        <v>0.14140244639129804</v>
      </c>
      <c r="R179" s="217">
        <f>WWP!R$38</f>
        <v>0.11886043479035018</v>
      </c>
      <c r="S179" s="217">
        <f>WWP!S$38</f>
        <v>0.10491475691683885</v>
      </c>
      <c r="T179" s="217">
        <f>WWP!T$38</f>
        <v>0.15204893261873056</v>
      </c>
      <c r="U179" s="217">
        <f>WWP!U$38</f>
        <v>0.10614767618250415</v>
      </c>
      <c r="V179" s="217">
        <f>WWP!V$38</f>
        <v>0.11355086934767428</v>
      </c>
      <c r="W179" s="217">
        <f>WWP!W$38</f>
        <v>0.11182488901615471</v>
      </c>
      <c r="X179" s="217">
        <f>WWP!X$38</f>
        <v>9.075812901297875E-2</v>
      </c>
      <c r="Y179" s="217">
        <f>WWP!Y$38</f>
        <v>8.8362151609177014E-2</v>
      </c>
    </row>
    <row r="180" spans="1:25" ht="12" customHeight="1" x14ac:dyDescent="0.25">
      <c r="A180" s="16" t="s">
        <v>68</v>
      </c>
      <c r="B180" s="222">
        <f>OIS!B$38</f>
        <v>1.9846112809267917</v>
      </c>
      <c r="C180" s="222">
        <f>OIS!C$38</f>
        <v>2.0895274393700647</v>
      </c>
      <c r="D180" s="222">
        <f>OIS!D$38</f>
        <v>2.1279921137666138</v>
      </c>
      <c r="E180" s="222">
        <f>OIS!E$38</f>
        <v>2.1036045063782973</v>
      </c>
      <c r="F180" s="222">
        <f>OIS!F$38</f>
        <v>1.9775835824656183</v>
      </c>
      <c r="G180" s="222">
        <f>OIS!G$38</f>
        <v>2.1653948612113658</v>
      </c>
      <c r="H180" s="222">
        <f>OIS!H$38</f>
        <v>2.1784252333403877</v>
      </c>
      <c r="I180" s="222">
        <f>OIS!I$38</f>
        <v>2.1358854834105454</v>
      </c>
      <c r="J180" s="222">
        <f>OIS!J$38</f>
        <v>2.1856175373498168</v>
      </c>
      <c r="K180" s="222">
        <f>OIS!K$38</f>
        <v>2.095127066457215</v>
      </c>
      <c r="L180" s="222">
        <f>OIS!L$38</f>
        <v>2.0064741595120816</v>
      </c>
      <c r="M180" s="222">
        <f>OIS!M$38</f>
        <v>2.0753551094586613</v>
      </c>
      <c r="N180" s="222">
        <f>OIS!N$38</f>
        <v>1.9758882682924837</v>
      </c>
      <c r="O180" s="222">
        <f>OIS!O$38</f>
        <v>1.9515145898796105</v>
      </c>
      <c r="P180" s="222">
        <f>OIS!P$38</f>
        <v>1.8857340462221408</v>
      </c>
      <c r="Q180" s="222">
        <f>OIS!Q$38</f>
        <v>2.0869191650673864</v>
      </c>
      <c r="R180" s="222">
        <f>OIS!R$38</f>
        <v>2.0708359751325429</v>
      </c>
      <c r="S180" s="222">
        <f>OIS!S$38</f>
        <v>2.0481068524294441</v>
      </c>
      <c r="T180" s="222">
        <f>OIS!T$38</f>
        <v>2.0987451301180871</v>
      </c>
      <c r="U180" s="222">
        <f>OIS!U$38</f>
        <v>2.1020696878067957</v>
      </c>
      <c r="V180" s="222">
        <f>OIS!V$38</f>
        <v>2.1316400412119405</v>
      </c>
      <c r="W180" s="222">
        <f>OIS!W$38</f>
        <v>2.2315059620422786</v>
      </c>
      <c r="X180" s="222">
        <f>OIS!X$38</f>
        <v>2.3150887466725663</v>
      </c>
      <c r="Y180" s="222">
        <f>OIS!Y$38</f>
        <v>2.351902202147941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HR: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1335.3375752360585</v>
      </c>
      <c r="C5" s="223">
        <f t="shared" si="0"/>
        <v>1400.675752364051</v>
      </c>
      <c r="D5" s="223">
        <f t="shared" si="0"/>
        <v>1353.0521926049705</v>
      </c>
      <c r="E5" s="223">
        <f t="shared" si="0"/>
        <v>1403.6850386927258</v>
      </c>
      <c r="F5" s="223">
        <f t="shared" si="0"/>
        <v>1523.5822871879877</v>
      </c>
      <c r="G5" s="223">
        <f t="shared" si="0"/>
        <v>1535.9965606188321</v>
      </c>
      <c r="H5" s="223">
        <f t="shared" si="0"/>
        <v>1600.3077386066664</v>
      </c>
      <c r="I5" s="223">
        <f t="shared" si="0"/>
        <v>1623.3327601027581</v>
      </c>
      <c r="J5" s="223">
        <f t="shared" si="0"/>
        <v>1628.4745485810104</v>
      </c>
      <c r="K5" s="223">
        <f t="shared" si="0"/>
        <v>1371.2852966464052</v>
      </c>
      <c r="L5" s="223">
        <f t="shared" si="0"/>
        <v>1329.1257953565839</v>
      </c>
      <c r="M5" s="223">
        <f t="shared" si="0"/>
        <v>1246.1113499568216</v>
      </c>
      <c r="N5" s="223">
        <f t="shared" si="0"/>
        <v>1099.201719690217</v>
      </c>
      <c r="O5" s="223">
        <f t="shared" si="0"/>
        <v>1075.1411865861626</v>
      </c>
      <c r="P5" s="223">
        <f t="shared" si="0"/>
        <v>1066.4330180566146</v>
      </c>
      <c r="Q5" s="223">
        <f t="shared" si="0"/>
        <v>1056.1413585556811</v>
      </c>
      <c r="R5" s="223">
        <f t="shared" si="0"/>
        <v>1057.4271711092895</v>
      </c>
      <c r="S5" s="223">
        <f t="shared" si="0"/>
        <v>1148.1182287193253</v>
      </c>
      <c r="T5" s="223">
        <f t="shared" si="0"/>
        <v>1161.853052450931</v>
      </c>
      <c r="U5" s="223">
        <f t="shared" si="0"/>
        <v>1172.4339638870219</v>
      </c>
      <c r="V5" s="223">
        <f t="shared" si="0"/>
        <v>1171.2721410150962</v>
      </c>
      <c r="W5" s="223">
        <f t="shared" si="0"/>
        <v>1191.3597592436945</v>
      </c>
      <c r="X5" s="223">
        <f t="shared" si="0"/>
        <v>1128.4799656055311</v>
      </c>
      <c r="Y5" s="223">
        <f t="shared" si="0"/>
        <v>1173.8882201205445</v>
      </c>
    </row>
    <row r="6" spans="1:25" ht="12" customHeight="1" x14ac:dyDescent="0.25">
      <c r="A6" s="173" t="s">
        <v>91</v>
      </c>
      <c r="B6" s="224">
        <v>10.177451958794109</v>
      </c>
      <c r="C6" s="224">
        <v>10.859258213745202</v>
      </c>
      <c r="D6" s="224">
        <v>10.918019503760778</v>
      </c>
      <c r="E6" s="224">
        <v>11.496506465889595</v>
      </c>
      <c r="F6" s="224">
        <v>12.419385685663178</v>
      </c>
      <c r="G6" s="224">
        <v>12.569434201237357</v>
      </c>
      <c r="H6" s="224">
        <v>13.012453697813832</v>
      </c>
      <c r="I6" s="224">
        <v>13.794835929525002</v>
      </c>
      <c r="J6" s="224">
        <v>13.877941480042999</v>
      </c>
      <c r="K6" s="224">
        <v>12.588925197704047</v>
      </c>
      <c r="L6" s="224">
        <v>12.460665560640953</v>
      </c>
      <c r="M6" s="224">
        <v>11.970186974864216</v>
      </c>
      <c r="N6" s="224">
        <v>11.257003831079283</v>
      </c>
      <c r="O6" s="224">
        <v>11.205491601018791</v>
      </c>
      <c r="P6" s="224">
        <v>11.566686414612434</v>
      </c>
      <c r="Q6" s="224">
        <v>11.997861814139499</v>
      </c>
      <c r="R6" s="224">
        <v>12.229216639720892</v>
      </c>
      <c r="S6" s="224">
        <v>12.601333567268068</v>
      </c>
      <c r="T6" s="224">
        <v>12.333219620315434</v>
      </c>
      <c r="U6" s="224">
        <v>12.240918595330328</v>
      </c>
      <c r="V6" s="224">
        <v>11.891027824326862</v>
      </c>
      <c r="W6" s="224">
        <v>12.3630956618713</v>
      </c>
      <c r="X6" s="224">
        <v>11.910381262649992</v>
      </c>
      <c r="Y6" s="224">
        <v>12.355148342802746</v>
      </c>
    </row>
    <row r="7" spans="1:25" ht="12" customHeight="1" x14ac:dyDescent="0.25">
      <c r="A7" s="173" t="s">
        <v>92</v>
      </c>
      <c r="B7" s="224">
        <v>16.720184005347818</v>
      </c>
      <c r="C7" s="224">
        <v>17.024522296747463</v>
      </c>
      <c r="D7" s="224">
        <v>17.053776983699535</v>
      </c>
      <c r="E7" s="224">
        <v>17.955049195201205</v>
      </c>
      <c r="F7" s="224">
        <v>17.9211588841343</v>
      </c>
      <c r="G7" s="224">
        <v>18.382381065557951</v>
      </c>
      <c r="H7" s="224">
        <v>18.746061852444612</v>
      </c>
      <c r="I7" s="224">
        <v>21.48022973942637</v>
      </c>
      <c r="J7" s="224">
        <v>19.748913246504333</v>
      </c>
      <c r="K7" s="224">
        <v>18.00222389890688</v>
      </c>
      <c r="L7" s="224">
        <v>18.520240442201825</v>
      </c>
      <c r="M7" s="224">
        <v>17.074929505652587</v>
      </c>
      <c r="N7" s="224">
        <v>14.102260196174207</v>
      </c>
      <c r="O7" s="224">
        <v>14.075792187666474</v>
      </c>
      <c r="P7" s="224">
        <v>14.565964720702841</v>
      </c>
      <c r="Q7" s="224">
        <v>15.533372283001867</v>
      </c>
      <c r="R7" s="224">
        <v>15.827466047956801</v>
      </c>
      <c r="S7" s="224">
        <v>16.268663833727253</v>
      </c>
      <c r="T7" s="224">
        <v>15.899370329375865</v>
      </c>
      <c r="U7" s="224">
        <v>15.874027284948937</v>
      </c>
      <c r="V7" s="224">
        <v>15.628475722602808</v>
      </c>
      <c r="W7" s="224">
        <v>15.612691304204068</v>
      </c>
      <c r="X7" s="224">
        <v>13.580028359100844</v>
      </c>
      <c r="Y7" s="224">
        <v>14.516400852533938</v>
      </c>
    </row>
    <row r="8" spans="1:25" ht="12" customHeight="1" x14ac:dyDescent="0.25">
      <c r="A8" s="173" t="s">
        <v>93</v>
      </c>
      <c r="B8" s="224">
        <v>28.740183949700061</v>
      </c>
      <c r="C8" s="224">
        <v>28.346485044063204</v>
      </c>
      <c r="D8" s="224">
        <v>28.597788341524943</v>
      </c>
      <c r="E8" s="224">
        <v>31.763152528079864</v>
      </c>
      <c r="F8" s="224">
        <v>31.539422455806793</v>
      </c>
      <c r="G8" s="224">
        <v>31.747730563379932</v>
      </c>
      <c r="H8" s="224">
        <v>33.243813451823641</v>
      </c>
      <c r="I8" s="224">
        <v>36.246865196222913</v>
      </c>
      <c r="J8" s="224">
        <v>35.321350133592986</v>
      </c>
      <c r="K8" s="224">
        <v>31.825114260201165</v>
      </c>
      <c r="L8" s="224">
        <v>33.158637892633571</v>
      </c>
      <c r="M8" s="224">
        <v>31.374588986207836</v>
      </c>
      <c r="N8" s="224">
        <v>26.830136082890565</v>
      </c>
      <c r="O8" s="224">
        <v>27.2043819074437</v>
      </c>
      <c r="P8" s="224">
        <v>28.241947795213314</v>
      </c>
      <c r="Q8" s="224">
        <v>29.757342066051859</v>
      </c>
      <c r="R8" s="224">
        <v>29.871042379380128</v>
      </c>
      <c r="S8" s="224">
        <v>30.859757593989031</v>
      </c>
      <c r="T8" s="224">
        <v>31.612644973339386</v>
      </c>
      <c r="U8" s="224">
        <v>31.592413919495293</v>
      </c>
      <c r="V8" s="224">
        <v>31.079927187146012</v>
      </c>
      <c r="W8" s="224">
        <v>32.399401912699169</v>
      </c>
      <c r="X8" s="224">
        <v>29.137064040922333</v>
      </c>
      <c r="Y8" s="224">
        <v>30.568595529545451</v>
      </c>
    </row>
    <row r="9" spans="1:25" ht="12" customHeight="1" x14ac:dyDescent="0.25">
      <c r="A9" s="173" t="s">
        <v>94</v>
      </c>
      <c r="B9" s="224">
        <v>28.384382136035914</v>
      </c>
      <c r="C9" s="224">
        <v>28.412364374170586</v>
      </c>
      <c r="D9" s="224">
        <v>28.582090761046604</v>
      </c>
      <c r="E9" s="224">
        <v>30.484021068583434</v>
      </c>
      <c r="F9" s="224">
        <v>30.063495483068461</v>
      </c>
      <c r="G9" s="224">
        <v>31.029483922597336</v>
      </c>
      <c r="H9" s="224">
        <v>31.733464187624126</v>
      </c>
      <c r="I9" s="224">
        <v>35.908832901892794</v>
      </c>
      <c r="J9" s="224">
        <v>33.24959190533361</v>
      </c>
      <c r="K9" s="224">
        <v>30.837213920088384</v>
      </c>
      <c r="L9" s="224">
        <v>32.5591801624943</v>
      </c>
      <c r="M9" s="224">
        <v>30.626550506350352</v>
      </c>
      <c r="N9" s="224">
        <v>25.392727995026579</v>
      </c>
      <c r="O9" s="224">
        <v>25.814027885192818</v>
      </c>
      <c r="P9" s="224">
        <v>26.769145378106089</v>
      </c>
      <c r="Q9" s="224">
        <v>29.028212066252166</v>
      </c>
      <c r="R9" s="224">
        <v>29.906494291842169</v>
      </c>
      <c r="S9" s="224">
        <v>30.979628803391286</v>
      </c>
      <c r="T9" s="224">
        <v>30.885540608163751</v>
      </c>
      <c r="U9" s="224">
        <v>31.197847187523713</v>
      </c>
      <c r="V9" s="224">
        <v>30.524008793952376</v>
      </c>
      <c r="W9" s="224">
        <v>31.297440461950995</v>
      </c>
      <c r="X9" s="224">
        <v>26.511944958169646</v>
      </c>
      <c r="Y9" s="224">
        <v>28.781018246310676</v>
      </c>
    </row>
    <row r="10" spans="1:25" ht="12" customHeight="1" x14ac:dyDescent="0.25">
      <c r="A10" s="36" t="s">
        <v>95</v>
      </c>
      <c r="B10" s="225">
        <f t="shared" ref="B10:Y10" si="1">SUM(B11:B15)</f>
        <v>29.107175964421625</v>
      </c>
      <c r="C10" s="225">
        <f t="shared" si="1"/>
        <v>29.501983359455636</v>
      </c>
      <c r="D10" s="225">
        <f t="shared" si="1"/>
        <v>27.877265061699031</v>
      </c>
      <c r="E10" s="225">
        <f t="shared" si="1"/>
        <v>29.213084637964524</v>
      </c>
      <c r="F10" s="225">
        <f t="shared" si="1"/>
        <v>33.379671241102031</v>
      </c>
      <c r="G10" s="225">
        <f t="shared" si="1"/>
        <v>30.794920084638257</v>
      </c>
      <c r="H10" s="225">
        <f t="shared" si="1"/>
        <v>31.538042577841015</v>
      </c>
      <c r="I10" s="225">
        <f t="shared" si="1"/>
        <v>31.867409522928881</v>
      </c>
      <c r="J10" s="225">
        <f t="shared" si="1"/>
        <v>32.011148919308098</v>
      </c>
      <c r="K10" s="225">
        <f t="shared" si="1"/>
        <v>28.393402369903814</v>
      </c>
      <c r="L10" s="225">
        <f t="shared" si="1"/>
        <v>27.407809501244046</v>
      </c>
      <c r="M10" s="225">
        <f t="shared" si="1"/>
        <v>26.154704893006858</v>
      </c>
      <c r="N10" s="225">
        <f t="shared" si="1"/>
        <v>23.361168794157855</v>
      </c>
      <c r="O10" s="225">
        <f t="shared" si="1"/>
        <v>22.116432081108123</v>
      </c>
      <c r="P10" s="225">
        <f t="shared" si="1"/>
        <v>22.59922988871638</v>
      </c>
      <c r="Q10" s="225">
        <f t="shared" si="1"/>
        <v>23.929554122504047</v>
      </c>
      <c r="R10" s="225">
        <f t="shared" si="1"/>
        <v>24.433551623031175</v>
      </c>
      <c r="S10" s="225">
        <f t="shared" si="1"/>
        <v>25.777910942037977</v>
      </c>
      <c r="T10" s="225">
        <f t="shared" si="1"/>
        <v>24.682064829071905</v>
      </c>
      <c r="U10" s="225">
        <f t="shared" si="1"/>
        <v>25.146772524571116</v>
      </c>
      <c r="V10" s="225">
        <f t="shared" si="1"/>
        <v>24.070400847036208</v>
      </c>
      <c r="W10" s="225">
        <f t="shared" si="1"/>
        <v>23.350730351173489</v>
      </c>
      <c r="X10" s="225">
        <f t="shared" si="1"/>
        <v>22.643895303071513</v>
      </c>
      <c r="Y10" s="225">
        <f t="shared" si="1"/>
        <v>20.929040979757886</v>
      </c>
    </row>
    <row r="11" spans="1:25" ht="12" customHeight="1" x14ac:dyDescent="0.25">
      <c r="A11" s="37" t="s">
        <v>82</v>
      </c>
      <c r="B11" s="226">
        <v>3.1446786147991728</v>
      </c>
      <c r="C11" s="226">
        <v>3.7087212121937418</v>
      </c>
      <c r="D11" s="226">
        <v>3.0497066366162588</v>
      </c>
      <c r="E11" s="226">
        <v>3.280743699748935</v>
      </c>
      <c r="F11" s="226">
        <v>3.7324556730860197</v>
      </c>
      <c r="G11" s="226">
        <v>4.0545309479451408</v>
      </c>
      <c r="H11" s="226">
        <v>3.5720801638618074</v>
      </c>
      <c r="I11" s="226">
        <v>3.5236007901795734</v>
      </c>
      <c r="J11" s="226">
        <v>3.6436715919981508</v>
      </c>
      <c r="K11" s="226">
        <v>2.7919398266684081</v>
      </c>
      <c r="L11" s="226">
        <v>2.3766546465021023</v>
      </c>
      <c r="M11" s="226">
        <v>2.3562587960703465</v>
      </c>
      <c r="N11" s="226">
        <v>2.0818199866521097</v>
      </c>
      <c r="O11" s="226">
        <v>1.9516302026440393</v>
      </c>
      <c r="P11" s="226">
        <v>1.7908988308001788</v>
      </c>
      <c r="Q11" s="226">
        <v>1.7257474766276588</v>
      </c>
      <c r="R11" s="226">
        <v>1.7443686635212035</v>
      </c>
      <c r="S11" s="226">
        <v>1.732484936208623</v>
      </c>
      <c r="T11" s="226">
        <v>1.8466442276008173</v>
      </c>
      <c r="U11" s="226">
        <v>1.9315850778111612</v>
      </c>
      <c r="V11" s="226">
        <v>1.9409449310969222</v>
      </c>
      <c r="W11" s="226">
        <v>2.148906746955705</v>
      </c>
      <c r="X11" s="226">
        <v>2.5232431962566091</v>
      </c>
      <c r="Y11" s="226">
        <v>2.7160140647870166</v>
      </c>
    </row>
    <row r="12" spans="1:25" ht="12" customHeight="1" x14ac:dyDescent="0.25">
      <c r="A12" s="37" t="s">
        <v>73</v>
      </c>
      <c r="B12" s="226">
        <v>22.335858202027374</v>
      </c>
      <c r="C12" s="226">
        <v>21.871476159331014</v>
      </c>
      <c r="D12" s="226">
        <v>20.588793332231965</v>
      </c>
      <c r="E12" s="226">
        <v>21.106303987054336</v>
      </c>
      <c r="F12" s="226">
        <v>25.043154114224279</v>
      </c>
      <c r="G12" s="226">
        <v>21.725147482493135</v>
      </c>
      <c r="H12" s="226">
        <v>22.43436021863554</v>
      </c>
      <c r="I12" s="226">
        <v>22.161903945340786</v>
      </c>
      <c r="J12" s="226">
        <v>21.977170611476819</v>
      </c>
      <c r="K12" s="226">
        <v>19.46002410923953</v>
      </c>
      <c r="L12" s="226">
        <v>18.813626810816629</v>
      </c>
      <c r="M12" s="226">
        <v>17.480644336122204</v>
      </c>
      <c r="N12" s="226">
        <v>14.927218552246741</v>
      </c>
      <c r="O12" s="226">
        <v>12.821269975207004</v>
      </c>
      <c r="P12" s="226">
        <v>12.719732708085131</v>
      </c>
      <c r="Q12" s="226">
        <v>13.029898895441514</v>
      </c>
      <c r="R12" s="226">
        <v>13.649758213607257</v>
      </c>
      <c r="S12" s="226">
        <v>14.378679062117687</v>
      </c>
      <c r="T12" s="226">
        <v>13.411673809054911</v>
      </c>
      <c r="U12" s="226">
        <v>14.558910382651302</v>
      </c>
      <c r="V12" s="226">
        <v>13.276398855913087</v>
      </c>
      <c r="W12" s="226">
        <v>11.747672417501821</v>
      </c>
      <c r="X12" s="226">
        <v>12.515133579917901</v>
      </c>
      <c r="Y12" s="226">
        <v>9.3834922373471557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3.6266391475950788</v>
      </c>
      <c r="C15" s="227">
        <v>3.9217859879308827</v>
      </c>
      <c r="D15" s="227">
        <v>4.2387650928508096</v>
      </c>
      <c r="E15" s="227">
        <v>4.8260369511612531</v>
      </c>
      <c r="F15" s="227">
        <v>4.6040614537917355</v>
      </c>
      <c r="G15" s="227">
        <v>5.0152416541999818</v>
      </c>
      <c r="H15" s="227">
        <v>5.5316021953436687</v>
      </c>
      <c r="I15" s="227">
        <v>6.1819047874085182</v>
      </c>
      <c r="J15" s="227">
        <v>6.3903067158331304</v>
      </c>
      <c r="K15" s="227">
        <v>6.1414384339958756</v>
      </c>
      <c r="L15" s="227">
        <v>6.2175280439253147</v>
      </c>
      <c r="M15" s="227">
        <v>6.3178017608143069</v>
      </c>
      <c r="N15" s="227">
        <v>6.3521302552590058</v>
      </c>
      <c r="O15" s="227">
        <v>7.3435319032570767</v>
      </c>
      <c r="P15" s="227">
        <v>8.0885983498310701</v>
      </c>
      <c r="Q15" s="227">
        <v>9.1739077504348749</v>
      </c>
      <c r="R15" s="227">
        <v>9.0394247459027142</v>
      </c>
      <c r="S15" s="227">
        <v>9.6667469437116651</v>
      </c>
      <c r="T15" s="227">
        <v>9.4237467924161766</v>
      </c>
      <c r="U15" s="227">
        <v>8.6562770641086537</v>
      </c>
      <c r="V15" s="227">
        <v>8.8530570600261989</v>
      </c>
      <c r="W15" s="227">
        <v>9.4541511867159649</v>
      </c>
      <c r="X15" s="227">
        <v>7.6055185268970043</v>
      </c>
      <c r="Y15" s="227">
        <v>8.829534677623716</v>
      </c>
    </row>
    <row r="16" spans="1:25" ht="12" customHeight="1" x14ac:dyDescent="0.25">
      <c r="A16" s="39" t="s">
        <v>97</v>
      </c>
      <c r="B16" s="228">
        <f t="shared" ref="B16:Y16" si="2">SUM(B17:B26)</f>
        <v>425.94773929499519</v>
      </c>
      <c r="C16" s="228">
        <f t="shared" si="2"/>
        <v>430.80535324230107</v>
      </c>
      <c r="D16" s="228">
        <f t="shared" si="2"/>
        <v>417.2334601177069</v>
      </c>
      <c r="E16" s="228">
        <f t="shared" si="2"/>
        <v>433.46220657131812</v>
      </c>
      <c r="F16" s="228">
        <f t="shared" si="2"/>
        <v>495.58779866368957</v>
      </c>
      <c r="G16" s="228">
        <f t="shared" si="2"/>
        <v>464.99619973336956</v>
      </c>
      <c r="H16" s="228">
        <f t="shared" si="2"/>
        <v>495.10800218188143</v>
      </c>
      <c r="I16" s="228">
        <f t="shared" si="2"/>
        <v>476.74121730572978</v>
      </c>
      <c r="J16" s="228">
        <f t="shared" si="2"/>
        <v>474.51644046860076</v>
      </c>
      <c r="K16" s="228">
        <f t="shared" si="2"/>
        <v>414.20933336894166</v>
      </c>
      <c r="L16" s="228">
        <f t="shared" si="2"/>
        <v>410.58445935699984</v>
      </c>
      <c r="M16" s="228">
        <f t="shared" si="2"/>
        <v>385.13808162415478</v>
      </c>
      <c r="N16" s="228">
        <f t="shared" si="2"/>
        <v>334.57396311096312</v>
      </c>
      <c r="O16" s="228">
        <f t="shared" si="2"/>
        <v>296.13679052674519</v>
      </c>
      <c r="P16" s="228">
        <f t="shared" si="2"/>
        <v>292.10912879420198</v>
      </c>
      <c r="Q16" s="228">
        <f t="shared" si="2"/>
        <v>279.82771227582992</v>
      </c>
      <c r="R16" s="228">
        <f t="shared" si="2"/>
        <v>300.32547360324656</v>
      </c>
      <c r="S16" s="228">
        <f t="shared" si="2"/>
        <v>317.33618227065284</v>
      </c>
      <c r="T16" s="228">
        <f t="shared" si="2"/>
        <v>313.02148098484724</v>
      </c>
      <c r="U16" s="228">
        <f t="shared" si="2"/>
        <v>337.58327078810544</v>
      </c>
      <c r="V16" s="228">
        <f t="shared" si="2"/>
        <v>337.76962568226463</v>
      </c>
      <c r="W16" s="228">
        <f t="shared" si="2"/>
        <v>317.28792967405735</v>
      </c>
      <c r="X16" s="228">
        <f t="shared" si="2"/>
        <v>304.15079194749239</v>
      </c>
      <c r="Y16" s="228">
        <f t="shared" si="2"/>
        <v>296.000746815865</v>
      </c>
    </row>
    <row r="17" spans="1:25" ht="12" customHeight="1" x14ac:dyDescent="0.25">
      <c r="A17" s="46" t="s">
        <v>28</v>
      </c>
      <c r="B17" s="229">
        <v>12.767692239698295</v>
      </c>
      <c r="C17" s="229">
        <v>18.742366306356743</v>
      </c>
      <c r="D17" s="229">
        <v>17.631649143961493</v>
      </c>
      <c r="E17" s="229">
        <v>14.723620678532811</v>
      </c>
      <c r="F17" s="229">
        <v>20.136159505505411</v>
      </c>
      <c r="G17" s="229">
        <v>19.585164584953556</v>
      </c>
      <c r="H17" s="229">
        <v>20.173284258251066</v>
      </c>
      <c r="I17" s="229">
        <v>20.579137368812994</v>
      </c>
      <c r="J17" s="229">
        <v>20.43034399535896</v>
      </c>
      <c r="K17" s="229">
        <v>15.96880427420963</v>
      </c>
      <c r="L17" s="229">
        <v>15.453382760835725</v>
      </c>
      <c r="M17" s="229">
        <v>15.585370899161417</v>
      </c>
      <c r="N17" s="229">
        <v>14.632696747304115</v>
      </c>
      <c r="O17" s="229">
        <v>11.932177172692302</v>
      </c>
      <c r="P17" s="229">
        <v>12.338160607669048</v>
      </c>
      <c r="Q17" s="229">
        <v>11.326882862759335</v>
      </c>
      <c r="R17" s="229">
        <v>13.228449395090994</v>
      </c>
      <c r="S17" s="229">
        <v>13.016974241190063</v>
      </c>
      <c r="T17" s="229">
        <v>10.105894655862356</v>
      </c>
      <c r="U17" s="229">
        <v>7.7415050140372212</v>
      </c>
      <c r="V17" s="229">
        <v>5.8776209697028383</v>
      </c>
      <c r="W17" s="229">
        <v>2.2822729958921797</v>
      </c>
      <c r="X17" s="229">
        <v>2.8494532035487099</v>
      </c>
      <c r="Y17" s="229">
        <v>2.4065446751234951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7.7515323196523722</v>
      </c>
      <c r="C19" s="229">
        <v>6.8199091128495564</v>
      </c>
      <c r="D19" s="229">
        <v>6.4636998669740899</v>
      </c>
      <c r="E19" s="229">
        <v>6.5664864497643043</v>
      </c>
      <c r="F19" s="229">
        <v>5.7932613705847453</v>
      </c>
      <c r="G19" s="229">
        <v>6.1858740965020607</v>
      </c>
      <c r="H19" s="229">
        <v>7.0573264246876857</v>
      </c>
      <c r="I19" s="229">
        <v>7.2348233845573242</v>
      </c>
      <c r="J19" s="229">
        <v>8.25140365714247</v>
      </c>
      <c r="K19" s="229">
        <v>7.3835202422431534</v>
      </c>
      <c r="L19" s="229">
        <v>6.9260118204421417</v>
      </c>
      <c r="M19" s="229">
        <v>6.1658175984928576</v>
      </c>
      <c r="N19" s="229">
        <v>5.6922429447542777</v>
      </c>
      <c r="O19" s="229">
        <v>6.0745025802796224</v>
      </c>
      <c r="P19" s="229">
        <v>5.9460317198207724</v>
      </c>
      <c r="Q19" s="229">
        <v>4.814741213771307</v>
      </c>
      <c r="R19" s="229">
        <v>3.8895976432857138</v>
      </c>
      <c r="S19" s="229">
        <v>4.8198943830089869</v>
      </c>
      <c r="T19" s="229">
        <v>4.795895022457084</v>
      </c>
      <c r="U19" s="229">
        <v>4.1651022648917122</v>
      </c>
      <c r="V19" s="229">
        <v>3.5069483889293607</v>
      </c>
      <c r="W19" s="229">
        <v>4.8265234453961003</v>
      </c>
      <c r="X19" s="229">
        <v>3.2419554990950785</v>
      </c>
      <c r="Y19" s="229">
        <v>4.2519726458229625</v>
      </c>
    </row>
    <row r="20" spans="1:25" ht="12" customHeight="1" x14ac:dyDescent="0.25">
      <c r="A20" s="46" t="s">
        <v>82</v>
      </c>
      <c r="B20" s="229">
        <v>24.847407188455573</v>
      </c>
      <c r="C20" s="229">
        <v>27.943772023779079</v>
      </c>
      <c r="D20" s="229">
        <v>24.236732129312678</v>
      </c>
      <c r="E20" s="229">
        <v>25.974324044612683</v>
      </c>
      <c r="F20" s="229">
        <v>28.027552123524792</v>
      </c>
      <c r="G20" s="229">
        <v>31.112461766295379</v>
      </c>
      <c r="H20" s="229">
        <v>26.082461478101735</v>
      </c>
      <c r="I20" s="229">
        <v>28.597975256076225</v>
      </c>
      <c r="J20" s="229">
        <v>32.096590211682418</v>
      </c>
      <c r="K20" s="229">
        <v>23.421724054992847</v>
      </c>
      <c r="L20" s="229">
        <v>23.109029335660388</v>
      </c>
      <c r="M20" s="229">
        <v>22.081567881461815</v>
      </c>
      <c r="N20" s="229">
        <v>20.469331749416924</v>
      </c>
      <c r="O20" s="229">
        <v>19.243220064407801</v>
      </c>
      <c r="P20" s="229">
        <v>17.951092869692584</v>
      </c>
      <c r="Q20" s="229">
        <v>17.646750948618088</v>
      </c>
      <c r="R20" s="229">
        <v>16.853564400821046</v>
      </c>
      <c r="S20" s="229">
        <v>16.260823353821348</v>
      </c>
      <c r="T20" s="229">
        <v>17.463488225652693</v>
      </c>
      <c r="U20" s="229">
        <v>17.700634885822787</v>
      </c>
      <c r="V20" s="229">
        <v>17.151981242199792</v>
      </c>
      <c r="W20" s="229">
        <v>19.563792106457946</v>
      </c>
      <c r="X20" s="229">
        <v>24.629266720485894</v>
      </c>
      <c r="Y20" s="229">
        <v>26.991671474561855</v>
      </c>
    </row>
    <row r="21" spans="1:25" ht="12" customHeight="1" x14ac:dyDescent="0.25">
      <c r="A21" s="46" t="s">
        <v>32</v>
      </c>
      <c r="B21" s="229">
        <v>98.221282323846651</v>
      </c>
      <c r="C21" s="229">
        <v>97.961944231386454</v>
      </c>
      <c r="D21" s="229">
        <v>94.323571914549575</v>
      </c>
      <c r="E21" s="229">
        <v>92.162302388642189</v>
      </c>
      <c r="F21" s="229">
        <v>104.72474083247312</v>
      </c>
      <c r="G21" s="229">
        <v>86.661772630170162</v>
      </c>
      <c r="H21" s="229">
        <v>107.22359749791843</v>
      </c>
      <c r="I21" s="229">
        <v>75.123996876526022</v>
      </c>
      <c r="J21" s="229">
        <v>68.552540335955342</v>
      </c>
      <c r="K21" s="229">
        <v>52.392855311888908</v>
      </c>
      <c r="L21" s="229">
        <v>34.558903624957686</v>
      </c>
      <c r="M21" s="229">
        <v>33.361035661859717</v>
      </c>
      <c r="N21" s="229">
        <v>18.440987988219828</v>
      </c>
      <c r="O21" s="229">
        <v>12.50321075256835</v>
      </c>
      <c r="P21" s="229">
        <v>10.391351160261857</v>
      </c>
      <c r="Q21" s="229">
        <v>14.628601468758944</v>
      </c>
      <c r="R21" s="229">
        <v>16.510049418153226</v>
      </c>
      <c r="S21" s="229">
        <v>10.389391399031846</v>
      </c>
      <c r="T21" s="229">
        <v>10.336419217048652</v>
      </c>
      <c r="U21" s="229">
        <v>10.007359224803858</v>
      </c>
      <c r="V21" s="229">
        <v>8.2007222637395358</v>
      </c>
      <c r="W21" s="229">
        <v>7.9509665689490436</v>
      </c>
      <c r="X21" s="229">
        <v>9.3185207258590914</v>
      </c>
      <c r="Y21" s="229">
        <v>8.2377986066633913</v>
      </c>
    </row>
    <row r="22" spans="1:25" ht="12" customHeight="1" x14ac:dyDescent="0.25">
      <c r="A22" s="46" t="s">
        <v>33</v>
      </c>
      <c r="B22" s="229">
        <v>7.8710814108174914</v>
      </c>
      <c r="C22" s="229">
        <v>9.0384046738223969</v>
      </c>
      <c r="D22" s="229">
        <v>9.0170272997176575</v>
      </c>
      <c r="E22" s="229">
        <v>10.022257054313508</v>
      </c>
      <c r="F22" s="229">
        <v>11.606275228421271</v>
      </c>
      <c r="G22" s="229">
        <v>10.105077186553455</v>
      </c>
      <c r="H22" s="229">
        <v>13.351010240774619</v>
      </c>
      <c r="I22" s="229">
        <v>17.368815725308448</v>
      </c>
      <c r="J22" s="229">
        <v>10.645040712786217</v>
      </c>
      <c r="K22" s="229">
        <v>9.0947705051426908</v>
      </c>
      <c r="L22" s="229">
        <v>7.5098274334078834</v>
      </c>
      <c r="M22" s="229">
        <v>6.4418095001880555</v>
      </c>
      <c r="N22" s="229">
        <v>5.4108028766435838</v>
      </c>
      <c r="O22" s="229">
        <v>5.7395380882657303</v>
      </c>
      <c r="P22" s="229">
        <v>7.809823481608138</v>
      </c>
      <c r="Q22" s="229">
        <v>9.8017552621069068</v>
      </c>
      <c r="R22" s="229">
        <v>10.081211999606795</v>
      </c>
      <c r="S22" s="229">
        <v>9.1174514120438346</v>
      </c>
      <c r="T22" s="229">
        <v>8.6119713917381393</v>
      </c>
      <c r="U22" s="229">
        <v>6.5809173837491386</v>
      </c>
      <c r="V22" s="229">
        <v>6.166744792654189</v>
      </c>
      <c r="W22" s="229">
        <v>6.8941333466216772</v>
      </c>
      <c r="X22" s="229">
        <v>5.608611459192625</v>
      </c>
      <c r="Y22" s="229">
        <v>6.7284872410283025</v>
      </c>
    </row>
    <row r="23" spans="1:25" ht="12" customHeight="1" x14ac:dyDescent="0.25">
      <c r="A23" s="46" t="s">
        <v>73</v>
      </c>
      <c r="B23" s="229">
        <v>194.04710479371749</v>
      </c>
      <c r="C23" s="229">
        <v>196.69373121974903</v>
      </c>
      <c r="D23" s="229">
        <v>190.83618089255569</v>
      </c>
      <c r="E23" s="229">
        <v>200.22625159948117</v>
      </c>
      <c r="F23" s="229">
        <v>237.66332533863405</v>
      </c>
      <c r="G23" s="229">
        <v>236.088836661388</v>
      </c>
      <c r="H23" s="229">
        <v>236.67286532440505</v>
      </c>
      <c r="I23" s="229">
        <v>244.87921186373626</v>
      </c>
      <c r="J23" s="229">
        <v>260.32336478489572</v>
      </c>
      <c r="K23" s="229">
        <v>237.77216792906034</v>
      </c>
      <c r="L23" s="229">
        <v>255.84688508295545</v>
      </c>
      <c r="M23" s="229">
        <v>240.57198209733167</v>
      </c>
      <c r="N23" s="229">
        <v>199.79885176683868</v>
      </c>
      <c r="O23" s="229">
        <v>178.24656912122998</v>
      </c>
      <c r="P23" s="229">
        <v>180.96757001113423</v>
      </c>
      <c r="Q23" s="229">
        <v>170.11405034594014</v>
      </c>
      <c r="R23" s="229">
        <v>185.18525746920162</v>
      </c>
      <c r="S23" s="229">
        <v>186.05270021824947</v>
      </c>
      <c r="T23" s="229">
        <v>180.15492676779959</v>
      </c>
      <c r="U23" s="229">
        <v>194.4397069170376</v>
      </c>
      <c r="V23" s="229">
        <v>193.37606248584589</v>
      </c>
      <c r="W23" s="229">
        <v>170.75904994894805</v>
      </c>
      <c r="X23" s="229">
        <v>150.58177517907873</v>
      </c>
      <c r="Y23" s="229">
        <v>155.20476056427168</v>
      </c>
    </row>
    <row r="24" spans="1:25" ht="12" customHeight="1" x14ac:dyDescent="0.25">
      <c r="A24" s="46" t="s">
        <v>36</v>
      </c>
      <c r="B24" s="229">
        <v>3.1384350816622621</v>
      </c>
      <c r="C24" s="229">
        <v>3.1814273430177806</v>
      </c>
      <c r="D24" s="229">
        <v>4.8758591546563936</v>
      </c>
      <c r="E24" s="229">
        <v>2.2674489396824704</v>
      </c>
      <c r="F24" s="229">
        <v>1.5047291487491872</v>
      </c>
      <c r="G24" s="229">
        <v>2.1527348195373892</v>
      </c>
      <c r="H24" s="229">
        <v>2.1926053309734534</v>
      </c>
      <c r="I24" s="229">
        <v>1.6552020635428253</v>
      </c>
      <c r="J24" s="229">
        <v>0.66638005159296387</v>
      </c>
      <c r="K24" s="229">
        <v>0.12897678418062913</v>
      </c>
      <c r="L24" s="229">
        <v>0</v>
      </c>
      <c r="M24" s="229">
        <v>0</v>
      </c>
      <c r="N24" s="229">
        <v>0</v>
      </c>
      <c r="O24" s="229">
        <v>6.4488392082662133E-2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52.913522080255269</v>
      </c>
      <c r="C25" s="229">
        <v>47.31605972475213</v>
      </c>
      <c r="D25" s="229">
        <v>48.385283138524002</v>
      </c>
      <c r="E25" s="229">
        <v>59.808251444113083</v>
      </c>
      <c r="F25" s="229">
        <v>64.155830782491606</v>
      </c>
      <c r="G25" s="229">
        <v>53.098517025199214</v>
      </c>
      <c r="H25" s="229">
        <v>62.990277250474506</v>
      </c>
      <c r="I25" s="229">
        <v>61.656998877567275</v>
      </c>
      <c r="J25" s="229">
        <v>54.469607329924223</v>
      </c>
      <c r="K25" s="229">
        <v>50.428629486684152</v>
      </c>
      <c r="L25" s="229">
        <v>49.699335894005259</v>
      </c>
      <c r="M25" s="229">
        <v>43.408056025398139</v>
      </c>
      <c r="N25" s="229">
        <v>50.7164093131748</v>
      </c>
      <c r="O25" s="229">
        <v>44.52732339243714</v>
      </c>
      <c r="P25" s="229">
        <v>38.633559821192499</v>
      </c>
      <c r="Q25" s="229">
        <v>23.469048832295385</v>
      </c>
      <c r="R25" s="229">
        <v>18.341831669087522</v>
      </c>
      <c r="S25" s="229">
        <v>30.097777873302668</v>
      </c>
      <c r="T25" s="229">
        <v>30.281002642867413</v>
      </c>
      <c r="U25" s="229">
        <v>29.720702018995645</v>
      </c>
      <c r="V25" s="229">
        <v>31.283956544733226</v>
      </c>
      <c r="W25" s="229">
        <v>29.223057125578272</v>
      </c>
      <c r="X25" s="229">
        <v>25.44777837843306</v>
      </c>
      <c r="Y25" s="229">
        <v>23.845719690772231</v>
      </c>
    </row>
    <row r="26" spans="1:25" ht="12" customHeight="1" x14ac:dyDescent="0.25">
      <c r="A26" s="46" t="s">
        <v>39</v>
      </c>
      <c r="B26" s="229">
        <v>24.389681856889769</v>
      </c>
      <c r="C26" s="229">
        <v>23.107738606587933</v>
      </c>
      <c r="D26" s="229">
        <v>21.463456577455286</v>
      </c>
      <c r="E26" s="229">
        <v>21.711263972175921</v>
      </c>
      <c r="F26" s="229">
        <v>21.975924333305418</v>
      </c>
      <c r="G26" s="229">
        <v>20.005760962770349</v>
      </c>
      <c r="H26" s="229">
        <v>19.364574376294915</v>
      </c>
      <c r="I26" s="229">
        <v>19.645055889602411</v>
      </c>
      <c r="J26" s="229">
        <v>19.081169389262453</v>
      </c>
      <c r="K26" s="229">
        <v>17.617884780539352</v>
      </c>
      <c r="L26" s="229">
        <v>17.481083404735326</v>
      </c>
      <c r="M26" s="229">
        <v>17.522441960261123</v>
      </c>
      <c r="N26" s="229">
        <v>19.412639724610926</v>
      </c>
      <c r="O26" s="229">
        <v>17.805760962781637</v>
      </c>
      <c r="P26" s="229">
        <v>18.071539122822866</v>
      </c>
      <c r="Q26" s="229">
        <v>28.02588134157979</v>
      </c>
      <c r="R26" s="229">
        <v>36.235511607999605</v>
      </c>
      <c r="S26" s="229">
        <v>47.581169390004632</v>
      </c>
      <c r="T26" s="229">
        <v>51.27188306142132</v>
      </c>
      <c r="U26" s="229">
        <v>67.227343078767476</v>
      </c>
      <c r="V26" s="229">
        <v>72.205588994459816</v>
      </c>
      <c r="W26" s="229">
        <v>75.788134136214111</v>
      </c>
      <c r="X26" s="229">
        <v>82.473430781799209</v>
      </c>
      <c r="Y26" s="229">
        <v>68.333791917621113</v>
      </c>
    </row>
    <row r="27" spans="1:25" ht="12" customHeight="1" x14ac:dyDescent="0.25">
      <c r="A27" s="39" t="s">
        <v>98</v>
      </c>
      <c r="B27" s="228">
        <f t="shared" ref="B27:Y27" si="3">SUM(B28:B37)</f>
        <v>796.26045792676371</v>
      </c>
      <c r="C27" s="228">
        <f t="shared" si="3"/>
        <v>855.7257858335679</v>
      </c>
      <c r="D27" s="228">
        <f t="shared" si="3"/>
        <v>822.78979183553258</v>
      </c>
      <c r="E27" s="228">
        <f t="shared" si="3"/>
        <v>849.31101822568917</v>
      </c>
      <c r="F27" s="228">
        <f t="shared" si="3"/>
        <v>902.67135477452325</v>
      </c>
      <c r="G27" s="228">
        <f t="shared" si="3"/>
        <v>946.47641104805177</v>
      </c>
      <c r="H27" s="228">
        <f t="shared" si="3"/>
        <v>976.92590065723766</v>
      </c>
      <c r="I27" s="228">
        <f t="shared" si="3"/>
        <v>1007.2933695070324</v>
      </c>
      <c r="J27" s="228">
        <f t="shared" si="3"/>
        <v>1019.7491624276275</v>
      </c>
      <c r="K27" s="228">
        <f t="shared" si="3"/>
        <v>835.42908363065908</v>
      </c>
      <c r="L27" s="228">
        <f t="shared" si="3"/>
        <v>794.43480244036937</v>
      </c>
      <c r="M27" s="228">
        <f t="shared" si="3"/>
        <v>743.77230746658506</v>
      </c>
      <c r="N27" s="228">
        <f t="shared" si="3"/>
        <v>663.68445967992545</v>
      </c>
      <c r="O27" s="228">
        <f t="shared" si="3"/>
        <v>678.58827039698747</v>
      </c>
      <c r="P27" s="228">
        <f t="shared" si="3"/>
        <v>670.58091506506162</v>
      </c>
      <c r="Q27" s="228">
        <f t="shared" si="3"/>
        <v>666.06730392790189</v>
      </c>
      <c r="R27" s="228">
        <f t="shared" si="3"/>
        <v>644.8339265241118</v>
      </c>
      <c r="S27" s="228">
        <f t="shared" si="3"/>
        <v>714.2947517082589</v>
      </c>
      <c r="T27" s="228">
        <f t="shared" si="3"/>
        <v>733.41873110581753</v>
      </c>
      <c r="U27" s="228">
        <f t="shared" si="3"/>
        <v>718.79871358704713</v>
      </c>
      <c r="V27" s="228">
        <f t="shared" si="3"/>
        <v>720.30867495776715</v>
      </c>
      <c r="W27" s="228">
        <f t="shared" si="3"/>
        <v>759.04846987773817</v>
      </c>
      <c r="X27" s="228">
        <f t="shared" si="3"/>
        <v>720.54585973412429</v>
      </c>
      <c r="Y27" s="228">
        <f t="shared" si="3"/>
        <v>770.73726935372872</v>
      </c>
    </row>
    <row r="28" spans="1:25" ht="12" customHeight="1" x14ac:dyDescent="0.25">
      <c r="A28" s="18" t="s">
        <v>28</v>
      </c>
      <c r="B28" s="230">
        <v>47.993872678616412</v>
      </c>
      <c r="C28" s="230">
        <v>58.331064476102412</v>
      </c>
      <c r="D28" s="230">
        <v>57.8097953960213</v>
      </c>
      <c r="E28" s="230">
        <v>88.075261522670985</v>
      </c>
      <c r="F28" s="230">
        <v>161.39746044290388</v>
      </c>
      <c r="G28" s="230">
        <v>116.75249663602668</v>
      </c>
      <c r="H28" s="230">
        <v>104.14477249153396</v>
      </c>
      <c r="I28" s="230">
        <v>126.70271989687915</v>
      </c>
      <c r="J28" s="230">
        <v>131.75650037265484</v>
      </c>
      <c r="K28" s="230">
        <v>109.17186640506807</v>
      </c>
      <c r="L28" s="230">
        <v>128.04248998207052</v>
      </c>
      <c r="M28" s="230">
        <v>122.46157665027967</v>
      </c>
      <c r="N28" s="230">
        <v>109.55741503257551</v>
      </c>
      <c r="O28" s="230">
        <v>98.679344753360994</v>
      </c>
      <c r="P28" s="230">
        <v>86.483163553981839</v>
      </c>
      <c r="Q28" s="230">
        <v>66.618259011703259</v>
      </c>
      <c r="R28" s="230">
        <v>50.855815437239173</v>
      </c>
      <c r="S28" s="230">
        <v>59.396783282455665</v>
      </c>
      <c r="T28" s="230">
        <v>56.126521509227928</v>
      </c>
      <c r="U28" s="230">
        <v>72.196414160511353</v>
      </c>
      <c r="V28" s="230">
        <v>96.701914713874118</v>
      </c>
      <c r="W28" s="230">
        <v>104.82727128613703</v>
      </c>
      <c r="X28" s="230">
        <v>76.220710167044587</v>
      </c>
      <c r="Y28" s="230">
        <v>63.778064095297808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16.887332684646847</v>
      </c>
      <c r="C30" s="230">
        <v>15.579059072877003</v>
      </c>
      <c r="D30" s="230">
        <v>16.719447166559878</v>
      </c>
      <c r="E30" s="230">
        <v>16.952430145248584</v>
      </c>
      <c r="F30" s="230">
        <v>15.48601635942385</v>
      </c>
      <c r="G30" s="230">
        <v>18.452990907797165</v>
      </c>
      <c r="H30" s="230">
        <v>25.421177444615822</v>
      </c>
      <c r="I30" s="230">
        <v>25.243680484746193</v>
      </c>
      <c r="J30" s="230">
        <v>25.347048621447378</v>
      </c>
      <c r="K30" s="230">
        <v>13.895499534197086</v>
      </c>
      <c r="L30" s="230">
        <v>10.993162728139112</v>
      </c>
      <c r="M30" s="230">
        <v>11.753356950088396</v>
      </c>
      <c r="N30" s="230">
        <v>13.346880013113307</v>
      </c>
      <c r="O30" s="230">
        <v>15.204517196160618</v>
      </c>
      <c r="P30" s="230">
        <v>11.97314282876048</v>
      </c>
      <c r="Q30" s="230">
        <v>7.5046912883783046</v>
      </c>
      <c r="R30" s="230">
        <v>7.3098864495775695</v>
      </c>
      <c r="S30" s="230">
        <v>7.4997100881861973</v>
      </c>
      <c r="T30" s="230">
        <v>7.5237954332608838</v>
      </c>
      <c r="U30" s="230">
        <v>6.9226019483499046</v>
      </c>
      <c r="V30" s="230">
        <v>6.012828051311395</v>
      </c>
      <c r="W30" s="230">
        <v>7.4930810257990856</v>
      </c>
      <c r="X30" s="230">
        <v>6.949875971240262</v>
      </c>
      <c r="Y30" s="230">
        <v>8.9637625218468564</v>
      </c>
    </row>
    <row r="31" spans="1:25" ht="12" customHeight="1" x14ac:dyDescent="0.25">
      <c r="A31" s="18" t="s">
        <v>82</v>
      </c>
      <c r="B31" s="230">
        <v>108.53456939880888</v>
      </c>
      <c r="C31" s="230">
        <v>103.99471226703662</v>
      </c>
      <c r="D31" s="230">
        <v>96.365495885833724</v>
      </c>
      <c r="E31" s="230">
        <v>121.36040946973979</v>
      </c>
      <c r="F31" s="230">
        <v>110.92090363933073</v>
      </c>
      <c r="G31" s="230">
        <v>134.26318785325725</v>
      </c>
      <c r="H31" s="230">
        <v>143.1329906022325</v>
      </c>
      <c r="I31" s="230">
        <v>152.24308431487913</v>
      </c>
      <c r="J31" s="230">
        <v>165.99800130895923</v>
      </c>
      <c r="K31" s="230">
        <v>126.44919080449516</v>
      </c>
      <c r="L31" s="230">
        <v>110.87364533855981</v>
      </c>
      <c r="M31" s="230">
        <v>106.76380702840083</v>
      </c>
      <c r="N31" s="230">
        <v>99.396999596691089</v>
      </c>
      <c r="O31" s="230">
        <v>95.850549560979118</v>
      </c>
      <c r="P31" s="230">
        <v>87.131009159352459</v>
      </c>
      <c r="Q31" s="230">
        <v>88.861465461254681</v>
      </c>
      <c r="R31" s="230">
        <v>84.673949996706767</v>
      </c>
      <c r="S31" s="230">
        <v>84.903338313581358</v>
      </c>
      <c r="T31" s="230">
        <v>92.294080788362976</v>
      </c>
      <c r="U31" s="230">
        <v>97.644736184259386</v>
      </c>
      <c r="V31" s="230">
        <v>103.62650632885284</v>
      </c>
      <c r="W31" s="230">
        <v>116.20656167969037</v>
      </c>
      <c r="X31" s="230">
        <v>126.6524771855791</v>
      </c>
      <c r="Y31" s="230">
        <v>141.14192753029855</v>
      </c>
    </row>
    <row r="32" spans="1:25" ht="12" customHeight="1" x14ac:dyDescent="0.25">
      <c r="A32" s="18" t="s">
        <v>32</v>
      </c>
      <c r="B32" s="230">
        <v>176.11018801149299</v>
      </c>
      <c r="C32" s="230">
        <v>200.20366195949913</v>
      </c>
      <c r="D32" s="230">
        <v>203.84212026085885</v>
      </c>
      <c r="E32" s="230">
        <v>166.44096502322358</v>
      </c>
      <c r="F32" s="230">
        <v>105.24559450716569</v>
      </c>
      <c r="G32" s="230">
        <v>88.86015342314019</v>
      </c>
      <c r="H32" s="230">
        <v>78.044416259605214</v>
      </c>
      <c r="I32" s="230">
        <v>59.002314387446447</v>
      </c>
      <c r="J32" s="230">
        <v>46.274974711336142</v>
      </c>
      <c r="K32" s="230">
        <v>32.232166184241791</v>
      </c>
      <c r="L32" s="230">
        <v>18.512635498000186</v>
      </c>
      <c r="M32" s="230">
        <v>15.850658233239173</v>
      </c>
      <c r="N32" s="230">
        <v>11.471909690198057</v>
      </c>
      <c r="O32" s="230">
        <v>7.760331809770431</v>
      </c>
      <c r="P32" s="230">
        <v>8.9072730873735697</v>
      </c>
      <c r="Q32" s="230">
        <v>7.5648637075093319</v>
      </c>
      <c r="R32" s="230">
        <v>6.5519454227754075</v>
      </c>
      <c r="S32" s="230">
        <v>5.5320187471418425</v>
      </c>
      <c r="T32" s="230">
        <v>5.1990923908619244</v>
      </c>
      <c r="U32" s="230">
        <v>5.1421678603208179</v>
      </c>
      <c r="V32" s="230">
        <v>3.7644540045321762</v>
      </c>
      <c r="W32" s="230">
        <v>3.3761185557285156</v>
      </c>
      <c r="X32" s="230">
        <v>4.4083924297728974</v>
      </c>
      <c r="Y32" s="230">
        <v>5.2714017372746991</v>
      </c>
    </row>
    <row r="33" spans="1:25" ht="12" customHeight="1" x14ac:dyDescent="0.25">
      <c r="A33" s="18" t="s">
        <v>33</v>
      </c>
      <c r="B33" s="230">
        <v>9.9425897866943558E-2</v>
      </c>
      <c r="C33" s="230">
        <v>11.823676151629025</v>
      </c>
      <c r="D33" s="230">
        <v>8.8864980657165624</v>
      </c>
      <c r="E33" s="230">
        <v>4.5027644418171882</v>
      </c>
      <c r="F33" s="230">
        <v>49.127086766419652</v>
      </c>
      <c r="G33" s="230">
        <v>125.17015927088421</v>
      </c>
      <c r="H33" s="230">
        <v>153.76231736025716</v>
      </c>
      <c r="I33" s="230">
        <v>139.71071995826853</v>
      </c>
      <c r="J33" s="230">
        <v>140.49296444628513</v>
      </c>
      <c r="K33" s="230">
        <v>102.47427506665437</v>
      </c>
      <c r="L33" s="230">
        <v>84.133508766076204</v>
      </c>
      <c r="M33" s="230">
        <v>68.902644498092243</v>
      </c>
      <c r="N33" s="230">
        <v>68.838552239435501</v>
      </c>
      <c r="O33" s="230">
        <v>107.00216440528541</v>
      </c>
      <c r="P33" s="230">
        <v>113.66592888296624</v>
      </c>
      <c r="Q33" s="230">
        <v>122.34949151347347</v>
      </c>
      <c r="R33" s="230">
        <v>128.30391267795125</v>
      </c>
      <c r="S33" s="230">
        <v>147.6981117865804</v>
      </c>
      <c r="T33" s="230">
        <v>143.30496755925077</v>
      </c>
      <c r="U33" s="230">
        <v>104.78933197136691</v>
      </c>
      <c r="V33" s="230">
        <v>74.015800349220271</v>
      </c>
      <c r="W33" s="230">
        <v>66.059091072982781</v>
      </c>
      <c r="X33" s="230">
        <v>80.647880372277712</v>
      </c>
      <c r="Y33" s="230">
        <v>106.92714474521415</v>
      </c>
    </row>
    <row r="34" spans="1:25" ht="12" customHeight="1" x14ac:dyDescent="0.25">
      <c r="A34" s="18" t="s">
        <v>73</v>
      </c>
      <c r="B34" s="230">
        <v>286.47602238688626</v>
      </c>
      <c r="C34" s="230">
        <v>298.42103509727428</v>
      </c>
      <c r="D34" s="230">
        <v>270.43229146738781</v>
      </c>
      <c r="E34" s="230">
        <v>269.35961982189099</v>
      </c>
      <c r="F34" s="230">
        <v>269.64519724533613</v>
      </c>
      <c r="G34" s="230">
        <v>270.10424457494958</v>
      </c>
      <c r="H34" s="230">
        <v>265.78529380347697</v>
      </c>
      <c r="I34" s="230">
        <v>287.10763741534254</v>
      </c>
      <c r="J34" s="230">
        <v>283.75707423389406</v>
      </c>
      <c r="K34" s="230">
        <v>248.6792439032306</v>
      </c>
      <c r="L34" s="230">
        <v>236.94739868232415</v>
      </c>
      <c r="M34" s="230">
        <v>222.36439850205767</v>
      </c>
      <c r="N34" s="230">
        <v>175.06326760008912</v>
      </c>
      <c r="O34" s="230">
        <v>159.77051000072549</v>
      </c>
      <c r="P34" s="230">
        <v>158.20435678207036</v>
      </c>
      <c r="Q34" s="230">
        <v>157.59121842843774</v>
      </c>
      <c r="R34" s="230">
        <v>158.13007460094011</v>
      </c>
      <c r="S34" s="230">
        <v>186.03560266288309</v>
      </c>
      <c r="T34" s="230">
        <v>189.41921197688575</v>
      </c>
      <c r="U34" s="230">
        <v>191.61006713711242</v>
      </c>
      <c r="V34" s="230">
        <v>183.667229113959</v>
      </c>
      <c r="W34" s="230">
        <v>189.16129139107372</v>
      </c>
      <c r="X34" s="230">
        <v>171.11848247058211</v>
      </c>
      <c r="Y34" s="230">
        <v>175.29437832477839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0.21872382040809502</v>
      </c>
      <c r="E35" s="230">
        <v>5.4133175536790645E-2</v>
      </c>
      <c r="F35" s="230">
        <v>0</v>
      </c>
      <c r="G35" s="230">
        <v>1.8374380806548185E-2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1.3762457615331982</v>
      </c>
      <c r="C36" s="230">
        <v>4.7762016681971389</v>
      </c>
      <c r="D36" s="230">
        <v>3.9935646688706612</v>
      </c>
      <c r="E36" s="230">
        <v>3.0798826917424478</v>
      </c>
      <c r="F36" s="230">
        <v>4.2495862424438968</v>
      </c>
      <c r="G36" s="230">
        <v>4.1528157349039816</v>
      </c>
      <c r="H36" s="230">
        <v>4.6031019412709782</v>
      </c>
      <c r="I36" s="230">
        <v>6.3902926099649591</v>
      </c>
      <c r="J36" s="230">
        <v>8.6573918102305427</v>
      </c>
      <c r="K36" s="230">
        <v>10.262256153900545</v>
      </c>
      <c r="L36" s="230">
        <v>8.794043297740231</v>
      </c>
      <c r="M36" s="230">
        <v>5.0777565283421779</v>
      </c>
      <c r="N36" s="230">
        <v>8.6367291219068889</v>
      </c>
      <c r="O36" s="230">
        <v>9.2848004252756624</v>
      </c>
      <c r="P36" s="230">
        <v>10.473318940630371</v>
      </c>
      <c r="Q36" s="230">
        <v>16.22708186417924</v>
      </c>
      <c r="R36" s="230">
        <v>11.299010979235785</v>
      </c>
      <c r="S36" s="230">
        <v>13.46774233306018</v>
      </c>
      <c r="T36" s="230">
        <v>23.024586351113662</v>
      </c>
      <c r="U36" s="230">
        <v>29.427191360196097</v>
      </c>
      <c r="V36" s="230">
        <v>43.075974667648524</v>
      </c>
      <c r="W36" s="230">
        <v>47.480038317242027</v>
      </c>
      <c r="X36" s="230">
        <v>48.976555241515328</v>
      </c>
      <c r="Y36" s="230">
        <v>52.554022355659413</v>
      </c>
    </row>
    <row r="37" spans="1:25" ht="12" customHeight="1" x14ac:dyDescent="0.25">
      <c r="A37" s="47" t="s">
        <v>40</v>
      </c>
      <c r="B37" s="231">
        <v>158.78280110691222</v>
      </c>
      <c r="C37" s="231">
        <v>162.59637514095226</v>
      </c>
      <c r="D37" s="231">
        <v>164.52185510387574</v>
      </c>
      <c r="E37" s="231">
        <v>179.4855519338189</v>
      </c>
      <c r="F37" s="231">
        <v>186.59950957149945</v>
      </c>
      <c r="G37" s="231">
        <v>188.70198826628629</v>
      </c>
      <c r="H37" s="231">
        <v>202.03183075424505</v>
      </c>
      <c r="I37" s="231">
        <v>210.89292043950547</v>
      </c>
      <c r="J37" s="231">
        <v>217.46520692282016</v>
      </c>
      <c r="K37" s="231">
        <v>192.26458557887148</v>
      </c>
      <c r="L37" s="231">
        <v>196.13791814745906</v>
      </c>
      <c r="M37" s="231">
        <v>190.59810907608491</v>
      </c>
      <c r="N37" s="231">
        <v>177.37270638591599</v>
      </c>
      <c r="O37" s="231">
        <v>185.03605224542974</v>
      </c>
      <c r="P37" s="231">
        <v>193.74272182992635</v>
      </c>
      <c r="Q37" s="231">
        <v>199.35023265296584</v>
      </c>
      <c r="R37" s="231">
        <v>197.70933095968567</v>
      </c>
      <c r="S37" s="231">
        <v>209.7614444943701</v>
      </c>
      <c r="T37" s="231">
        <v>216.52647509685372</v>
      </c>
      <c r="U37" s="231">
        <v>211.06620296493014</v>
      </c>
      <c r="V37" s="231">
        <v>209.44396772836876</v>
      </c>
      <c r="W37" s="231">
        <v>224.44501654908476</v>
      </c>
      <c r="X37" s="231">
        <v>205.57148589611222</v>
      </c>
      <c r="Y37" s="231">
        <v>216.80656804335888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0.99999999999999989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0.99999999999999989</v>
      </c>
      <c r="W41" s="232">
        <f t="shared" si="4"/>
        <v>1</v>
      </c>
      <c r="X41" s="232">
        <f t="shared" si="4"/>
        <v>0.99999999999999989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7.6216322730190212E-3</v>
      </c>
      <c r="C42" s="233">
        <f t="shared" si="5"/>
        <v>7.7528708520990808E-3</v>
      </c>
      <c r="D42" s="233">
        <f t="shared" si="5"/>
        <v>8.0691783830901653E-3</v>
      </c>
      <c r="E42" s="233">
        <f t="shared" si="5"/>
        <v>8.190232245117092E-3</v>
      </c>
      <c r="F42" s="233">
        <f t="shared" si="5"/>
        <v>8.1514374314400305E-3</v>
      </c>
      <c r="G42" s="233">
        <f t="shared" si="5"/>
        <v>8.1832437151898984E-3</v>
      </c>
      <c r="H42" s="233">
        <f t="shared" si="5"/>
        <v>8.1312196297590456E-3</v>
      </c>
      <c r="I42" s="233">
        <f t="shared" si="5"/>
        <v>8.4978485425574596E-3</v>
      </c>
      <c r="J42" s="233">
        <f t="shared" si="5"/>
        <v>8.5220499713278899E-3</v>
      </c>
      <c r="K42" s="233">
        <f t="shared" si="5"/>
        <v>9.1803837089855286E-3</v>
      </c>
      <c r="L42" s="233">
        <f t="shared" si="5"/>
        <v>9.3750836859636359E-3</v>
      </c>
      <c r="M42" s="233">
        <f t="shared" si="5"/>
        <v>9.6060331809665229E-3</v>
      </c>
      <c r="N42" s="233">
        <f t="shared" si="5"/>
        <v>1.0241071888289797E-2</v>
      </c>
      <c r="O42" s="233">
        <f t="shared" si="5"/>
        <v>1.0422344284473911E-2</v>
      </c>
      <c r="P42" s="233">
        <f t="shared" si="5"/>
        <v>1.0846144313583495E-2</v>
      </c>
      <c r="Q42" s="233">
        <f t="shared" si="5"/>
        <v>1.1360090878883006E-2</v>
      </c>
      <c r="R42" s="233">
        <f t="shared" si="5"/>
        <v>1.1565067527905383E-2</v>
      </c>
      <c r="S42" s="233">
        <f t="shared" si="5"/>
        <v>1.0975641055123995E-2</v>
      </c>
      <c r="T42" s="233">
        <f t="shared" si="5"/>
        <v>1.0615128646689429E-2</v>
      </c>
      <c r="U42" s="233">
        <f t="shared" si="5"/>
        <v>1.0440603882497118E-2</v>
      </c>
      <c r="V42" s="233">
        <f t="shared" si="5"/>
        <v>1.0152233121519794E-2</v>
      </c>
      <c r="W42" s="233">
        <f t="shared" si="5"/>
        <v>1.0377298348334099E-2</v>
      </c>
      <c r="X42" s="233">
        <f t="shared" si="5"/>
        <v>1.0554357742858997E-2</v>
      </c>
      <c r="Y42" s="233">
        <f t="shared" si="5"/>
        <v>1.0524978555056987E-2</v>
      </c>
    </row>
    <row r="43" spans="1:25" ht="12" customHeight="1" x14ac:dyDescent="0.25">
      <c r="A43" s="173" t="s">
        <v>92</v>
      </c>
      <c r="B43" s="233">
        <f t="shared" ref="B43:Y43" si="6">IF(B7=0,0,B7/B$5)</f>
        <v>1.2521316194065801E-2</v>
      </c>
      <c r="C43" s="233">
        <f t="shared" si="6"/>
        <v>1.2154506328829917E-2</v>
      </c>
      <c r="D43" s="233">
        <f t="shared" si="6"/>
        <v>1.260393137597055E-2</v>
      </c>
      <c r="E43" s="233">
        <f t="shared" si="6"/>
        <v>1.2791366083037423E-2</v>
      </c>
      <c r="F43" s="233">
        <f t="shared" si="6"/>
        <v>1.1762514591325839E-2</v>
      </c>
      <c r="G43" s="233">
        <f t="shared" si="6"/>
        <v>1.1967722804113533E-2</v>
      </c>
      <c r="H43" s="233">
        <f t="shared" si="6"/>
        <v>1.1714035619652863E-2</v>
      </c>
      <c r="I43" s="233">
        <f t="shared" si="6"/>
        <v>1.3232179050009844E-2</v>
      </c>
      <c r="J43" s="233">
        <f t="shared" si="6"/>
        <v>1.2127247099878086E-2</v>
      </c>
      <c r="K43" s="233">
        <f t="shared" si="6"/>
        <v>1.3127993090083332E-2</v>
      </c>
      <c r="L43" s="233">
        <f t="shared" si="6"/>
        <v>1.3934151685945671E-2</v>
      </c>
      <c r="M43" s="233">
        <f t="shared" si="6"/>
        <v>1.3702571207817217E-2</v>
      </c>
      <c r="N43" s="233">
        <f t="shared" si="6"/>
        <v>1.2829547064526593E-2</v>
      </c>
      <c r="O43" s="233">
        <f t="shared" si="6"/>
        <v>1.3092040713611365E-2</v>
      </c>
      <c r="P43" s="233">
        <f t="shared" si="6"/>
        <v>1.3658583777954224E-2</v>
      </c>
      <c r="Q43" s="233">
        <f t="shared" si="6"/>
        <v>1.4707664042476686E-2</v>
      </c>
      <c r="R43" s="233">
        <f t="shared" si="6"/>
        <v>1.4967901790676577E-2</v>
      </c>
      <c r="S43" s="233">
        <f t="shared" si="6"/>
        <v>1.4169850653685921E-2</v>
      </c>
      <c r="T43" s="233">
        <f t="shared" si="6"/>
        <v>1.3684493315084997E-2</v>
      </c>
      <c r="U43" s="233">
        <f t="shared" si="6"/>
        <v>1.3539378569622016E-2</v>
      </c>
      <c r="V43" s="233">
        <f t="shared" si="6"/>
        <v>1.3343163535895436E-2</v>
      </c>
      <c r="W43" s="233">
        <f t="shared" si="6"/>
        <v>1.3104934242629953E-2</v>
      </c>
      <c r="X43" s="233">
        <f t="shared" si="6"/>
        <v>1.2033911786651821E-2</v>
      </c>
      <c r="Y43" s="233">
        <f t="shared" si="6"/>
        <v>1.2366084439490563E-2</v>
      </c>
    </row>
    <row r="44" spans="1:25" ht="12" customHeight="1" x14ac:dyDescent="0.25">
      <c r="A44" s="173" t="s">
        <v>93</v>
      </c>
      <c r="B44" s="233">
        <f t="shared" ref="B44:Y44" si="7">IF(B8=0,0,B8/B$5)</f>
        <v>2.1522785311137091E-2</v>
      </c>
      <c r="C44" s="233">
        <f t="shared" si="7"/>
        <v>2.0237720968768254E-2</v>
      </c>
      <c r="D44" s="233">
        <f t="shared" si="7"/>
        <v>2.113576142725648E-2</v>
      </c>
      <c r="E44" s="233">
        <f t="shared" si="7"/>
        <v>2.2628404273412641E-2</v>
      </c>
      <c r="F44" s="233">
        <f t="shared" si="7"/>
        <v>2.0700832978320975E-2</v>
      </c>
      <c r="G44" s="233">
        <f t="shared" si="7"/>
        <v>2.0669141700805114E-2</v>
      </c>
      <c r="H44" s="233">
        <f t="shared" si="7"/>
        <v>2.0773387923980108E-2</v>
      </c>
      <c r="I44" s="233">
        <f t="shared" si="7"/>
        <v>2.2328672276612258E-2</v>
      </c>
      <c r="J44" s="233">
        <f t="shared" si="7"/>
        <v>2.1689838606547853E-2</v>
      </c>
      <c r="K44" s="233">
        <f t="shared" si="7"/>
        <v>2.3208237073665261E-2</v>
      </c>
      <c r="L44" s="233">
        <f t="shared" si="7"/>
        <v>2.4947704730790828E-2</v>
      </c>
      <c r="M44" s="233">
        <f t="shared" si="7"/>
        <v>2.5177997927147505E-2</v>
      </c>
      <c r="N44" s="233">
        <f t="shared" si="7"/>
        <v>2.4408746458704576E-2</v>
      </c>
      <c r="O44" s="233">
        <f t="shared" si="7"/>
        <v>2.5303078560151061E-2</v>
      </c>
      <c r="P44" s="233">
        <f t="shared" si="7"/>
        <v>2.648262696018102E-2</v>
      </c>
      <c r="Q44" s="233">
        <f t="shared" si="7"/>
        <v>2.8175529558605968E-2</v>
      </c>
      <c r="R44" s="233">
        <f t="shared" si="7"/>
        <v>2.8248794049848404E-2</v>
      </c>
      <c r="S44" s="233">
        <f t="shared" si="7"/>
        <v>2.6878553812712924E-2</v>
      </c>
      <c r="T44" s="233">
        <f t="shared" si="7"/>
        <v>2.7208815182481517E-2</v>
      </c>
      <c r="U44" s="233">
        <f t="shared" si="7"/>
        <v>2.6946007103679913E-2</v>
      </c>
      <c r="V44" s="233">
        <f t="shared" si="7"/>
        <v>2.6535188619965164E-2</v>
      </c>
      <c r="W44" s="233">
        <f t="shared" si="7"/>
        <v>2.7195313305921238E-2</v>
      </c>
      <c r="X44" s="233">
        <f t="shared" si="7"/>
        <v>2.5819744194827309E-2</v>
      </c>
      <c r="Y44" s="233">
        <f t="shared" si="7"/>
        <v>2.6040465357431066E-2</v>
      </c>
    </row>
    <row r="45" spans="1:25" ht="12" customHeight="1" x14ac:dyDescent="0.25">
      <c r="A45" s="173" t="s">
        <v>94</v>
      </c>
      <c r="B45" s="233">
        <f t="shared" ref="B45:Y45" si="8">IF(B9=0,0,B9/B$5)</f>
        <v>2.1256334474837327E-2</v>
      </c>
      <c r="C45" s="233">
        <f t="shared" si="8"/>
        <v>2.0284754930765661E-2</v>
      </c>
      <c r="D45" s="233">
        <f t="shared" si="8"/>
        <v>2.1124159819747079E-2</v>
      </c>
      <c r="E45" s="233">
        <f t="shared" si="8"/>
        <v>2.1717137554571136E-2</v>
      </c>
      <c r="F45" s="233">
        <f t="shared" si="8"/>
        <v>1.9732111442799325E-2</v>
      </c>
      <c r="G45" s="233">
        <f t="shared" si="8"/>
        <v>2.0201532163650147E-2</v>
      </c>
      <c r="H45" s="233">
        <f t="shared" si="8"/>
        <v>1.9829601158620515E-2</v>
      </c>
      <c r="I45" s="233">
        <f t="shared" si="8"/>
        <v>2.2120438756881699E-2</v>
      </c>
      <c r="J45" s="233">
        <f t="shared" si="8"/>
        <v>2.0417630680384914E-2</v>
      </c>
      <c r="K45" s="233">
        <f t="shared" si="8"/>
        <v>2.2487817812605015E-2</v>
      </c>
      <c r="L45" s="233">
        <f t="shared" si="8"/>
        <v>2.4496688181241094E-2</v>
      </c>
      <c r="M45" s="233">
        <f t="shared" si="8"/>
        <v>2.457769966336602E-2</v>
      </c>
      <c r="N45" s="233">
        <f t="shared" si="8"/>
        <v>2.3101062835111735E-2</v>
      </c>
      <c r="O45" s="233">
        <f t="shared" si="8"/>
        <v>2.4009895823225505E-2</v>
      </c>
      <c r="P45" s="233">
        <f t="shared" si="8"/>
        <v>2.5101572180208857E-2</v>
      </c>
      <c r="Q45" s="233">
        <f t="shared" si="8"/>
        <v>2.7485157958352751E-2</v>
      </c>
      <c r="R45" s="233">
        <f t="shared" si="8"/>
        <v>2.8282320625891321E-2</v>
      </c>
      <c r="S45" s="233">
        <f t="shared" si="8"/>
        <v>2.6982960490007792E-2</v>
      </c>
      <c r="T45" s="233">
        <f t="shared" si="8"/>
        <v>2.6583000787415111E-2</v>
      </c>
      <c r="U45" s="233">
        <f t="shared" si="8"/>
        <v>2.6609470681054067E-2</v>
      </c>
      <c r="V45" s="233">
        <f t="shared" si="8"/>
        <v>2.6060560757040118E-2</v>
      </c>
      <c r="W45" s="233">
        <f t="shared" si="8"/>
        <v>2.6270352191364435E-2</v>
      </c>
      <c r="X45" s="233">
        <f t="shared" si="8"/>
        <v>2.3493500785318418E-2</v>
      </c>
      <c r="Y45" s="233">
        <f t="shared" si="8"/>
        <v>2.4517682137874426E-2</v>
      </c>
    </row>
    <row r="46" spans="1:25" ht="12" customHeight="1" x14ac:dyDescent="0.25">
      <c r="A46" s="173" t="s">
        <v>95</v>
      </c>
      <c r="B46" s="233">
        <f t="shared" ref="B46:Y46" si="9">IF(B10=0,0,B10/B$5)</f>
        <v>2.1797616201488311E-2</v>
      </c>
      <c r="C46" s="233">
        <f t="shared" si="9"/>
        <v>2.1062678717513592E-2</v>
      </c>
      <c r="D46" s="233">
        <f t="shared" si="9"/>
        <v>2.0603244438064276E-2</v>
      </c>
      <c r="E46" s="233">
        <f t="shared" si="9"/>
        <v>2.0811709060581805E-2</v>
      </c>
      <c r="F46" s="233">
        <f t="shared" si="9"/>
        <v>2.190867636214746E-2</v>
      </c>
      <c r="G46" s="233">
        <f t="shared" si="9"/>
        <v>2.0048820989697663E-2</v>
      </c>
      <c r="H46" s="233">
        <f t="shared" si="9"/>
        <v>1.9707486139697181E-2</v>
      </c>
      <c r="I46" s="233">
        <f t="shared" si="9"/>
        <v>1.9630854687434293E-2</v>
      </c>
      <c r="J46" s="233">
        <f t="shared" si="9"/>
        <v>1.9657137992854339E-2</v>
      </c>
      <c r="K46" s="233">
        <f t="shared" si="9"/>
        <v>2.0705685709124347E-2</v>
      </c>
      <c r="L46" s="233">
        <f t="shared" si="9"/>
        <v>2.0620929634347331E-2</v>
      </c>
      <c r="M46" s="233">
        <f t="shared" si="9"/>
        <v>2.09890591991744E-2</v>
      </c>
      <c r="N46" s="233">
        <f t="shared" si="9"/>
        <v>2.1252849568632066E-2</v>
      </c>
      <c r="O46" s="233">
        <f t="shared" si="9"/>
        <v>2.0570723507796429E-2</v>
      </c>
      <c r="P46" s="233">
        <f t="shared" si="9"/>
        <v>2.1191419907365092E-2</v>
      </c>
      <c r="Q46" s="233">
        <f t="shared" si="9"/>
        <v>2.2657529627689937E-2</v>
      </c>
      <c r="R46" s="233">
        <f t="shared" si="9"/>
        <v>2.3106604682192212E-2</v>
      </c>
      <c r="S46" s="233">
        <f t="shared" si="9"/>
        <v>2.2452313966647919E-2</v>
      </c>
      <c r="T46" s="233">
        <f t="shared" si="9"/>
        <v>2.1243706144253825E-2</v>
      </c>
      <c r="U46" s="233">
        <f t="shared" si="9"/>
        <v>2.1448348733604503E-2</v>
      </c>
      <c r="V46" s="233">
        <f t="shared" si="9"/>
        <v>2.0550647457708099E-2</v>
      </c>
      <c r="W46" s="233">
        <f t="shared" si="9"/>
        <v>1.9600066369538222E-2</v>
      </c>
      <c r="X46" s="233">
        <f t="shared" si="9"/>
        <v>2.0065837226380022E-2</v>
      </c>
      <c r="Y46" s="233">
        <f t="shared" si="9"/>
        <v>1.7828819321151993E-2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0.31898131767893745</v>
      </c>
      <c r="C47" s="234">
        <f t="shared" si="10"/>
        <v>0.30756965165934425</v>
      </c>
      <c r="D47" s="234">
        <f t="shared" si="10"/>
        <v>0.30836464579716327</v>
      </c>
      <c r="E47" s="234">
        <f t="shared" si="10"/>
        <v>0.30880303958714866</v>
      </c>
      <c r="F47" s="234">
        <f t="shared" si="10"/>
        <v>0.32527799964016074</v>
      </c>
      <c r="G47" s="234">
        <f t="shared" si="10"/>
        <v>0.30273257874095039</v>
      </c>
      <c r="H47" s="234">
        <f t="shared" si="10"/>
        <v>0.30938299568116517</v>
      </c>
      <c r="I47" s="234">
        <f t="shared" si="10"/>
        <v>0.29368052504253761</v>
      </c>
      <c r="J47" s="234">
        <f t="shared" si="10"/>
        <v>0.2913870780983811</v>
      </c>
      <c r="K47" s="234">
        <f t="shared" si="10"/>
        <v>0.30205919540005705</v>
      </c>
      <c r="L47" s="234">
        <f t="shared" si="10"/>
        <v>0.30891316743036079</v>
      </c>
      <c r="M47" s="234">
        <f t="shared" si="10"/>
        <v>0.30907196346257498</v>
      </c>
      <c r="N47" s="234">
        <f t="shared" si="10"/>
        <v>0.30437903900410068</v>
      </c>
      <c r="O47" s="234">
        <f t="shared" si="10"/>
        <v>0.27543990893610193</v>
      </c>
      <c r="P47" s="234">
        <f t="shared" si="10"/>
        <v>0.27391230752262263</v>
      </c>
      <c r="Q47" s="234">
        <f t="shared" si="10"/>
        <v>0.26495289670173167</v>
      </c>
      <c r="R47" s="234">
        <f t="shared" si="10"/>
        <v>0.2840152795470457</v>
      </c>
      <c r="S47" s="234">
        <f t="shared" si="10"/>
        <v>0.27639678069098095</v>
      </c>
      <c r="T47" s="234">
        <f t="shared" si="10"/>
        <v>0.26941572372214184</v>
      </c>
      <c r="U47" s="234">
        <f t="shared" si="10"/>
        <v>0.28793371838947823</v>
      </c>
      <c r="V47" s="234">
        <f t="shared" si="10"/>
        <v>0.28837843388773238</v>
      </c>
      <c r="W47" s="234">
        <f t="shared" si="10"/>
        <v>0.26632419570347066</v>
      </c>
      <c r="X47" s="234">
        <f t="shared" si="10"/>
        <v>0.26952254467742198</v>
      </c>
      <c r="Y47" s="234">
        <f t="shared" si="10"/>
        <v>0.25215411633099888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0.59629899786651497</v>
      </c>
      <c r="C48" s="235">
        <f t="shared" si="11"/>
        <v>0.61093781654267931</v>
      </c>
      <c r="D48" s="235">
        <f t="shared" si="11"/>
        <v>0.60809907875870806</v>
      </c>
      <c r="E48" s="235">
        <f t="shared" si="11"/>
        <v>0.60505811119613129</v>
      </c>
      <c r="F48" s="235">
        <f t="shared" si="11"/>
        <v>0.59246642755380552</v>
      </c>
      <c r="G48" s="235">
        <f t="shared" si="11"/>
        <v>0.61619695988559331</v>
      </c>
      <c r="H48" s="235">
        <f t="shared" si="11"/>
        <v>0.61046127384712512</v>
      </c>
      <c r="I48" s="235">
        <f t="shared" si="11"/>
        <v>0.6205094816439668</v>
      </c>
      <c r="J48" s="235">
        <f t="shared" si="11"/>
        <v>0.62619901755062579</v>
      </c>
      <c r="K48" s="235">
        <f t="shared" si="11"/>
        <v>0.60923068720547935</v>
      </c>
      <c r="L48" s="235">
        <f t="shared" si="11"/>
        <v>0.59771227465135068</v>
      </c>
      <c r="M48" s="235">
        <f t="shared" si="11"/>
        <v>0.59687467535895333</v>
      </c>
      <c r="N48" s="235">
        <f t="shared" si="11"/>
        <v>0.60378768318063458</v>
      </c>
      <c r="O48" s="235">
        <f t="shared" si="11"/>
        <v>0.63116200817463974</v>
      </c>
      <c r="P48" s="235">
        <f t="shared" si="11"/>
        <v>0.62880734533808469</v>
      </c>
      <c r="Q48" s="235">
        <f t="shared" si="11"/>
        <v>0.63066113123226009</v>
      </c>
      <c r="R48" s="235">
        <f t="shared" si="11"/>
        <v>0.60981403177644045</v>
      </c>
      <c r="S48" s="235">
        <f t="shared" si="11"/>
        <v>0.62214389933084058</v>
      </c>
      <c r="T48" s="235">
        <f t="shared" si="11"/>
        <v>0.63124913220193335</v>
      </c>
      <c r="U48" s="235">
        <f t="shared" si="11"/>
        <v>0.61308247264006421</v>
      </c>
      <c r="V48" s="235">
        <f t="shared" si="11"/>
        <v>0.61497977262013892</v>
      </c>
      <c r="W48" s="235">
        <f t="shared" si="11"/>
        <v>0.63712783983874144</v>
      </c>
      <c r="X48" s="235">
        <f t="shared" si="11"/>
        <v>0.63851010358654137</v>
      </c>
      <c r="Y48" s="235">
        <f t="shared" si="11"/>
        <v>0.65656785385799599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HR: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693.03429730037988</v>
      </c>
      <c r="C5" s="223">
        <f t="shared" si="0"/>
        <v>730.41239362868123</v>
      </c>
      <c r="D5" s="223">
        <f t="shared" si="0"/>
        <v>700.2032968974296</v>
      </c>
      <c r="E5" s="223">
        <f t="shared" si="0"/>
        <v>720.34256604453572</v>
      </c>
      <c r="F5" s="223">
        <f t="shared" si="0"/>
        <v>810.79268459704736</v>
      </c>
      <c r="G5" s="223">
        <f t="shared" si="0"/>
        <v>797.27346240253894</v>
      </c>
      <c r="H5" s="223">
        <f t="shared" si="0"/>
        <v>830.96480735716045</v>
      </c>
      <c r="I5" s="223">
        <f t="shared" si="0"/>
        <v>854.80087267476142</v>
      </c>
      <c r="J5" s="223">
        <f t="shared" si="0"/>
        <v>847.1782776678599</v>
      </c>
      <c r="K5" s="223">
        <f t="shared" si="0"/>
        <v>724.03794551533053</v>
      </c>
      <c r="L5" s="223">
        <f t="shared" si="0"/>
        <v>707.48212937158041</v>
      </c>
      <c r="M5" s="223">
        <f t="shared" si="0"/>
        <v>657.51549166642303</v>
      </c>
      <c r="N5" s="223">
        <f t="shared" si="0"/>
        <v>574.97471719481928</v>
      </c>
      <c r="O5" s="223">
        <f t="shared" si="0"/>
        <v>556.50448112125287</v>
      </c>
      <c r="P5" s="223">
        <f t="shared" si="0"/>
        <v>556.27129030269543</v>
      </c>
      <c r="Q5" s="223">
        <f t="shared" si="0"/>
        <v>559.07310988177085</v>
      </c>
      <c r="R5" s="223">
        <f t="shared" si="0"/>
        <v>566.09275494633198</v>
      </c>
      <c r="S5" s="223">
        <f t="shared" si="0"/>
        <v>622.44624571200393</v>
      </c>
      <c r="T5" s="223">
        <f t="shared" si="0"/>
        <v>620.3017859516882</v>
      </c>
      <c r="U5" s="223">
        <f t="shared" si="0"/>
        <v>624.2007403867326</v>
      </c>
      <c r="V5" s="223">
        <f t="shared" si="0"/>
        <v>629.46524065551716</v>
      </c>
      <c r="W5" s="223">
        <f t="shared" si="0"/>
        <v>628.33945847810776</v>
      </c>
      <c r="X5" s="223">
        <f t="shared" si="0"/>
        <v>581.5810313617759</v>
      </c>
      <c r="Y5" s="223">
        <f t="shared" si="0"/>
        <v>605.20396451006695</v>
      </c>
    </row>
    <row r="6" spans="1:25" ht="12" customHeight="1" x14ac:dyDescent="0.25">
      <c r="A6" s="173" t="s">
        <v>91</v>
      </c>
      <c r="B6" s="224">
        <v>4.8429978696922884</v>
      </c>
      <c r="C6" s="224">
        <v>5.1923285684548075</v>
      </c>
      <c r="D6" s="224">
        <v>5.2355403576052844</v>
      </c>
      <c r="E6" s="224">
        <v>5.4743034600682545</v>
      </c>
      <c r="F6" s="224">
        <v>5.9398646677979823</v>
      </c>
      <c r="G6" s="224">
        <v>6.0185659919013901</v>
      </c>
      <c r="H6" s="224">
        <v>6.22883571557011</v>
      </c>
      <c r="I6" s="224">
        <v>6.6402415283489606</v>
      </c>
      <c r="J6" s="224">
        <v>6.669835150243097</v>
      </c>
      <c r="K6" s="224">
        <v>6.0644536271482226</v>
      </c>
      <c r="L6" s="224">
        <v>6.0123644500856486</v>
      </c>
      <c r="M6" s="224">
        <v>5.753886840493168</v>
      </c>
      <c r="N6" s="224">
        <v>5.4062533757986007</v>
      </c>
      <c r="O6" s="224">
        <v>5.3583561689721471</v>
      </c>
      <c r="P6" s="224">
        <v>5.5255919633586181</v>
      </c>
      <c r="Q6" s="224">
        <v>5.7490149524211942</v>
      </c>
      <c r="R6" s="224">
        <v>5.8564628746152696</v>
      </c>
      <c r="S6" s="224">
        <v>6.0598108299291873</v>
      </c>
      <c r="T6" s="224">
        <v>5.8976228759743261</v>
      </c>
      <c r="U6" s="224">
        <v>5.8482924669679797</v>
      </c>
      <c r="V6" s="224">
        <v>5.6883712045904522</v>
      </c>
      <c r="W6" s="224">
        <v>5.8875454906734213</v>
      </c>
      <c r="X6" s="224">
        <v>5.6956168373861251</v>
      </c>
      <c r="Y6" s="224">
        <v>5.9189215151663594</v>
      </c>
    </row>
    <row r="7" spans="1:25" ht="12" customHeight="1" x14ac:dyDescent="0.25">
      <c r="A7" s="173" t="s">
        <v>92</v>
      </c>
      <c r="B7" s="224">
        <v>2.3238692602862185</v>
      </c>
      <c r="C7" s="224">
        <v>2.3588835501344696</v>
      </c>
      <c r="D7" s="224">
        <v>2.3550498377549656</v>
      </c>
      <c r="E7" s="224">
        <v>2.4761669179542598</v>
      </c>
      <c r="F7" s="224">
        <v>2.453794438655303</v>
      </c>
      <c r="G7" s="224">
        <v>2.5156424583122399</v>
      </c>
      <c r="H7" s="224">
        <v>2.5600121037526189</v>
      </c>
      <c r="I7" s="224">
        <v>2.9784999120597098</v>
      </c>
      <c r="J7" s="224">
        <v>2.7079192306080309</v>
      </c>
      <c r="K7" s="224">
        <v>2.4615699913479205</v>
      </c>
      <c r="L7" s="224">
        <v>2.5370552933874855</v>
      </c>
      <c r="M7" s="224">
        <v>2.3090031873804713</v>
      </c>
      <c r="N7" s="224">
        <v>1.8642451544242804</v>
      </c>
      <c r="O7" s="224">
        <v>1.8559518413496048</v>
      </c>
      <c r="P7" s="224">
        <v>1.9298391789979785</v>
      </c>
      <c r="Q7" s="224">
        <v>2.0718095897034376</v>
      </c>
      <c r="R7" s="224">
        <v>2.1145109940395641</v>
      </c>
      <c r="S7" s="224">
        <v>2.190995213021055</v>
      </c>
      <c r="T7" s="224">
        <v>2.1418626146161488</v>
      </c>
      <c r="U7" s="224">
        <v>2.1297717713271718</v>
      </c>
      <c r="V7" s="224">
        <v>2.1004837716317888</v>
      </c>
      <c r="W7" s="224">
        <v>2.0825073294098995</v>
      </c>
      <c r="X7" s="224">
        <v>1.7917975352419779</v>
      </c>
      <c r="Y7" s="224">
        <v>1.938147385141882</v>
      </c>
    </row>
    <row r="8" spans="1:25" ht="12" customHeight="1" x14ac:dyDescent="0.25">
      <c r="A8" s="173" t="s">
        <v>93</v>
      </c>
      <c r="B8" s="224">
        <v>19.493252338136891</v>
      </c>
      <c r="C8" s="224">
        <v>19.351189100539173</v>
      </c>
      <c r="D8" s="224">
        <v>19.573989173587876</v>
      </c>
      <c r="E8" s="224">
        <v>21.590571247382677</v>
      </c>
      <c r="F8" s="224">
        <v>21.397889551820885</v>
      </c>
      <c r="G8" s="224">
        <v>21.582376965620554</v>
      </c>
      <c r="H8" s="224">
        <v>22.524761766801134</v>
      </c>
      <c r="I8" s="224">
        <v>24.822753745967578</v>
      </c>
      <c r="J8" s="224">
        <v>23.988573871996493</v>
      </c>
      <c r="K8" s="224">
        <v>21.757457589131295</v>
      </c>
      <c r="L8" s="224">
        <v>22.685536729842404</v>
      </c>
      <c r="M8" s="224">
        <v>21.365722341523156</v>
      </c>
      <c r="N8" s="224">
        <v>18.216431766039268</v>
      </c>
      <c r="O8" s="224">
        <v>18.370811817091784</v>
      </c>
      <c r="P8" s="224">
        <v>19.082085567408317</v>
      </c>
      <c r="Q8" s="224">
        <v>20.222258892134729</v>
      </c>
      <c r="R8" s="224">
        <v>20.373169383251145</v>
      </c>
      <c r="S8" s="224">
        <v>21.097933517977882</v>
      </c>
      <c r="T8" s="224">
        <v>21.403609515762383</v>
      </c>
      <c r="U8" s="224">
        <v>21.39798155837947</v>
      </c>
      <c r="V8" s="224">
        <v>21.090524557032907</v>
      </c>
      <c r="W8" s="224">
        <v>21.805770090336484</v>
      </c>
      <c r="X8" s="224">
        <v>19.569139792336824</v>
      </c>
      <c r="Y8" s="224">
        <v>20.608160633631133</v>
      </c>
    </row>
    <row r="9" spans="1:25" ht="12" customHeight="1" x14ac:dyDescent="0.25">
      <c r="A9" s="173" t="s">
        <v>94</v>
      </c>
      <c r="B9" s="224">
        <v>15.369208484437808</v>
      </c>
      <c r="C9" s="224">
        <v>15.303942260144249</v>
      </c>
      <c r="D9" s="224">
        <v>15.310828070797021</v>
      </c>
      <c r="E9" s="224">
        <v>16.350997865945391</v>
      </c>
      <c r="F9" s="224">
        <v>15.932973787605297</v>
      </c>
      <c r="G9" s="224">
        <v>16.412646780339948</v>
      </c>
      <c r="H9" s="224">
        <v>16.731320764481389</v>
      </c>
      <c r="I9" s="224">
        <v>19.266850384878879</v>
      </c>
      <c r="J9" s="224">
        <v>17.614200970549831</v>
      </c>
      <c r="K9" s="224">
        <v>16.268139028192451</v>
      </c>
      <c r="L9" s="224">
        <v>17.178121443329619</v>
      </c>
      <c r="M9" s="224">
        <v>15.936066220085674</v>
      </c>
      <c r="N9" s="224">
        <v>12.887799936353799</v>
      </c>
      <c r="O9" s="224">
        <v>13.066044077080935</v>
      </c>
      <c r="P9" s="224">
        <v>13.630123405328181</v>
      </c>
      <c r="Q9" s="224">
        <v>14.854227679428313</v>
      </c>
      <c r="R9" s="224">
        <v>15.326981163879775</v>
      </c>
      <c r="S9" s="224">
        <v>15.945311809163757</v>
      </c>
      <c r="T9" s="224">
        <v>15.938745319987033</v>
      </c>
      <c r="U9" s="224">
        <v>15.992571817279558</v>
      </c>
      <c r="V9" s="224">
        <v>15.65847128090895</v>
      </c>
      <c r="W9" s="224">
        <v>15.930496620801517</v>
      </c>
      <c r="X9" s="224">
        <v>13.359744532715633</v>
      </c>
      <c r="Y9" s="224">
        <v>14.647740249723659</v>
      </c>
    </row>
    <row r="10" spans="1:25" ht="12" customHeight="1" x14ac:dyDescent="0.25">
      <c r="A10" s="36" t="s">
        <v>95</v>
      </c>
      <c r="B10" s="225">
        <f t="shared" ref="B10:Y10" si="1">SUM(B11:B15)</f>
        <v>21.713243517277526</v>
      </c>
      <c r="C10" s="225">
        <f t="shared" si="1"/>
        <v>21.965712917732581</v>
      </c>
      <c r="D10" s="225">
        <f t="shared" si="1"/>
        <v>20.64956208223817</v>
      </c>
      <c r="E10" s="225">
        <f t="shared" si="1"/>
        <v>21.771824927351307</v>
      </c>
      <c r="F10" s="225">
        <f t="shared" si="1"/>
        <v>25.15702171394808</v>
      </c>
      <c r="G10" s="225">
        <f t="shared" si="1"/>
        <v>22.98584865373466</v>
      </c>
      <c r="H10" s="225">
        <f t="shared" si="1"/>
        <v>23.751346761741033</v>
      </c>
      <c r="I10" s="225">
        <f t="shared" si="1"/>
        <v>24.310316403821002</v>
      </c>
      <c r="J10" s="225">
        <f t="shared" si="1"/>
        <v>24.371692408922641</v>
      </c>
      <c r="K10" s="225">
        <f t="shared" si="1"/>
        <v>21.733143917353281</v>
      </c>
      <c r="L10" s="225">
        <f t="shared" si="1"/>
        <v>21.026032167232614</v>
      </c>
      <c r="M10" s="225">
        <f t="shared" si="1"/>
        <v>19.994583933022014</v>
      </c>
      <c r="N10" s="225">
        <f t="shared" si="1"/>
        <v>17.769817937401392</v>
      </c>
      <c r="O10" s="225">
        <f t="shared" si="1"/>
        <v>17.044050282308064</v>
      </c>
      <c r="P10" s="225">
        <f t="shared" si="1"/>
        <v>17.667324893022403</v>
      </c>
      <c r="Q10" s="225">
        <f t="shared" si="1"/>
        <v>18.961864320372833</v>
      </c>
      <c r="R10" s="225">
        <f t="shared" si="1"/>
        <v>19.60858736947754</v>
      </c>
      <c r="S10" s="225">
        <f t="shared" si="1"/>
        <v>21.189891884699509</v>
      </c>
      <c r="T10" s="225">
        <f t="shared" si="1"/>
        <v>20.481898730314583</v>
      </c>
      <c r="U10" s="225">
        <f t="shared" si="1"/>
        <v>20.393192837055572</v>
      </c>
      <c r="V10" s="225">
        <f t="shared" si="1"/>
        <v>19.56360970907285</v>
      </c>
      <c r="W10" s="225">
        <f t="shared" si="1"/>
        <v>18.889479589963308</v>
      </c>
      <c r="X10" s="225">
        <f t="shared" si="1"/>
        <v>17.880933161955376</v>
      </c>
      <c r="Y10" s="225">
        <f t="shared" si="1"/>
        <v>16.652282218927688</v>
      </c>
    </row>
    <row r="11" spans="1:25" ht="12" customHeight="1" x14ac:dyDescent="0.25">
      <c r="A11" s="37" t="s">
        <v>82</v>
      </c>
      <c r="B11" s="226">
        <v>1.9888686609147292</v>
      </c>
      <c r="C11" s="226">
        <v>2.4303490716991982</v>
      </c>
      <c r="D11" s="226">
        <v>1.9266368393932842</v>
      </c>
      <c r="E11" s="226">
        <v>2.0846986195792567</v>
      </c>
      <c r="F11" s="226">
        <v>2.3788548036994466</v>
      </c>
      <c r="G11" s="226">
        <v>2.6062245492331995</v>
      </c>
      <c r="H11" s="226">
        <v>2.3227573979397298</v>
      </c>
      <c r="I11" s="226">
        <v>2.2933317339991994</v>
      </c>
      <c r="J11" s="226">
        <v>2.3944801512093168</v>
      </c>
      <c r="K11" s="226">
        <v>1.8224931566106124</v>
      </c>
      <c r="L11" s="226">
        <v>1.562455621293473</v>
      </c>
      <c r="M11" s="226">
        <v>1.547311739172861</v>
      </c>
      <c r="N11" s="226">
        <v>1.3668115938294407</v>
      </c>
      <c r="O11" s="226">
        <v>1.2870270470915655</v>
      </c>
      <c r="P11" s="226">
        <v>1.1811961074950537</v>
      </c>
      <c r="Q11" s="226">
        <v>1.1431237626925592</v>
      </c>
      <c r="R11" s="226">
        <v>1.1485122277470219</v>
      </c>
      <c r="S11" s="226">
        <v>1.1462081096407681</v>
      </c>
      <c r="T11" s="226">
        <v>1.2211073165772284</v>
      </c>
      <c r="U11" s="226">
        <v>1.2793905381864896</v>
      </c>
      <c r="V11" s="226">
        <v>1.2831005993715059</v>
      </c>
      <c r="W11" s="226">
        <v>1.4235192333480433</v>
      </c>
      <c r="X11" s="226">
        <v>1.67989520910908</v>
      </c>
      <c r="Y11" s="226">
        <v>1.8101756679243337</v>
      </c>
    </row>
    <row r="12" spans="1:25" ht="12" customHeight="1" x14ac:dyDescent="0.25">
      <c r="A12" s="37" t="s">
        <v>73</v>
      </c>
      <c r="B12" s="226">
        <v>16.584323055073391</v>
      </c>
      <c r="C12" s="226">
        <v>16.127906560476063</v>
      </c>
      <c r="D12" s="226">
        <v>15.010136863941655</v>
      </c>
      <c r="E12" s="226">
        <v>15.524368445298956</v>
      </c>
      <c r="F12" s="226">
        <v>18.874970131506757</v>
      </c>
      <c r="G12" s="226">
        <v>16.090213577364526</v>
      </c>
      <c r="H12" s="226">
        <v>16.715871596121485</v>
      </c>
      <c r="I12" s="226">
        <v>16.704185707120594</v>
      </c>
      <c r="J12" s="226">
        <v>16.509146804819967</v>
      </c>
      <c r="K12" s="226">
        <v>14.677071704274946</v>
      </c>
      <c r="L12" s="226">
        <v>14.161352873291012</v>
      </c>
      <c r="M12" s="226">
        <v>13.090532912024029</v>
      </c>
      <c r="N12" s="226">
        <v>11.056091358519648</v>
      </c>
      <c r="O12" s="226">
        <v>9.5702395447073147</v>
      </c>
      <c r="P12" s="226">
        <v>9.672386639097784</v>
      </c>
      <c r="Q12" s="226">
        <v>10.038478718174391</v>
      </c>
      <c r="R12" s="226">
        <v>10.78660046961468</v>
      </c>
      <c r="S12" s="226">
        <v>11.722598572393284</v>
      </c>
      <c r="T12" s="226">
        <v>11.152180926267738</v>
      </c>
      <c r="U12" s="226">
        <v>11.805469258943873</v>
      </c>
      <c r="V12" s="226">
        <v>10.72476277053824</v>
      </c>
      <c r="W12" s="226">
        <v>9.4055001139043224</v>
      </c>
      <c r="X12" s="226">
        <v>9.7846770945840778</v>
      </c>
      <c r="Y12" s="226">
        <v>7.2309066540944755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3.1400518012894074</v>
      </c>
      <c r="C15" s="227">
        <v>3.4074572855573195</v>
      </c>
      <c r="D15" s="227">
        <v>3.7127883789032303</v>
      </c>
      <c r="E15" s="227">
        <v>4.1627578624730974</v>
      </c>
      <c r="F15" s="227">
        <v>3.9031967787418766</v>
      </c>
      <c r="G15" s="227">
        <v>4.2894105271369334</v>
      </c>
      <c r="H15" s="227">
        <v>4.7127177676798189</v>
      </c>
      <c r="I15" s="227">
        <v>5.3127989627012076</v>
      </c>
      <c r="J15" s="227">
        <v>5.4680654528933559</v>
      </c>
      <c r="K15" s="227">
        <v>5.23357905646772</v>
      </c>
      <c r="L15" s="227">
        <v>5.3022236726481307</v>
      </c>
      <c r="M15" s="227">
        <v>5.356739281825126</v>
      </c>
      <c r="N15" s="227">
        <v>5.3469149850523019</v>
      </c>
      <c r="O15" s="227">
        <v>6.1867836905091824</v>
      </c>
      <c r="P15" s="227">
        <v>6.8137421464295649</v>
      </c>
      <c r="Q15" s="227">
        <v>7.7802618395058847</v>
      </c>
      <c r="R15" s="227">
        <v>7.6734746721158382</v>
      </c>
      <c r="S15" s="227">
        <v>8.3210852026654578</v>
      </c>
      <c r="T15" s="227">
        <v>8.1086104874696172</v>
      </c>
      <c r="U15" s="227">
        <v>7.3083330399252073</v>
      </c>
      <c r="V15" s="227">
        <v>7.5557463391631021</v>
      </c>
      <c r="W15" s="227">
        <v>8.060460242710942</v>
      </c>
      <c r="X15" s="227">
        <v>6.4163608582622187</v>
      </c>
      <c r="Y15" s="227">
        <v>7.6111998969088779</v>
      </c>
    </row>
    <row r="16" spans="1:25" ht="12" customHeight="1" x14ac:dyDescent="0.25">
      <c r="A16" s="39" t="s">
        <v>97</v>
      </c>
      <c r="B16" s="228">
        <f t="shared" ref="B16:Y16" si="2">SUM(B17:B26)</f>
        <v>245.68900239060329</v>
      </c>
      <c r="C16" s="228">
        <f t="shared" si="2"/>
        <v>246.31870140091027</v>
      </c>
      <c r="D16" s="228">
        <f t="shared" si="2"/>
        <v>232.56564166440464</v>
      </c>
      <c r="E16" s="228">
        <f t="shared" si="2"/>
        <v>244.59772380835551</v>
      </c>
      <c r="F16" s="228">
        <f t="shared" si="2"/>
        <v>289.27703588860368</v>
      </c>
      <c r="G16" s="228">
        <f t="shared" si="2"/>
        <v>263.92389689608467</v>
      </c>
      <c r="H16" s="228">
        <f t="shared" si="2"/>
        <v>283.21544915302792</v>
      </c>
      <c r="I16" s="228">
        <f t="shared" si="2"/>
        <v>277.32985290374484</v>
      </c>
      <c r="J16" s="228">
        <f t="shared" si="2"/>
        <v>270.44333809917345</v>
      </c>
      <c r="K16" s="228">
        <f t="shared" si="2"/>
        <v>242.48532885962274</v>
      </c>
      <c r="L16" s="228">
        <f t="shared" si="2"/>
        <v>241.27893929623849</v>
      </c>
      <c r="M16" s="228">
        <f t="shared" si="2"/>
        <v>225.06847176835981</v>
      </c>
      <c r="N16" s="228">
        <f t="shared" si="2"/>
        <v>190.14654767905836</v>
      </c>
      <c r="O16" s="228">
        <f t="shared" si="2"/>
        <v>166.50848943838216</v>
      </c>
      <c r="P16" s="228">
        <f t="shared" si="2"/>
        <v>165.96667744670822</v>
      </c>
      <c r="Q16" s="228">
        <f t="shared" si="2"/>
        <v>163.70902386773375</v>
      </c>
      <c r="R16" s="228">
        <f t="shared" si="2"/>
        <v>178.9228487544286</v>
      </c>
      <c r="S16" s="228">
        <f t="shared" si="2"/>
        <v>187.77030437776551</v>
      </c>
      <c r="T16" s="228">
        <f t="shared" si="2"/>
        <v>183.28702692614763</v>
      </c>
      <c r="U16" s="228">
        <f t="shared" si="2"/>
        <v>196.9468459434178</v>
      </c>
      <c r="V16" s="228">
        <f t="shared" si="2"/>
        <v>199.66293589404395</v>
      </c>
      <c r="W16" s="228">
        <f t="shared" si="2"/>
        <v>183.45703169548165</v>
      </c>
      <c r="X16" s="228">
        <f t="shared" si="2"/>
        <v>163.84764687032617</v>
      </c>
      <c r="Y16" s="228">
        <f t="shared" si="2"/>
        <v>161.91163422851389</v>
      </c>
    </row>
    <row r="17" spans="1:25" ht="12" customHeight="1" x14ac:dyDescent="0.25">
      <c r="A17" s="46" t="s">
        <v>28</v>
      </c>
      <c r="B17" s="229">
        <v>5.1457755330223227</v>
      </c>
      <c r="C17" s="229">
        <v>7.4931380518789039</v>
      </c>
      <c r="D17" s="229">
        <v>7.0178089753945585</v>
      </c>
      <c r="E17" s="229">
        <v>5.9381985089981786</v>
      </c>
      <c r="F17" s="229">
        <v>8.4020155441063107</v>
      </c>
      <c r="G17" s="229">
        <v>8.0367245031263916</v>
      </c>
      <c r="H17" s="229">
        <v>8.242034213454474</v>
      </c>
      <c r="I17" s="229">
        <v>8.8325493689963235</v>
      </c>
      <c r="J17" s="229">
        <v>8.3192215922088195</v>
      </c>
      <c r="K17" s="229">
        <v>6.5304282818530419</v>
      </c>
      <c r="L17" s="229">
        <v>6.4262492227214452</v>
      </c>
      <c r="M17" s="229">
        <v>6.3232072935445816</v>
      </c>
      <c r="N17" s="229">
        <v>5.9524872161917264</v>
      </c>
      <c r="O17" s="229">
        <v>4.8414171972568942</v>
      </c>
      <c r="P17" s="229">
        <v>4.9713151105761</v>
      </c>
      <c r="Q17" s="229">
        <v>4.5595124704695866</v>
      </c>
      <c r="R17" s="229">
        <v>5.3076698750110003</v>
      </c>
      <c r="S17" s="229">
        <v>5.2585704304845153</v>
      </c>
      <c r="T17" s="229">
        <v>4.0476610068700216</v>
      </c>
      <c r="U17" s="229">
        <v>3.1411237049153553</v>
      </c>
      <c r="V17" s="229">
        <v>2.4420606602974813</v>
      </c>
      <c r="W17" s="229">
        <v>1.0067106136740707</v>
      </c>
      <c r="X17" s="229">
        <v>1.2570246848939517</v>
      </c>
      <c r="Y17" s="229">
        <v>1.0277486309298283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5.6473681532079176</v>
      </c>
      <c r="C19" s="229">
        <v>4.9203544276139484</v>
      </c>
      <c r="D19" s="229">
        <v>4.5474096915048676</v>
      </c>
      <c r="E19" s="229">
        <v>4.4953455894527963</v>
      </c>
      <c r="F19" s="229">
        <v>3.3605207453388819</v>
      </c>
      <c r="G19" s="229">
        <v>3.4515093209711747</v>
      </c>
      <c r="H19" s="229">
        <v>3.6827357073873741</v>
      </c>
      <c r="I19" s="229">
        <v>4.1501411445657288</v>
      </c>
      <c r="J19" s="229">
        <v>4.7404371650408663</v>
      </c>
      <c r="K19" s="229">
        <v>4.2518790894825909</v>
      </c>
      <c r="L19" s="229">
        <v>4.3862448707182331</v>
      </c>
      <c r="M19" s="229">
        <v>3.4668101853046158</v>
      </c>
      <c r="N19" s="229">
        <v>3.2312664945836631</v>
      </c>
      <c r="O19" s="229">
        <v>3.3995667885992131</v>
      </c>
      <c r="P19" s="229">
        <v>3.3505315991201163</v>
      </c>
      <c r="Q19" s="229">
        <v>2.7998189347502072</v>
      </c>
      <c r="R19" s="229">
        <v>2.3787223533614896</v>
      </c>
      <c r="S19" s="229">
        <v>2.9769449452571912</v>
      </c>
      <c r="T19" s="229">
        <v>2.9766560796219266</v>
      </c>
      <c r="U19" s="229">
        <v>2.6070035601069868</v>
      </c>
      <c r="V19" s="229">
        <v>2.1019335958650749</v>
      </c>
      <c r="W19" s="229">
        <v>2.9808380063266458</v>
      </c>
      <c r="X19" s="229">
        <v>1.7533972241744027</v>
      </c>
      <c r="Y19" s="229">
        <v>2.4019298121481594</v>
      </c>
    </row>
    <row r="20" spans="1:25" ht="12" customHeight="1" x14ac:dyDescent="0.25">
      <c r="A20" s="46" t="s">
        <v>82</v>
      </c>
      <c r="B20" s="229">
        <v>11.992987189056739</v>
      </c>
      <c r="C20" s="229">
        <v>14.892841063488349</v>
      </c>
      <c r="D20" s="229">
        <v>11.471116125418657</v>
      </c>
      <c r="E20" s="229">
        <v>12.219102761968378</v>
      </c>
      <c r="F20" s="229">
        <v>13.681919924491735</v>
      </c>
      <c r="G20" s="229">
        <v>15.212191414085252</v>
      </c>
      <c r="H20" s="229">
        <v>12.349812667660727</v>
      </c>
      <c r="I20" s="229">
        <v>13.271175198364563</v>
      </c>
      <c r="J20" s="229">
        <v>14.948426190127167</v>
      </c>
      <c r="K20" s="229">
        <v>10.934053790922453</v>
      </c>
      <c r="L20" s="229">
        <v>10.938996751422076</v>
      </c>
      <c r="M20" s="229">
        <v>10.594130388118126</v>
      </c>
      <c r="N20" s="229">
        <v>9.481712580868523</v>
      </c>
      <c r="O20" s="229">
        <v>8.8862213183770109</v>
      </c>
      <c r="P20" s="229">
        <v>8.3397688854321093</v>
      </c>
      <c r="Q20" s="229">
        <v>8.2880854099021803</v>
      </c>
      <c r="R20" s="229">
        <v>8.001398508039328</v>
      </c>
      <c r="S20" s="229">
        <v>7.8059904956000992</v>
      </c>
      <c r="T20" s="229">
        <v>8.2435399906559041</v>
      </c>
      <c r="U20" s="229">
        <v>8.313988743417779</v>
      </c>
      <c r="V20" s="229">
        <v>8.0524153807311141</v>
      </c>
      <c r="W20" s="229">
        <v>9.1476578480336705</v>
      </c>
      <c r="X20" s="229">
        <v>11.552337701311309</v>
      </c>
      <c r="Y20" s="229">
        <v>12.790312979315066</v>
      </c>
    </row>
    <row r="21" spans="1:25" ht="12" customHeight="1" x14ac:dyDescent="0.25">
      <c r="A21" s="46" t="s">
        <v>32</v>
      </c>
      <c r="B21" s="229">
        <v>58.235590983983542</v>
      </c>
      <c r="C21" s="229">
        <v>58.055622663992096</v>
      </c>
      <c r="D21" s="229">
        <v>53.21212965304467</v>
      </c>
      <c r="E21" s="229">
        <v>54.453917074048441</v>
      </c>
      <c r="F21" s="229">
        <v>66.999044066927681</v>
      </c>
      <c r="G21" s="229">
        <v>49.948261165825997</v>
      </c>
      <c r="H21" s="229">
        <v>67.156602111124187</v>
      </c>
      <c r="I21" s="229">
        <v>44.390744809800424</v>
      </c>
      <c r="J21" s="229">
        <v>40.674334837129088</v>
      </c>
      <c r="K21" s="229">
        <v>29.108998608744983</v>
      </c>
      <c r="L21" s="229">
        <v>17.112195801087086</v>
      </c>
      <c r="M21" s="229">
        <v>16.505307849425716</v>
      </c>
      <c r="N21" s="229">
        <v>8.9109237028565751</v>
      </c>
      <c r="O21" s="229">
        <v>6.1146402166912592</v>
      </c>
      <c r="P21" s="229">
        <v>5.0979518648375599</v>
      </c>
      <c r="Q21" s="229">
        <v>7.4337226010528843</v>
      </c>
      <c r="R21" s="229">
        <v>8.1768286257476728</v>
      </c>
      <c r="S21" s="229">
        <v>4.7946602262194213</v>
      </c>
      <c r="T21" s="229">
        <v>4.4563888433940901</v>
      </c>
      <c r="U21" s="229">
        <v>4.2678889505116562</v>
      </c>
      <c r="V21" s="229">
        <v>3.552155275807992</v>
      </c>
      <c r="W21" s="229">
        <v>3.4677089284096692</v>
      </c>
      <c r="X21" s="229">
        <v>4.0149529173099978</v>
      </c>
      <c r="Y21" s="229">
        <v>3.5167571145082657</v>
      </c>
    </row>
    <row r="22" spans="1:25" ht="12" customHeight="1" x14ac:dyDescent="0.25">
      <c r="A22" s="46" t="s">
        <v>33</v>
      </c>
      <c r="B22" s="229">
        <v>3.2137012379629866</v>
      </c>
      <c r="C22" s="229">
        <v>3.7084585527450091</v>
      </c>
      <c r="D22" s="229">
        <v>3.6963869402434835</v>
      </c>
      <c r="E22" s="229">
        <v>4.0991202336598755</v>
      </c>
      <c r="F22" s="229">
        <v>4.8239732357377454</v>
      </c>
      <c r="G22" s="229">
        <v>4.5998125235034504</v>
      </c>
      <c r="H22" s="229">
        <v>6.5511427926065666</v>
      </c>
      <c r="I22" s="229">
        <v>8.4859542084380308</v>
      </c>
      <c r="J22" s="229">
        <v>4.6194161082656287</v>
      </c>
      <c r="K22" s="229">
        <v>3.9098564339924544</v>
      </c>
      <c r="L22" s="229">
        <v>3.190234726400071</v>
      </c>
      <c r="M22" s="229">
        <v>2.7479729472980368</v>
      </c>
      <c r="N22" s="229">
        <v>2.3362676945131713</v>
      </c>
      <c r="O22" s="229">
        <v>2.520223165775012</v>
      </c>
      <c r="P22" s="229">
        <v>3.6883405675747234</v>
      </c>
      <c r="Q22" s="229">
        <v>5.278883405132512</v>
      </c>
      <c r="R22" s="229">
        <v>5.826974803297702</v>
      </c>
      <c r="S22" s="229">
        <v>5.0185526362632098</v>
      </c>
      <c r="T22" s="229">
        <v>4.8815533129507438</v>
      </c>
      <c r="U22" s="229">
        <v>3.4229216994027749</v>
      </c>
      <c r="V22" s="229">
        <v>3.1719500755584833</v>
      </c>
      <c r="W22" s="229">
        <v>3.5322978985253446</v>
      </c>
      <c r="X22" s="229">
        <v>2.7929066722949054</v>
      </c>
      <c r="Y22" s="229">
        <v>3.3419764098388587</v>
      </c>
    </row>
    <row r="23" spans="1:25" ht="12" customHeight="1" x14ac:dyDescent="0.25">
      <c r="A23" s="46" t="s">
        <v>73</v>
      </c>
      <c r="B23" s="229">
        <v>127.54874279574483</v>
      </c>
      <c r="C23" s="229">
        <v>125.95922084334963</v>
      </c>
      <c r="D23" s="229">
        <v>120.07352755164885</v>
      </c>
      <c r="E23" s="229">
        <v>128.0196058239284</v>
      </c>
      <c r="F23" s="229">
        <v>153.84282666168386</v>
      </c>
      <c r="G23" s="229">
        <v>150.98395208271072</v>
      </c>
      <c r="H23" s="229">
        <v>149.51891722053929</v>
      </c>
      <c r="I23" s="229">
        <v>163.66676243824284</v>
      </c>
      <c r="J23" s="229">
        <v>166.01810371260098</v>
      </c>
      <c r="K23" s="229">
        <v>158.92820029257553</v>
      </c>
      <c r="L23" s="229">
        <v>170.36016475398486</v>
      </c>
      <c r="M23" s="229">
        <v>159.07319332333512</v>
      </c>
      <c r="N23" s="229">
        <v>128.91937805665165</v>
      </c>
      <c r="O23" s="229">
        <v>114.57787447384204</v>
      </c>
      <c r="P23" s="229">
        <v>116.58954553319543</v>
      </c>
      <c r="Q23" s="229">
        <v>111.64745186908229</v>
      </c>
      <c r="R23" s="229">
        <v>123.40873675672434</v>
      </c>
      <c r="S23" s="229">
        <v>126.09708286816885</v>
      </c>
      <c r="T23" s="229">
        <v>120.8900482965428</v>
      </c>
      <c r="U23" s="229">
        <v>129.63520256342406</v>
      </c>
      <c r="V23" s="229">
        <v>130.31673745314191</v>
      </c>
      <c r="W23" s="229">
        <v>112.96468207943133</v>
      </c>
      <c r="X23" s="229">
        <v>90.71361023700635</v>
      </c>
      <c r="Y23" s="229">
        <v>96.609407948370404</v>
      </c>
    </row>
    <row r="24" spans="1:25" ht="12" customHeight="1" x14ac:dyDescent="0.25">
      <c r="A24" s="46" t="s">
        <v>36</v>
      </c>
      <c r="B24" s="229">
        <v>1.5247727762703676</v>
      </c>
      <c r="C24" s="229">
        <v>1.4655682158452259</v>
      </c>
      <c r="D24" s="229">
        <v>2.2964823986207032</v>
      </c>
      <c r="E24" s="229">
        <v>0.97666049241139441</v>
      </c>
      <c r="F24" s="229">
        <v>0.68685032550847758</v>
      </c>
      <c r="G24" s="229">
        <v>0.97564034471646821</v>
      </c>
      <c r="H24" s="229">
        <v>1.3582938511106915</v>
      </c>
      <c r="I24" s="229">
        <v>1.0307297115025671</v>
      </c>
      <c r="J24" s="229">
        <v>0.38515791137183647</v>
      </c>
      <c r="K24" s="229">
        <v>6.4610231752855338E-2</v>
      </c>
      <c r="L24" s="229">
        <v>0</v>
      </c>
      <c r="M24" s="229">
        <v>0</v>
      </c>
      <c r="N24" s="229">
        <v>0</v>
      </c>
      <c r="O24" s="229">
        <v>4.2826463509410918E-2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18.116482081233148</v>
      </c>
      <c r="C25" s="229">
        <v>16.33137370506358</v>
      </c>
      <c r="D25" s="229">
        <v>17.852343635868213</v>
      </c>
      <c r="E25" s="229">
        <v>21.776016401651059</v>
      </c>
      <c r="F25" s="229">
        <v>24.901301081701728</v>
      </c>
      <c r="G25" s="229">
        <v>19.113252915007049</v>
      </c>
      <c r="H25" s="229">
        <v>22.953738512496393</v>
      </c>
      <c r="I25" s="229">
        <v>21.907393923195951</v>
      </c>
      <c r="J25" s="229">
        <v>19.415133316461407</v>
      </c>
      <c r="K25" s="229">
        <v>18.402005015429541</v>
      </c>
      <c r="L25" s="229">
        <v>18.657987236580272</v>
      </c>
      <c r="M25" s="229">
        <v>16.020281375835353</v>
      </c>
      <c r="N25" s="229">
        <v>20.091319321540354</v>
      </c>
      <c r="O25" s="229">
        <v>15.621226975323408</v>
      </c>
      <c r="P25" s="229">
        <v>13.235034878847868</v>
      </c>
      <c r="Q25" s="229">
        <v>8.5023833275154441</v>
      </c>
      <c r="R25" s="229">
        <v>6.6227602533503687</v>
      </c>
      <c r="S25" s="229">
        <v>11.344650587945932</v>
      </c>
      <c r="T25" s="229">
        <v>11.81899621739511</v>
      </c>
      <c r="U25" s="229">
        <v>11.441917845809506</v>
      </c>
      <c r="V25" s="229">
        <v>12.946222953371381</v>
      </c>
      <c r="W25" s="229">
        <v>11.655386365805976</v>
      </c>
      <c r="X25" s="229">
        <v>10.423240990272754</v>
      </c>
      <c r="Y25" s="229">
        <v>9.8235302977284586</v>
      </c>
    </row>
    <row r="26" spans="1:25" ht="12" customHeight="1" x14ac:dyDescent="0.25">
      <c r="A26" s="46" t="s">
        <v>39</v>
      </c>
      <c r="B26" s="229">
        <v>14.263581640121437</v>
      </c>
      <c r="C26" s="229">
        <v>13.492123876933499</v>
      </c>
      <c r="D26" s="229">
        <v>12.39843669266066</v>
      </c>
      <c r="E26" s="229">
        <v>12.619756922236995</v>
      </c>
      <c r="F26" s="229">
        <v>12.578584303107284</v>
      </c>
      <c r="G26" s="229">
        <v>11.602552626138138</v>
      </c>
      <c r="H26" s="229">
        <v>11.40217207664819</v>
      </c>
      <c r="I26" s="229">
        <v>11.594402100638439</v>
      </c>
      <c r="J26" s="229">
        <v>11.32310726596762</v>
      </c>
      <c r="K26" s="229">
        <v>10.355297114869272</v>
      </c>
      <c r="L26" s="229">
        <v>10.206865933324437</v>
      </c>
      <c r="M26" s="229">
        <v>10.337568405498249</v>
      </c>
      <c r="N26" s="229">
        <v>11.223192611852703</v>
      </c>
      <c r="O26" s="229">
        <v>10.504492839007915</v>
      </c>
      <c r="P26" s="229">
        <v>10.694189007124288</v>
      </c>
      <c r="Q26" s="229">
        <v>15.19916584982864</v>
      </c>
      <c r="R26" s="229">
        <v>19.199757578896673</v>
      </c>
      <c r="S26" s="229">
        <v>24.473852187826324</v>
      </c>
      <c r="T26" s="229">
        <v>25.972183178717032</v>
      </c>
      <c r="U26" s="229">
        <v>34.11679887582968</v>
      </c>
      <c r="V26" s="229">
        <v>37.079460499270503</v>
      </c>
      <c r="W26" s="229">
        <v>38.701749955274941</v>
      </c>
      <c r="X26" s="229">
        <v>41.340176443062518</v>
      </c>
      <c r="Y26" s="229">
        <v>32.399971035674838</v>
      </c>
    </row>
    <row r="27" spans="1:25" ht="12" customHeight="1" x14ac:dyDescent="0.25">
      <c r="A27" s="39" t="s">
        <v>98</v>
      </c>
      <c r="B27" s="228">
        <f t="shared" ref="B27:Y27" si="3">SUM(B28:B37)</f>
        <v>383.60272343994581</v>
      </c>
      <c r="C27" s="228">
        <f t="shared" si="3"/>
        <v>419.92163583076569</v>
      </c>
      <c r="D27" s="228">
        <f t="shared" si="3"/>
        <v>404.51268571104163</v>
      </c>
      <c r="E27" s="228">
        <f t="shared" si="3"/>
        <v>408.08097781747836</v>
      </c>
      <c r="F27" s="228">
        <f t="shared" si="3"/>
        <v>450.63410454861611</v>
      </c>
      <c r="G27" s="228">
        <f t="shared" si="3"/>
        <v>463.83448465654544</v>
      </c>
      <c r="H27" s="228">
        <f t="shared" si="3"/>
        <v>475.9530810917862</v>
      </c>
      <c r="I27" s="228">
        <f t="shared" si="3"/>
        <v>499.45235779594049</v>
      </c>
      <c r="J27" s="228">
        <f t="shared" si="3"/>
        <v>501.38271793636642</v>
      </c>
      <c r="K27" s="228">
        <f t="shared" si="3"/>
        <v>413.26785250253465</v>
      </c>
      <c r="L27" s="228">
        <f t="shared" si="3"/>
        <v>396.76407999146414</v>
      </c>
      <c r="M27" s="228">
        <f t="shared" si="3"/>
        <v>367.08775737555879</v>
      </c>
      <c r="N27" s="228">
        <f t="shared" si="3"/>
        <v>328.68362134574363</v>
      </c>
      <c r="O27" s="228">
        <f t="shared" si="3"/>
        <v>334.30077749606824</v>
      </c>
      <c r="P27" s="228">
        <f t="shared" si="3"/>
        <v>332.46964784787178</v>
      </c>
      <c r="Q27" s="228">
        <f t="shared" si="3"/>
        <v>333.50491057997658</v>
      </c>
      <c r="R27" s="228">
        <f t="shared" si="3"/>
        <v>323.89019440664015</v>
      </c>
      <c r="S27" s="228">
        <f t="shared" si="3"/>
        <v>368.19199807944699</v>
      </c>
      <c r="T27" s="228">
        <f t="shared" si="3"/>
        <v>371.15101996888609</v>
      </c>
      <c r="U27" s="228">
        <f t="shared" si="3"/>
        <v>361.49208399230508</v>
      </c>
      <c r="V27" s="228">
        <f t="shared" si="3"/>
        <v>365.7008442382363</v>
      </c>
      <c r="W27" s="228">
        <f t="shared" si="3"/>
        <v>380.28662766144146</v>
      </c>
      <c r="X27" s="228">
        <f t="shared" si="3"/>
        <v>359.4361526318138</v>
      </c>
      <c r="Y27" s="228">
        <f t="shared" si="3"/>
        <v>383.52707827896228</v>
      </c>
    </row>
    <row r="28" spans="1:25" ht="12" customHeight="1" x14ac:dyDescent="0.25">
      <c r="A28" s="18" t="s">
        <v>28</v>
      </c>
      <c r="B28" s="230">
        <v>22.669360756219568</v>
      </c>
      <c r="C28" s="230">
        <v>29.268032935431972</v>
      </c>
      <c r="D28" s="230">
        <v>29.025282405739159</v>
      </c>
      <c r="E28" s="230">
        <v>44.299576071050794</v>
      </c>
      <c r="F28" s="230">
        <v>84.637030623315781</v>
      </c>
      <c r="G28" s="230">
        <v>60.143188270871619</v>
      </c>
      <c r="H28" s="230">
        <v>52.90863325529962</v>
      </c>
      <c r="I28" s="230">
        <v>66.08329198461864</v>
      </c>
      <c r="J28" s="230">
        <v>69.258126750891165</v>
      </c>
      <c r="K28" s="230">
        <v>57.104646368905073</v>
      </c>
      <c r="L28" s="230">
        <v>67.213395932130041</v>
      </c>
      <c r="M28" s="230">
        <v>63.3719662225121</v>
      </c>
      <c r="N28" s="230">
        <v>57.058651013430342</v>
      </c>
      <c r="O28" s="230">
        <v>50.418794260944146</v>
      </c>
      <c r="P28" s="230">
        <v>43.724489701472429</v>
      </c>
      <c r="Q28" s="230">
        <v>33.76139970372747</v>
      </c>
      <c r="R28" s="230">
        <v>25.716915757855876</v>
      </c>
      <c r="S28" s="230">
        <v>31.183273216366878</v>
      </c>
      <c r="T28" s="230">
        <v>28.517899104650258</v>
      </c>
      <c r="U28" s="230">
        <v>37.340593936320573</v>
      </c>
      <c r="V28" s="230">
        <v>50.795288789186756</v>
      </c>
      <c r="W28" s="230">
        <v>54.515057952769958</v>
      </c>
      <c r="X28" s="230">
        <v>40.584064755489045</v>
      </c>
      <c r="Y28" s="230">
        <v>33.759384878837892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7.4561989056112905</v>
      </c>
      <c r="C30" s="230">
        <v>7.218738005751983</v>
      </c>
      <c r="D30" s="230">
        <v>7.3010771105882402</v>
      </c>
      <c r="E30" s="230">
        <v>7.4728636084633129</v>
      </c>
      <c r="F30" s="230">
        <v>6.5045709872358835</v>
      </c>
      <c r="G30" s="230">
        <v>7.7201081559726177</v>
      </c>
      <c r="H30" s="230">
        <v>10.445482335083575</v>
      </c>
      <c r="I30" s="230">
        <v>11.203832388266409</v>
      </c>
      <c r="J30" s="230">
        <v>10.883129513235808</v>
      </c>
      <c r="K30" s="230">
        <v>6.1452775855655375</v>
      </c>
      <c r="L30" s="230">
        <v>4.705773175322296</v>
      </c>
      <c r="M30" s="230">
        <v>4.8581686182228925</v>
      </c>
      <c r="N30" s="230">
        <v>5.4567223742002575</v>
      </c>
      <c r="O30" s="230">
        <v>6.1561623299050634</v>
      </c>
      <c r="P30" s="230">
        <v>4.7821554523457728</v>
      </c>
      <c r="Q30" s="230">
        <v>3.1090160370016764</v>
      </c>
      <c r="R30" s="230">
        <v>3.0178920910447942</v>
      </c>
      <c r="S30" s="230">
        <v>3.0611825168664586</v>
      </c>
      <c r="T30" s="230">
        <v>3.0512584707695178</v>
      </c>
      <c r="U30" s="230">
        <v>2.7755808161753346</v>
      </c>
      <c r="V30" s="230">
        <v>2.3220578562102498</v>
      </c>
      <c r="W30" s="230">
        <v>2.9578139249082365</v>
      </c>
      <c r="X30" s="230">
        <v>2.6663355586419799</v>
      </c>
      <c r="Y30" s="230">
        <v>3.4075253725640473</v>
      </c>
    </row>
    <row r="31" spans="1:25" ht="12" customHeight="1" x14ac:dyDescent="0.25">
      <c r="A31" s="18" t="s">
        <v>82</v>
      </c>
      <c r="B31" s="230">
        <v>39.707756425940381</v>
      </c>
      <c r="C31" s="230">
        <v>36.435072398505056</v>
      </c>
      <c r="D31" s="230">
        <v>32.430551375100933</v>
      </c>
      <c r="E31" s="230">
        <v>40.256187161359662</v>
      </c>
      <c r="F31" s="230">
        <v>37.847766039883581</v>
      </c>
      <c r="G31" s="230">
        <v>45.043706023790762</v>
      </c>
      <c r="H31" s="230">
        <v>47.652795966968696</v>
      </c>
      <c r="I31" s="230">
        <v>50.275712391528444</v>
      </c>
      <c r="J31" s="230">
        <v>54.072653907105213</v>
      </c>
      <c r="K31" s="230">
        <v>41.179108948839676</v>
      </c>
      <c r="L31" s="230">
        <v>36.03232002328825</v>
      </c>
      <c r="M31" s="230">
        <v>34.81856713437665</v>
      </c>
      <c r="N31" s="230">
        <v>32.537946790556376</v>
      </c>
      <c r="O31" s="230">
        <v>31.144815381416066</v>
      </c>
      <c r="P31" s="230">
        <v>28.597374072423939</v>
      </c>
      <c r="Q31" s="230">
        <v>29.441027900773584</v>
      </c>
      <c r="R31" s="230">
        <v>27.797924058809208</v>
      </c>
      <c r="S31" s="230">
        <v>28.237819056771897</v>
      </c>
      <c r="T31" s="230">
        <v>30.418101446677362</v>
      </c>
      <c r="U31" s="230">
        <v>32.092594017158916</v>
      </c>
      <c r="V31" s="230">
        <v>34.862568971163931</v>
      </c>
      <c r="W31" s="230">
        <v>38.670149058892491</v>
      </c>
      <c r="X31" s="230">
        <v>42.183155941767353</v>
      </c>
      <c r="Y31" s="230">
        <v>46.810988052973215</v>
      </c>
    </row>
    <row r="32" spans="1:25" ht="12" customHeight="1" x14ac:dyDescent="0.25">
      <c r="A32" s="18" t="s">
        <v>32</v>
      </c>
      <c r="B32" s="230">
        <v>80.577332679718324</v>
      </c>
      <c r="C32" s="230">
        <v>94.326389259701486</v>
      </c>
      <c r="D32" s="230">
        <v>96.59786035693115</v>
      </c>
      <c r="E32" s="230">
        <v>76.480642709359245</v>
      </c>
      <c r="F32" s="230">
        <v>48.782600924456041</v>
      </c>
      <c r="G32" s="230">
        <v>39.521751020876174</v>
      </c>
      <c r="H32" s="230">
        <v>35.55955334802897</v>
      </c>
      <c r="I32" s="230">
        <v>26.830076905963669</v>
      </c>
      <c r="J32" s="230">
        <v>20.984076362546542</v>
      </c>
      <c r="K32" s="230">
        <v>13.69823924794235</v>
      </c>
      <c r="L32" s="230">
        <v>7.2451901175724789</v>
      </c>
      <c r="M32" s="230">
        <v>6.3263166184465334</v>
      </c>
      <c r="N32" s="230">
        <v>4.6451180617838945</v>
      </c>
      <c r="O32" s="230">
        <v>3.3946107177891118</v>
      </c>
      <c r="P32" s="230">
        <v>3.9370403007921189</v>
      </c>
      <c r="Q32" s="230">
        <v>3.2710197886244408</v>
      </c>
      <c r="R32" s="230">
        <v>2.7864442821494908</v>
      </c>
      <c r="S32" s="230">
        <v>2.4325052610222797</v>
      </c>
      <c r="T32" s="230">
        <v>2.2332872202105598</v>
      </c>
      <c r="U32" s="230">
        <v>2.1319660842534298</v>
      </c>
      <c r="V32" s="230">
        <v>1.5788931233483123</v>
      </c>
      <c r="W32" s="230">
        <v>1.3623649453758797</v>
      </c>
      <c r="X32" s="230">
        <v>1.8789335665894218</v>
      </c>
      <c r="Y32" s="230">
        <v>1.9846445245966557</v>
      </c>
    </row>
    <row r="33" spans="1:25" ht="12" customHeight="1" x14ac:dyDescent="0.25">
      <c r="A33" s="18" t="s">
        <v>33</v>
      </c>
      <c r="B33" s="230">
        <v>4.7081767593220962E-2</v>
      </c>
      <c r="C33" s="230">
        <v>5.7895100703328204</v>
      </c>
      <c r="D33" s="230">
        <v>4.3986907701497326</v>
      </c>
      <c r="E33" s="230">
        <v>2.1306176419665421</v>
      </c>
      <c r="F33" s="230">
        <v>24.138587625253482</v>
      </c>
      <c r="G33" s="230">
        <v>62.032170619554861</v>
      </c>
      <c r="H33" s="230">
        <v>75.961613937592887</v>
      </c>
      <c r="I33" s="230">
        <v>70.369110773230005</v>
      </c>
      <c r="J33" s="230">
        <v>70.256486328011732</v>
      </c>
      <c r="K33" s="230">
        <v>50.863957700721954</v>
      </c>
      <c r="L33" s="230">
        <v>42.013721051351482</v>
      </c>
      <c r="M33" s="230">
        <v>33.695578256497157</v>
      </c>
      <c r="N33" s="230">
        <v>34.007393375972242</v>
      </c>
      <c r="O33" s="230">
        <v>52.117107108249442</v>
      </c>
      <c r="P33" s="230">
        <v>54.895768662820082</v>
      </c>
      <c r="Q33" s="230">
        <v>59.74987960091336</v>
      </c>
      <c r="R33" s="230">
        <v>62.30168828686044</v>
      </c>
      <c r="S33" s="230">
        <v>74.953898477566526</v>
      </c>
      <c r="T33" s="230">
        <v>70.505937547623262</v>
      </c>
      <c r="U33" s="230">
        <v>51.22689275702335</v>
      </c>
      <c r="V33" s="230">
        <v>36.389984944888809</v>
      </c>
      <c r="W33" s="230">
        <v>32.047487482817473</v>
      </c>
      <c r="X33" s="230">
        <v>40.662884100237598</v>
      </c>
      <c r="Y33" s="230">
        <v>53.821949329407886</v>
      </c>
    </row>
    <row r="34" spans="1:25" ht="12" customHeight="1" x14ac:dyDescent="0.25">
      <c r="A34" s="18" t="s">
        <v>73</v>
      </c>
      <c r="B34" s="230">
        <v>141.23555902983662</v>
      </c>
      <c r="C34" s="230">
        <v>149.90595167792659</v>
      </c>
      <c r="D34" s="230">
        <v>136.60582780414916</v>
      </c>
      <c r="E34" s="230">
        <v>132.060059453815</v>
      </c>
      <c r="F34" s="230">
        <v>138.75568704117845</v>
      </c>
      <c r="G34" s="230">
        <v>138.06567035134583</v>
      </c>
      <c r="H34" s="230">
        <v>134.31192096951395</v>
      </c>
      <c r="I34" s="230">
        <v>148.77131487933116</v>
      </c>
      <c r="J34" s="230">
        <v>145.20455192114014</v>
      </c>
      <c r="K34" s="230">
        <v>127.27522215045011</v>
      </c>
      <c r="L34" s="230">
        <v>120.78469127435591</v>
      </c>
      <c r="M34" s="230">
        <v>111.22088339974573</v>
      </c>
      <c r="N34" s="230">
        <v>88.114599590511688</v>
      </c>
      <c r="O34" s="230">
        <v>80.074034619515643</v>
      </c>
      <c r="P34" s="230">
        <v>80.058796501040007</v>
      </c>
      <c r="Q34" s="230">
        <v>80.659779850327055</v>
      </c>
      <c r="R34" s="230">
        <v>82.137492834793946</v>
      </c>
      <c r="S34" s="230">
        <v>98.863275830939557</v>
      </c>
      <c r="T34" s="230">
        <v>99.129213888816849</v>
      </c>
      <c r="U34" s="230">
        <v>98.917395395495745</v>
      </c>
      <c r="V34" s="230">
        <v>95.319148797204519</v>
      </c>
      <c r="W34" s="230">
        <v>96.249644184973548</v>
      </c>
      <c r="X34" s="230">
        <v>86.165000986253546</v>
      </c>
      <c r="Y34" s="230">
        <v>89.034142691322586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6.9385156319203722E-2</v>
      </c>
      <c r="E35" s="230">
        <v>1.7172518472429468E-2</v>
      </c>
      <c r="F35" s="230">
        <v>0</v>
      </c>
      <c r="G35" s="230">
        <v>5.859175639314978E-3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0.69947094988003777</v>
      </c>
      <c r="C36" s="230">
        <v>2.5153354402886619</v>
      </c>
      <c r="D36" s="230">
        <v>2.1271489383325566</v>
      </c>
      <c r="E36" s="230">
        <v>1.5629002097165827</v>
      </c>
      <c r="F36" s="230">
        <v>2.2450703237365075</v>
      </c>
      <c r="G36" s="230">
        <v>2.2139685441067001</v>
      </c>
      <c r="H36" s="230">
        <v>2.4457756557060732</v>
      </c>
      <c r="I36" s="230">
        <v>3.4550030368428355</v>
      </c>
      <c r="J36" s="230">
        <v>4.6584954803734728</v>
      </c>
      <c r="K36" s="230">
        <v>5.4784645547469584</v>
      </c>
      <c r="L36" s="230">
        <v>4.7249673458291888</v>
      </c>
      <c r="M36" s="230">
        <v>2.6681703006120845</v>
      </c>
      <c r="N36" s="230">
        <v>4.5875418148101064</v>
      </c>
      <c r="O36" s="230">
        <v>4.8579286109447697</v>
      </c>
      <c r="P36" s="230">
        <v>5.4305359540402547</v>
      </c>
      <c r="Q36" s="230">
        <v>8.5141405010331006</v>
      </c>
      <c r="R36" s="230">
        <v>5.8857278988914201</v>
      </c>
      <c r="S36" s="230">
        <v>7.3506549931167839</v>
      </c>
      <c r="T36" s="230">
        <v>12.158047486579722</v>
      </c>
      <c r="U36" s="230">
        <v>15.403382726462262</v>
      </c>
      <c r="V36" s="230">
        <v>22.723719885256791</v>
      </c>
      <c r="W36" s="230">
        <v>24.693828866173426</v>
      </c>
      <c r="X36" s="230">
        <v>26.428694452607861</v>
      </c>
      <c r="Y36" s="230">
        <v>28.336480804130503</v>
      </c>
    </row>
    <row r="37" spans="1:25" ht="12" customHeight="1" x14ac:dyDescent="0.25">
      <c r="A37" s="47" t="s">
        <v>40</v>
      </c>
      <c r="B37" s="231">
        <v>91.209962925146371</v>
      </c>
      <c r="C37" s="231">
        <v>94.462606042827105</v>
      </c>
      <c r="D37" s="231">
        <v>95.956861793731491</v>
      </c>
      <c r="E37" s="231">
        <v>103.80095844327481</v>
      </c>
      <c r="F37" s="231">
        <v>107.72279098355642</v>
      </c>
      <c r="G37" s="231">
        <v>109.08806249438756</v>
      </c>
      <c r="H37" s="231">
        <v>116.66730562359245</v>
      </c>
      <c r="I37" s="231">
        <v>122.46401543615933</v>
      </c>
      <c r="J37" s="231">
        <v>126.06519767306237</v>
      </c>
      <c r="K37" s="231">
        <v>111.52293594536303</v>
      </c>
      <c r="L37" s="231">
        <v>114.04402107161449</v>
      </c>
      <c r="M37" s="231">
        <v>110.12810682514564</v>
      </c>
      <c r="N37" s="231">
        <v>102.27564832447872</v>
      </c>
      <c r="O37" s="231">
        <v>106.13732446730398</v>
      </c>
      <c r="P37" s="231">
        <v>111.04348720293714</v>
      </c>
      <c r="Q37" s="231">
        <v>114.99864719757592</v>
      </c>
      <c r="R37" s="231">
        <v>114.24610919623495</v>
      </c>
      <c r="S37" s="231">
        <v>122.10938872679658</v>
      </c>
      <c r="T37" s="231">
        <v>125.13727480355855</v>
      </c>
      <c r="U37" s="231">
        <v>121.60367825941547</v>
      </c>
      <c r="V37" s="231">
        <v>121.70918187097693</v>
      </c>
      <c r="W37" s="231">
        <v>129.79028124553051</v>
      </c>
      <c r="X37" s="231">
        <v>118.867083270227</v>
      </c>
      <c r="Y37" s="231">
        <v>126.37196262512948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1.0000000000000002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6.9881070656351687E-3</v>
      </c>
      <c r="C42" s="233">
        <f t="shared" si="5"/>
        <v>7.1087629587709656E-3</v>
      </c>
      <c r="D42" s="233">
        <f t="shared" si="5"/>
        <v>7.4771718168191101E-3</v>
      </c>
      <c r="E42" s="233">
        <f t="shared" si="5"/>
        <v>7.5995834733578712E-3</v>
      </c>
      <c r="F42" s="233">
        <f t="shared" si="5"/>
        <v>7.3259968678059941E-3</v>
      </c>
      <c r="G42" s="233">
        <f t="shared" si="5"/>
        <v>7.5489355606604266E-3</v>
      </c>
      <c r="H42" s="233">
        <f t="shared" si="5"/>
        <v>7.4959079619515917E-3</v>
      </c>
      <c r="I42" s="233">
        <f t="shared" si="5"/>
        <v>7.7681735485025296E-3</v>
      </c>
      <c r="J42" s="233">
        <f t="shared" si="5"/>
        <v>7.8730006730154106E-3</v>
      </c>
      <c r="K42" s="233">
        <f t="shared" si="5"/>
        <v>8.3758781769812871E-3</v>
      </c>
      <c r="L42" s="233">
        <f t="shared" si="5"/>
        <v>8.4982562816478761E-3</v>
      </c>
      <c r="M42" s="233">
        <f t="shared" si="5"/>
        <v>8.7509525074616554E-3</v>
      </c>
      <c r="N42" s="233">
        <f t="shared" si="5"/>
        <v>9.4025932169236482E-3</v>
      </c>
      <c r="O42" s="233">
        <f t="shared" si="5"/>
        <v>9.6285948285197223E-3</v>
      </c>
      <c r="P42" s="233">
        <f t="shared" si="5"/>
        <v>9.9332682805755856E-3</v>
      </c>
      <c r="Q42" s="233">
        <f t="shared" si="5"/>
        <v>1.0283118344999563E-2</v>
      </c>
      <c r="R42" s="233">
        <f t="shared" si="5"/>
        <v>1.0345412166899199E-2</v>
      </c>
      <c r="S42" s="233">
        <f t="shared" si="5"/>
        <v>9.7354765518707399E-3</v>
      </c>
      <c r="T42" s="233">
        <f t="shared" si="5"/>
        <v>9.5076670896989141E-3</v>
      </c>
      <c r="U42" s="233">
        <f t="shared" si="5"/>
        <v>9.3692494875039483E-3</v>
      </c>
      <c r="V42" s="233">
        <f t="shared" si="5"/>
        <v>9.0368313247394787E-3</v>
      </c>
      <c r="W42" s="233">
        <f t="shared" si="5"/>
        <v>9.3700075830563997E-3</v>
      </c>
      <c r="X42" s="233">
        <f t="shared" si="5"/>
        <v>9.7933332248642986E-3</v>
      </c>
      <c r="Y42" s="233">
        <f t="shared" si="5"/>
        <v>9.7800441871822939E-3</v>
      </c>
    </row>
    <row r="43" spans="1:25" ht="12" customHeight="1" x14ac:dyDescent="0.25">
      <c r="A43" s="173" t="s">
        <v>92</v>
      </c>
      <c r="B43" s="233">
        <f t="shared" ref="B43:Y43" si="6">IF(B7=0,0,B7/B$5)</f>
        <v>3.3531807434906652E-3</v>
      </c>
      <c r="C43" s="233">
        <f t="shared" si="6"/>
        <v>3.2295228979009522E-3</v>
      </c>
      <c r="D43" s="233">
        <f t="shared" si="6"/>
        <v>3.3633801043069763E-3</v>
      </c>
      <c r="E43" s="233">
        <f t="shared" si="6"/>
        <v>3.4374852114475336E-3</v>
      </c>
      <c r="F43" s="233">
        <f t="shared" si="6"/>
        <v>3.026414131837912E-3</v>
      </c>
      <c r="G43" s="233">
        <f t="shared" si="6"/>
        <v>3.1553069015134308E-3</v>
      </c>
      <c r="H43" s="233">
        <f t="shared" si="6"/>
        <v>3.0807707872666733E-3</v>
      </c>
      <c r="I43" s="233">
        <f t="shared" si="6"/>
        <v>3.4844371446880627E-3</v>
      </c>
      <c r="J43" s="233">
        <f t="shared" si="6"/>
        <v>3.1963983284161624E-3</v>
      </c>
      <c r="K43" s="233">
        <f t="shared" si="6"/>
        <v>3.3997803659253107E-3</v>
      </c>
      <c r="L43" s="233">
        <f t="shared" si="6"/>
        <v>3.5860344566455973E-3</v>
      </c>
      <c r="M43" s="233">
        <f t="shared" si="6"/>
        <v>3.5117091789403747E-3</v>
      </c>
      <c r="N43" s="233">
        <f t="shared" si="6"/>
        <v>3.2423080505514057E-3</v>
      </c>
      <c r="O43" s="233">
        <f t="shared" si="6"/>
        <v>3.3350168854170007E-3</v>
      </c>
      <c r="P43" s="233">
        <f t="shared" si="6"/>
        <v>3.4692410207757714E-3</v>
      </c>
      <c r="Q43" s="233">
        <f t="shared" si="6"/>
        <v>3.7057936664876808E-3</v>
      </c>
      <c r="R43" s="233">
        <f t="shared" si="6"/>
        <v>3.7352730194189269E-3</v>
      </c>
      <c r="S43" s="233">
        <f t="shared" si="6"/>
        <v>3.51997498276308E-3</v>
      </c>
      <c r="T43" s="233">
        <f t="shared" si="6"/>
        <v>3.4529363982565842E-3</v>
      </c>
      <c r="U43" s="233">
        <f t="shared" si="6"/>
        <v>3.411998149838209E-3</v>
      </c>
      <c r="V43" s="233">
        <f t="shared" si="6"/>
        <v>3.3369336954084572E-3</v>
      </c>
      <c r="W43" s="233">
        <f t="shared" si="6"/>
        <v>3.3143029636462933E-3</v>
      </c>
      <c r="X43" s="233">
        <f t="shared" si="6"/>
        <v>3.0809077989467294E-3</v>
      </c>
      <c r="Y43" s="233">
        <f t="shared" si="6"/>
        <v>3.2024697437513941E-3</v>
      </c>
    </row>
    <row r="44" spans="1:25" ht="12" customHeight="1" x14ac:dyDescent="0.25">
      <c r="A44" s="173" t="s">
        <v>93</v>
      </c>
      <c r="B44" s="233">
        <f t="shared" ref="B44:Y44" si="7">IF(B8=0,0,B8/B$5)</f>
        <v>2.8127399198091905E-2</v>
      </c>
      <c r="C44" s="233">
        <f t="shared" si="7"/>
        <v>2.6493511431812739E-2</v>
      </c>
      <c r="D44" s="233">
        <f t="shared" si="7"/>
        <v>2.7954722950205135E-2</v>
      </c>
      <c r="E44" s="233">
        <f t="shared" si="7"/>
        <v>2.9972643940699491E-2</v>
      </c>
      <c r="F44" s="233">
        <f t="shared" si="7"/>
        <v>2.6391320442728634E-2</v>
      </c>
      <c r="G44" s="233">
        <f t="shared" si="7"/>
        <v>2.7070231210986593E-2</v>
      </c>
      <c r="H44" s="233">
        <f t="shared" si="7"/>
        <v>2.7106757792113901E-2</v>
      </c>
      <c r="I44" s="233">
        <f t="shared" si="7"/>
        <v>2.9039223682931655E-2</v>
      </c>
      <c r="J44" s="233">
        <f t="shared" si="7"/>
        <v>2.8315850989514304E-2</v>
      </c>
      <c r="K44" s="233">
        <f t="shared" si="7"/>
        <v>3.0050162044539711E-2</v>
      </c>
      <c r="L44" s="233">
        <f t="shared" si="7"/>
        <v>3.2065172798064576E-2</v>
      </c>
      <c r="M44" s="233">
        <f t="shared" si="7"/>
        <v>3.2494629574998081E-2</v>
      </c>
      <c r="N44" s="233">
        <f t="shared" si="7"/>
        <v>3.1682143964370135E-2</v>
      </c>
      <c r="O44" s="233">
        <f t="shared" si="7"/>
        <v>3.3011076173327519E-2</v>
      </c>
      <c r="P44" s="233">
        <f t="shared" si="7"/>
        <v>3.430355997165481E-2</v>
      </c>
      <c r="Q44" s="233">
        <f t="shared" si="7"/>
        <v>3.6171045494230981E-2</v>
      </c>
      <c r="R44" s="233">
        <f t="shared" si="7"/>
        <v>3.5989101088535584E-2</v>
      </c>
      <c r="S44" s="233">
        <f t="shared" si="7"/>
        <v>3.3895189606042805E-2</v>
      </c>
      <c r="T44" s="233">
        <f t="shared" si="7"/>
        <v>3.4505155394521772E-2</v>
      </c>
      <c r="U44" s="233">
        <f t="shared" si="7"/>
        <v>3.4280609063555484E-2</v>
      </c>
      <c r="V44" s="233">
        <f t="shared" si="7"/>
        <v>3.3505463359771066E-2</v>
      </c>
      <c r="W44" s="233">
        <f t="shared" si="7"/>
        <v>3.4703805078789632E-2</v>
      </c>
      <c r="X44" s="233">
        <f t="shared" si="7"/>
        <v>3.3648174092809652E-2</v>
      </c>
      <c r="Y44" s="233">
        <f t="shared" si="7"/>
        <v>3.4051595564669072E-2</v>
      </c>
    </row>
    <row r="45" spans="1:25" ht="12" customHeight="1" x14ac:dyDescent="0.25">
      <c r="A45" s="173" t="s">
        <v>94</v>
      </c>
      <c r="B45" s="233">
        <f t="shared" ref="B45:Y45" si="8">IF(B9=0,0,B9/B$5)</f>
        <v>2.2176692472950406E-2</v>
      </c>
      <c r="C45" s="233">
        <f t="shared" si="8"/>
        <v>2.0952467939535393E-2</v>
      </c>
      <c r="D45" s="233">
        <f t="shared" si="8"/>
        <v>2.1866261039670386E-2</v>
      </c>
      <c r="E45" s="233">
        <f t="shared" si="8"/>
        <v>2.2698919426253201E-2</v>
      </c>
      <c r="F45" s="233">
        <f t="shared" si="8"/>
        <v>1.9651106984917805E-2</v>
      </c>
      <c r="G45" s="233">
        <f t="shared" si="8"/>
        <v>2.0585968998493135E-2</v>
      </c>
      <c r="H45" s="233">
        <f t="shared" si="8"/>
        <v>2.0134812709691603E-2</v>
      </c>
      <c r="I45" s="233">
        <f t="shared" si="8"/>
        <v>2.2539577345763447E-2</v>
      </c>
      <c r="J45" s="233">
        <f t="shared" si="8"/>
        <v>2.0791610732794969E-2</v>
      </c>
      <c r="K45" s="233">
        <f t="shared" si="8"/>
        <v>2.24686276858234E-2</v>
      </c>
      <c r="L45" s="233">
        <f t="shared" si="8"/>
        <v>2.4280643609454915E-2</v>
      </c>
      <c r="M45" s="233">
        <f t="shared" si="8"/>
        <v>2.423679201792938E-2</v>
      </c>
      <c r="N45" s="233">
        <f t="shared" si="8"/>
        <v>2.2414550676646557E-2</v>
      </c>
      <c r="O45" s="233">
        <f t="shared" si="8"/>
        <v>2.3478776039242828E-2</v>
      </c>
      <c r="P45" s="233">
        <f t="shared" si="8"/>
        <v>2.4502654806994154E-2</v>
      </c>
      <c r="Q45" s="233">
        <f t="shared" si="8"/>
        <v>2.6569383175251603E-2</v>
      </c>
      <c r="R45" s="233">
        <f t="shared" si="8"/>
        <v>2.7075035018480034E-2</v>
      </c>
      <c r="S45" s="233">
        <f t="shared" si="8"/>
        <v>2.5617170830429269E-2</v>
      </c>
      <c r="T45" s="233">
        <f t="shared" si="8"/>
        <v>2.5695146589870391E-2</v>
      </c>
      <c r="U45" s="233">
        <f t="shared" si="8"/>
        <v>2.5620879282153893E-2</v>
      </c>
      <c r="V45" s="233">
        <f t="shared" si="8"/>
        <v>2.4875831530590021E-2</v>
      </c>
      <c r="W45" s="233">
        <f t="shared" si="8"/>
        <v>2.5353328373466391E-2</v>
      </c>
      <c r="X45" s="233">
        <f t="shared" si="8"/>
        <v>2.2971424121989846E-2</v>
      </c>
      <c r="Y45" s="233">
        <f t="shared" si="8"/>
        <v>2.4202981323133765E-2</v>
      </c>
    </row>
    <row r="46" spans="1:25" ht="12" customHeight="1" x14ac:dyDescent="0.25">
      <c r="A46" s="173" t="s">
        <v>95</v>
      </c>
      <c r="B46" s="233">
        <f t="shared" ref="B46:Y46" si="9">IF(B10=0,0,B10/B$5)</f>
        <v>3.1330691138748097E-2</v>
      </c>
      <c r="C46" s="233">
        <f t="shared" si="9"/>
        <v>3.0073028756545526E-2</v>
      </c>
      <c r="D46" s="233">
        <f t="shared" si="9"/>
        <v>2.9490809560216987E-2</v>
      </c>
      <c r="E46" s="233">
        <f t="shared" si="9"/>
        <v>3.022426544484565E-2</v>
      </c>
      <c r="F46" s="233">
        <f t="shared" si="9"/>
        <v>3.102768709173883E-2</v>
      </c>
      <c r="G46" s="233">
        <f t="shared" si="9"/>
        <v>2.8830570359720857E-2</v>
      </c>
      <c r="H46" s="233">
        <f t="shared" si="9"/>
        <v>2.8582855196095408E-2</v>
      </c>
      <c r="I46" s="233">
        <f t="shared" si="9"/>
        <v>2.8439742144566928E-2</v>
      </c>
      <c r="J46" s="233">
        <f t="shared" si="9"/>
        <v>2.8768079932377202E-2</v>
      </c>
      <c r="K46" s="233">
        <f t="shared" si="9"/>
        <v>3.0016581384950509E-2</v>
      </c>
      <c r="L46" s="233">
        <f t="shared" si="9"/>
        <v>2.9719524061913683E-2</v>
      </c>
      <c r="M46" s="233">
        <f t="shared" si="9"/>
        <v>3.0409297098608675E-2</v>
      </c>
      <c r="N46" s="233">
        <f t="shared" si="9"/>
        <v>3.0905390108449633E-2</v>
      </c>
      <c r="O46" s="233">
        <f t="shared" si="9"/>
        <v>3.0626977608459643E-2</v>
      </c>
      <c r="P46" s="233">
        <f t="shared" si="9"/>
        <v>3.1760267338996978E-2</v>
      </c>
      <c r="Q46" s="233">
        <f t="shared" si="9"/>
        <v>3.3916609447345383E-2</v>
      </c>
      <c r="R46" s="233">
        <f t="shared" si="9"/>
        <v>3.4638470812678956E-2</v>
      </c>
      <c r="S46" s="233">
        <f t="shared" si="9"/>
        <v>3.4042926647361832E-2</v>
      </c>
      <c r="T46" s="233">
        <f t="shared" si="9"/>
        <v>3.301924836294088E-2</v>
      </c>
      <c r="U46" s="233">
        <f t="shared" si="9"/>
        <v>3.2670888574115875E-2</v>
      </c>
      <c r="V46" s="233">
        <f t="shared" si="9"/>
        <v>3.1079729976351916E-2</v>
      </c>
      <c r="W46" s="233">
        <f t="shared" si="9"/>
        <v>3.0062539181790769E-2</v>
      </c>
      <c r="X46" s="233">
        <f t="shared" si="9"/>
        <v>3.0745385763505818E-2</v>
      </c>
      <c r="Y46" s="233">
        <f t="shared" si="9"/>
        <v>2.7515157195654318E-2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0.35451203980474144</v>
      </c>
      <c r="C47" s="234">
        <f t="shared" si="10"/>
        <v>0.33723236838466214</v>
      </c>
      <c r="D47" s="234">
        <f t="shared" si="10"/>
        <v>0.33214016942635505</v>
      </c>
      <c r="E47" s="234">
        <f t="shared" si="10"/>
        <v>0.33955750407957019</v>
      </c>
      <c r="F47" s="234">
        <f t="shared" si="10"/>
        <v>0.35678298704972938</v>
      </c>
      <c r="G47" s="234">
        <f t="shared" si="10"/>
        <v>0.33103308882345689</v>
      </c>
      <c r="H47" s="234">
        <f t="shared" si="10"/>
        <v>0.34082724881427851</v>
      </c>
      <c r="I47" s="234">
        <f t="shared" si="10"/>
        <v>0.32443796183308832</v>
      </c>
      <c r="J47" s="234">
        <f t="shared" si="10"/>
        <v>0.31922836695442514</v>
      </c>
      <c r="K47" s="234">
        <f t="shared" si="10"/>
        <v>0.33490693459033416</v>
      </c>
      <c r="L47" s="234">
        <f t="shared" si="10"/>
        <v>0.34103891713922729</v>
      </c>
      <c r="M47" s="234">
        <f t="shared" si="10"/>
        <v>0.34230139764150785</v>
      </c>
      <c r="N47" s="234">
        <f t="shared" si="10"/>
        <v>0.33070418923242983</v>
      </c>
      <c r="O47" s="234">
        <f t="shared" si="10"/>
        <v>0.29920422042765688</v>
      </c>
      <c r="P47" s="234">
        <f t="shared" si="10"/>
        <v>0.2983556411052552</v>
      </c>
      <c r="Q47" s="234">
        <f t="shared" si="10"/>
        <v>0.29282221050186774</v>
      </c>
      <c r="R47" s="234">
        <f t="shared" si="10"/>
        <v>0.31606631102599297</v>
      </c>
      <c r="S47" s="234">
        <f t="shared" si="10"/>
        <v>0.30166509264262453</v>
      </c>
      <c r="T47" s="234">
        <f t="shared" si="10"/>
        <v>0.29548041143383524</v>
      </c>
      <c r="U47" s="234">
        <f t="shared" si="10"/>
        <v>0.31551844334788282</v>
      </c>
      <c r="V47" s="234">
        <f t="shared" si="10"/>
        <v>0.31719453751904947</v>
      </c>
      <c r="W47" s="234">
        <f t="shared" si="10"/>
        <v>0.29197120954305555</v>
      </c>
      <c r="X47" s="234">
        <f t="shared" si="10"/>
        <v>0.28172797604260891</v>
      </c>
      <c r="Y47" s="234">
        <f t="shared" si="10"/>
        <v>0.26753234235599699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0.55351188957634223</v>
      </c>
      <c r="C48" s="235">
        <f t="shared" si="11"/>
        <v>0.57491033763077226</v>
      </c>
      <c r="D48" s="235">
        <f t="shared" si="11"/>
        <v>0.57770748510242631</v>
      </c>
      <c r="E48" s="235">
        <f t="shared" si="11"/>
        <v>0.56650959842382609</v>
      </c>
      <c r="F48" s="235">
        <f t="shared" si="11"/>
        <v>0.55579448743124138</v>
      </c>
      <c r="G48" s="235">
        <f t="shared" si="11"/>
        <v>0.58177589814516861</v>
      </c>
      <c r="H48" s="235">
        <f t="shared" si="11"/>
        <v>0.57277164673860226</v>
      </c>
      <c r="I48" s="235">
        <f t="shared" si="11"/>
        <v>0.58429088430045906</v>
      </c>
      <c r="J48" s="235">
        <f t="shared" si="11"/>
        <v>0.59182669238945684</v>
      </c>
      <c r="K48" s="235">
        <f t="shared" si="11"/>
        <v>0.5707820357514457</v>
      </c>
      <c r="L48" s="235">
        <f t="shared" si="11"/>
        <v>0.56081145165304602</v>
      </c>
      <c r="M48" s="235">
        <f t="shared" si="11"/>
        <v>0.55829522198055404</v>
      </c>
      <c r="N48" s="235">
        <f t="shared" si="11"/>
        <v>0.57164882475062884</v>
      </c>
      <c r="O48" s="235">
        <f t="shared" si="11"/>
        <v>0.60071533803737653</v>
      </c>
      <c r="P48" s="235">
        <f t="shared" si="11"/>
        <v>0.59767536747574768</v>
      </c>
      <c r="Q48" s="235">
        <f t="shared" si="11"/>
        <v>0.59653183936981702</v>
      </c>
      <c r="R48" s="235">
        <f t="shared" si="11"/>
        <v>0.5721503968679944</v>
      </c>
      <c r="S48" s="235">
        <f t="shared" si="11"/>
        <v>0.59152416873890767</v>
      </c>
      <c r="T48" s="235">
        <f t="shared" si="11"/>
        <v>0.59833943473087625</v>
      </c>
      <c r="U48" s="235">
        <f t="shared" si="11"/>
        <v>0.57912793209494984</v>
      </c>
      <c r="V48" s="235">
        <f t="shared" si="11"/>
        <v>0.58097067259408963</v>
      </c>
      <c r="W48" s="235">
        <f t="shared" si="11"/>
        <v>0.60522480727619499</v>
      </c>
      <c r="X48" s="235">
        <f t="shared" si="11"/>
        <v>0.61803279895527474</v>
      </c>
      <c r="Y48" s="235">
        <f t="shared" si="11"/>
        <v>0.63371540962961204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HR: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5071.3986113892461</v>
      </c>
      <c r="C5" s="223">
        <f t="shared" si="0"/>
        <v>5411.320673811133</v>
      </c>
      <c r="D5" s="223">
        <f t="shared" si="0"/>
        <v>5239.0082320240163</v>
      </c>
      <c r="E5" s="223">
        <f t="shared" si="0"/>
        <v>5329.1041971953209</v>
      </c>
      <c r="F5" s="223">
        <f t="shared" si="0"/>
        <v>5954.2661398197743</v>
      </c>
      <c r="G5" s="223">
        <f t="shared" si="0"/>
        <v>6116.7030594145181</v>
      </c>
      <c r="H5" s="223">
        <f t="shared" si="0"/>
        <v>6391.863889842607</v>
      </c>
      <c r="I5" s="223">
        <f t="shared" si="0"/>
        <v>6461.8817004519851</v>
      </c>
      <c r="J5" s="223">
        <f t="shared" si="0"/>
        <v>6376.3548042812599</v>
      </c>
      <c r="K5" s="223">
        <f t="shared" si="0"/>
        <v>5079.1885867269084</v>
      </c>
      <c r="L5" s="223">
        <f t="shared" si="0"/>
        <v>4950.4624798169007</v>
      </c>
      <c r="M5" s="223">
        <f t="shared" si="0"/>
        <v>4570.4820484868214</v>
      </c>
      <c r="N5" s="223">
        <f t="shared" si="0"/>
        <v>4040.2026618921755</v>
      </c>
      <c r="O5" s="223">
        <f t="shared" si="0"/>
        <v>4125.0305283242269</v>
      </c>
      <c r="P5" s="223">
        <f t="shared" si="0"/>
        <v>4207.6504376054327</v>
      </c>
      <c r="Q5" s="223">
        <f t="shared" si="0"/>
        <v>4092.0312209725043</v>
      </c>
      <c r="R5" s="223">
        <f t="shared" si="0"/>
        <v>3959.826552162976</v>
      </c>
      <c r="S5" s="223">
        <f t="shared" si="0"/>
        <v>4370.564065554634</v>
      </c>
      <c r="T5" s="223">
        <f t="shared" si="0"/>
        <v>4285.5971132636996</v>
      </c>
      <c r="U5" s="223">
        <f t="shared" si="0"/>
        <v>4326.5211736379524</v>
      </c>
      <c r="V5" s="223">
        <f t="shared" si="0"/>
        <v>4302.0309098150083</v>
      </c>
      <c r="W5" s="223">
        <f t="shared" si="0"/>
        <v>4188.4533362103639</v>
      </c>
      <c r="X5" s="223">
        <f t="shared" si="0"/>
        <v>3695.2766924389084</v>
      </c>
      <c r="Y5" s="223">
        <f t="shared" si="0"/>
        <v>3972.932776979897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62.21845765297018</v>
      </c>
      <c r="C10" s="225">
        <f t="shared" si="1"/>
        <v>62.877615884029325</v>
      </c>
      <c r="D10" s="225">
        <f t="shared" si="1"/>
        <v>57.82031792094417</v>
      </c>
      <c r="E10" s="225">
        <f t="shared" si="1"/>
        <v>59.75261798409516</v>
      </c>
      <c r="F10" s="225">
        <f t="shared" si="1"/>
        <v>70.400870809437322</v>
      </c>
      <c r="G10" s="225">
        <f t="shared" si="1"/>
        <v>63.606766474199816</v>
      </c>
      <c r="H10" s="225">
        <f t="shared" si="1"/>
        <v>63.775797278329968</v>
      </c>
      <c r="I10" s="225">
        <f t="shared" si="1"/>
        <v>62.985450080063899</v>
      </c>
      <c r="J10" s="225">
        <f t="shared" si="1"/>
        <v>62.924059298990571</v>
      </c>
      <c r="K10" s="225">
        <f t="shared" si="1"/>
        <v>54.369370042381256</v>
      </c>
      <c r="L10" s="225">
        <f t="shared" si="1"/>
        <v>51.562726878802152</v>
      </c>
      <c r="M10" s="225">
        <f t="shared" si="1"/>
        <v>48.368548103927296</v>
      </c>
      <c r="N10" s="225">
        <f t="shared" si="1"/>
        <v>41.51965077878593</v>
      </c>
      <c r="O10" s="225">
        <f t="shared" si="1"/>
        <v>36.16930647849302</v>
      </c>
      <c r="P10" s="225">
        <f t="shared" si="1"/>
        <v>35.432160243712779</v>
      </c>
      <c r="Q10" s="225">
        <f t="shared" si="1"/>
        <v>35.958550185680977</v>
      </c>
      <c r="R10" s="225">
        <f t="shared" si="1"/>
        <v>37.472243249217073</v>
      </c>
      <c r="S10" s="225">
        <f t="shared" si="1"/>
        <v>39.147460448781331</v>
      </c>
      <c r="T10" s="225">
        <f t="shared" si="1"/>
        <v>37.230333470624629</v>
      </c>
      <c r="U10" s="225">
        <f t="shared" si="1"/>
        <v>40.188478859638202</v>
      </c>
      <c r="V10" s="225">
        <f t="shared" si="1"/>
        <v>37.205160639494416</v>
      </c>
      <c r="W10" s="225">
        <f t="shared" si="1"/>
        <v>34.259680577533928</v>
      </c>
      <c r="X10" s="225">
        <f t="shared" si="1"/>
        <v>37.217275972454949</v>
      </c>
      <c r="Y10" s="225">
        <f t="shared" si="1"/>
        <v>30.439586744501732</v>
      </c>
      <c r="DA10" s="90"/>
    </row>
    <row r="11" spans="1:105" ht="12" customHeight="1" x14ac:dyDescent="0.25">
      <c r="A11" s="37" t="s">
        <v>82</v>
      </c>
      <c r="B11" s="226">
        <v>9.7561100545109127</v>
      </c>
      <c r="C11" s="226">
        <v>11.506006412668652</v>
      </c>
      <c r="D11" s="226">
        <v>9.4614672039230499</v>
      </c>
      <c r="E11" s="226">
        <v>10.178240932082652</v>
      </c>
      <c r="F11" s="226">
        <v>11.579640650348722</v>
      </c>
      <c r="G11" s="226">
        <v>12.578853038086823</v>
      </c>
      <c r="H11" s="226">
        <v>11.082088655471951</v>
      </c>
      <c r="I11" s="226">
        <v>10.931685335147964</v>
      </c>
      <c r="J11" s="226">
        <v>11.304195248040994</v>
      </c>
      <c r="K11" s="226">
        <v>8.6617666067248091</v>
      </c>
      <c r="L11" s="226">
        <v>7.3733780564154756</v>
      </c>
      <c r="M11" s="226">
        <v>7.3101015865940102</v>
      </c>
      <c r="N11" s="226">
        <v>6.4586774648052527</v>
      </c>
      <c r="O11" s="226">
        <v>6.0547742313306765</v>
      </c>
      <c r="P11" s="226">
        <v>5.5561182015724944</v>
      </c>
      <c r="Q11" s="226">
        <v>5.3539914155422093</v>
      </c>
      <c r="R11" s="226">
        <v>5.4117621358390569</v>
      </c>
      <c r="S11" s="226">
        <v>5.3748938368104326</v>
      </c>
      <c r="T11" s="226">
        <v>5.7290637686202546</v>
      </c>
      <c r="U11" s="226">
        <v>5.9925858592008101</v>
      </c>
      <c r="V11" s="226">
        <v>6.0216240439997959</v>
      </c>
      <c r="W11" s="226">
        <v>6.666808691202224</v>
      </c>
      <c r="X11" s="226">
        <v>7.8217952986383867</v>
      </c>
      <c r="Y11" s="226">
        <v>8.3996889715803658</v>
      </c>
      <c r="DA11" s="69"/>
    </row>
    <row r="12" spans="1:105" ht="12" customHeight="1" x14ac:dyDescent="0.25">
      <c r="A12" s="37" t="s">
        <v>73</v>
      </c>
      <c r="B12" s="226">
        <v>52.462347598459267</v>
      </c>
      <c r="C12" s="226">
        <v>51.371609471360671</v>
      </c>
      <c r="D12" s="226">
        <v>48.35885071702112</v>
      </c>
      <c r="E12" s="226">
        <v>49.574377052012508</v>
      </c>
      <c r="F12" s="226">
        <v>58.821230159088607</v>
      </c>
      <c r="G12" s="226">
        <v>51.027913436112989</v>
      </c>
      <c r="H12" s="226">
        <v>52.693708622858018</v>
      </c>
      <c r="I12" s="226">
        <v>52.053764744915938</v>
      </c>
      <c r="J12" s="226">
        <v>51.61986405094958</v>
      </c>
      <c r="K12" s="226">
        <v>45.707603435656445</v>
      </c>
      <c r="L12" s="226">
        <v>44.189348822386677</v>
      </c>
      <c r="M12" s="226">
        <v>41.058446517333287</v>
      </c>
      <c r="N12" s="226">
        <v>35.060973313980675</v>
      </c>
      <c r="O12" s="226">
        <v>30.114532247162341</v>
      </c>
      <c r="P12" s="226">
        <v>29.876042042140288</v>
      </c>
      <c r="Q12" s="226">
        <v>30.60455877013877</v>
      </c>
      <c r="R12" s="226">
        <v>32.060481113378017</v>
      </c>
      <c r="S12" s="226">
        <v>33.772566611970902</v>
      </c>
      <c r="T12" s="226">
        <v>31.501269702004372</v>
      </c>
      <c r="U12" s="226">
        <v>34.195893000437394</v>
      </c>
      <c r="V12" s="226">
        <v>31.183536595494619</v>
      </c>
      <c r="W12" s="226">
        <v>27.592871886331707</v>
      </c>
      <c r="X12" s="226">
        <v>29.395480673816561</v>
      </c>
      <c r="Y12" s="226">
        <v>22.039897772921368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955.00471756089621</v>
      </c>
      <c r="C16" s="228">
        <f t="shared" si="2"/>
        <v>996.88374340395399</v>
      </c>
      <c r="D16" s="228">
        <f t="shared" si="2"/>
        <v>957.18623238729106</v>
      </c>
      <c r="E16" s="228">
        <f t="shared" si="2"/>
        <v>963.1292881735319</v>
      </c>
      <c r="F16" s="228">
        <f t="shared" si="2"/>
        <v>1122.9278333182513</v>
      </c>
      <c r="G16" s="228">
        <f t="shared" si="2"/>
        <v>1068.6225910401561</v>
      </c>
      <c r="H16" s="228">
        <f t="shared" si="2"/>
        <v>1138.8310506283606</v>
      </c>
      <c r="I16" s="228">
        <f t="shared" si="2"/>
        <v>1078.0256385199277</v>
      </c>
      <c r="J16" s="228">
        <f t="shared" si="2"/>
        <v>1077.205689862225</v>
      </c>
      <c r="K16" s="228">
        <f t="shared" si="2"/>
        <v>917.481233462261</v>
      </c>
      <c r="L16" s="228">
        <f t="shared" si="2"/>
        <v>893.35084242842129</v>
      </c>
      <c r="M16" s="228">
        <f t="shared" si="2"/>
        <v>844.59114961733871</v>
      </c>
      <c r="N16" s="228">
        <f t="shared" si="2"/>
        <v>687.59558269999457</v>
      </c>
      <c r="O16" s="228">
        <f t="shared" si="2"/>
        <v>604.29666370195537</v>
      </c>
      <c r="P16" s="228">
        <f t="shared" si="2"/>
        <v>607.78252758162819</v>
      </c>
      <c r="Q16" s="228">
        <f t="shared" si="2"/>
        <v>594.71348344948399</v>
      </c>
      <c r="R16" s="228">
        <f t="shared" si="2"/>
        <v>639.63863601609751</v>
      </c>
      <c r="S16" s="228">
        <f t="shared" si="2"/>
        <v>619.65569148287818</v>
      </c>
      <c r="T16" s="228">
        <f t="shared" si="2"/>
        <v>595.39075911227076</v>
      </c>
      <c r="U16" s="228">
        <f t="shared" si="2"/>
        <v>609.9359011931333</v>
      </c>
      <c r="V16" s="228">
        <f t="shared" si="2"/>
        <v>590.67737040983309</v>
      </c>
      <c r="W16" s="228">
        <f t="shared" si="2"/>
        <v>536.20401457798209</v>
      </c>
      <c r="X16" s="228">
        <f t="shared" si="2"/>
        <v>501.68807111350401</v>
      </c>
      <c r="Y16" s="228">
        <f t="shared" si="2"/>
        <v>527.09100553040309</v>
      </c>
      <c r="DA16" s="92"/>
    </row>
    <row r="17" spans="1:105" ht="12" customHeight="1" x14ac:dyDescent="0.25">
      <c r="A17" s="46" t="s">
        <v>28</v>
      </c>
      <c r="B17" s="229">
        <v>54.643495510184714</v>
      </c>
      <c r="C17" s="229">
        <v>80.156748634680639</v>
      </c>
      <c r="D17" s="229">
        <v>75.424387450038154</v>
      </c>
      <c r="E17" s="229">
        <v>62.761397312325236</v>
      </c>
      <c r="F17" s="229">
        <v>85.632227888776001</v>
      </c>
      <c r="G17" s="229">
        <v>84.088074577225171</v>
      </c>
      <c r="H17" s="229">
        <v>86.256374484148935</v>
      </c>
      <c r="I17" s="229">
        <v>87.61628150706548</v>
      </c>
      <c r="J17" s="229">
        <v>87.405550752502421</v>
      </c>
      <c r="K17" s="229">
        <v>68.265023213781618</v>
      </c>
      <c r="L17" s="229">
        <v>65.887991952512891</v>
      </c>
      <c r="M17" s="229">
        <v>66.736662650492065</v>
      </c>
      <c r="N17" s="229">
        <v>62.735381451707021</v>
      </c>
      <c r="O17" s="229">
        <v>50.63970033718563</v>
      </c>
      <c r="P17" s="229">
        <v>52.768081760340401</v>
      </c>
      <c r="Q17" s="229">
        <v>48.388364158376305</v>
      </c>
      <c r="R17" s="229">
        <v>56.697930626863005</v>
      </c>
      <c r="S17" s="229">
        <v>55.725833657815713</v>
      </c>
      <c r="T17" s="229">
        <v>43.216472647730335</v>
      </c>
      <c r="U17" s="229">
        <v>33.025635035500642</v>
      </c>
      <c r="V17" s="229">
        <v>25.218600110758597</v>
      </c>
      <c r="W17" s="229">
        <v>9.7236596652138196</v>
      </c>
      <c r="X17" s="229">
        <v>12.218495597161436</v>
      </c>
      <c r="Y17" s="229">
        <v>10.353027256291718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20.478546890545868</v>
      </c>
      <c r="C19" s="229">
        <v>18.017318743891156</v>
      </c>
      <c r="D19" s="229">
        <v>17.076259938522732</v>
      </c>
      <c r="E19" s="229">
        <v>17.347808810227988</v>
      </c>
      <c r="F19" s="229">
        <v>15.305048051715822</v>
      </c>
      <c r="G19" s="229">
        <v>16.342280148025178</v>
      </c>
      <c r="H19" s="229">
        <v>18.644544607450801</v>
      </c>
      <c r="I19" s="229">
        <v>19.113468642819164</v>
      </c>
      <c r="J19" s="229">
        <v>21.799142380817901</v>
      </c>
      <c r="K19" s="229">
        <v>19.506306529191111</v>
      </c>
      <c r="L19" s="229">
        <v>18.297628388880938</v>
      </c>
      <c r="M19" s="229">
        <v>16.289293471584408</v>
      </c>
      <c r="N19" s="229">
        <v>15.038170422252344</v>
      </c>
      <c r="O19" s="229">
        <v>16.04805099136539</v>
      </c>
      <c r="P19" s="229">
        <v>15.70864757646828</v>
      </c>
      <c r="Q19" s="229">
        <v>12.719924222218975</v>
      </c>
      <c r="R19" s="229">
        <v>10.275814437545346</v>
      </c>
      <c r="S19" s="229">
        <v>12.73353822955546</v>
      </c>
      <c r="T19" s="229">
        <v>12.670135019694717</v>
      </c>
      <c r="U19" s="229">
        <v>11.003662052631281</v>
      </c>
      <c r="V19" s="229">
        <v>9.2649045458195207</v>
      </c>
      <c r="W19" s="229">
        <v>12.751051355907356</v>
      </c>
      <c r="X19" s="229">
        <v>8.5648275679587194</v>
      </c>
      <c r="Y19" s="229">
        <v>11.233162375398425</v>
      </c>
      <c r="DA19" s="73"/>
    </row>
    <row r="20" spans="1:105" ht="12" customHeight="1" x14ac:dyDescent="0.25">
      <c r="A20" s="46" t="s">
        <v>82</v>
      </c>
      <c r="B20" s="229">
        <v>77.087063192719725</v>
      </c>
      <c r="C20" s="229">
        <v>86.693283669486277</v>
      </c>
      <c r="D20" s="229">
        <v>75.19249340854364</v>
      </c>
      <c r="E20" s="229">
        <v>80.58323123329842</v>
      </c>
      <c r="F20" s="229">
        <v>86.953204626003242</v>
      </c>
      <c r="G20" s="229">
        <v>96.523886298036004</v>
      </c>
      <c r="H20" s="229">
        <v>80.918718839938606</v>
      </c>
      <c r="I20" s="229">
        <v>88.72289607638568</v>
      </c>
      <c r="J20" s="229">
        <v>99.577064888619518</v>
      </c>
      <c r="K20" s="229">
        <v>72.663997036622064</v>
      </c>
      <c r="L20" s="229">
        <v>71.693887060704313</v>
      </c>
      <c r="M20" s="229">
        <v>68.506271328923319</v>
      </c>
      <c r="N20" s="229">
        <v>63.504439642827954</v>
      </c>
      <c r="O20" s="229">
        <v>59.700527700355977</v>
      </c>
      <c r="P20" s="229">
        <v>55.691807999480226</v>
      </c>
      <c r="Q20" s="229">
        <v>54.747611901910588</v>
      </c>
      <c r="R20" s="229">
        <v>52.286815044117944</v>
      </c>
      <c r="S20" s="229">
        <v>50.4478840763744</v>
      </c>
      <c r="T20" s="229">
        <v>54.179054184843565</v>
      </c>
      <c r="U20" s="229">
        <v>54.914782441712489</v>
      </c>
      <c r="V20" s="229">
        <v>53.212629063047999</v>
      </c>
      <c r="W20" s="229">
        <v>60.695076430366733</v>
      </c>
      <c r="X20" s="229">
        <v>76.230769961387452</v>
      </c>
      <c r="Y20" s="229">
        <v>83.407606184688717</v>
      </c>
      <c r="DA20" s="73"/>
    </row>
    <row r="21" spans="1:105" ht="12" customHeight="1" x14ac:dyDescent="0.25">
      <c r="A21" s="46" t="s">
        <v>32</v>
      </c>
      <c r="B21" s="229">
        <v>318.29423738111444</v>
      </c>
      <c r="C21" s="229">
        <v>317.45383071556785</v>
      </c>
      <c r="D21" s="229">
        <v>305.66338251028134</v>
      </c>
      <c r="E21" s="229">
        <v>298.65960879395374</v>
      </c>
      <c r="F21" s="229">
        <v>339.36923576606648</v>
      </c>
      <c r="G21" s="229">
        <v>280.83468446754932</v>
      </c>
      <c r="H21" s="229">
        <v>347.4669886953165</v>
      </c>
      <c r="I21" s="229">
        <v>243.4455621949227</v>
      </c>
      <c r="J21" s="229">
        <v>222.15021053001931</v>
      </c>
      <c r="K21" s="229">
        <v>169.78340672373801</v>
      </c>
      <c r="L21" s="229">
        <v>111.99100249745702</v>
      </c>
      <c r="M21" s="229">
        <v>108.10921170042351</v>
      </c>
      <c r="N21" s="229">
        <v>59.759555866026986</v>
      </c>
      <c r="O21" s="229">
        <v>40.517694710832366</v>
      </c>
      <c r="P21" s="229">
        <v>33.674037995245087</v>
      </c>
      <c r="Q21" s="229">
        <v>47.405200159155562</v>
      </c>
      <c r="R21" s="229">
        <v>53.50218877563713</v>
      </c>
      <c r="S21" s="229">
        <v>33.667687225927104</v>
      </c>
      <c r="T21" s="229">
        <v>33.49602646292503</v>
      </c>
      <c r="U21" s="229">
        <v>32.429680180264413</v>
      </c>
      <c r="V21" s="229">
        <v>26.575122795740313</v>
      </c>
      <c r="W21" s="229">
        <v>25.765768687097918</v>
      </c>
      <c r="X21" s="229">
        <v>30.19744171307077</v>
      </c>
      <c r="Y21" s="229">
        <v>26.695271769736795</v>
      </c>
      <c r="DA21" s="73"/>
    </row>
    <row r="22" spans="1:105" ht="12" customHeight="1" x14ac:dyDescent="0.25">
      <c r="A22" s="46" t="s">
        <v>33</v>
      </c>
      <c r="B22" s="229">
        <v>22.837568050011793</v>
      </c>
      <c r="C22" s="229">
        <v>26.365037387572965</v>
      </c>
      <c r="D22" s="229">
        <v>26.273949699198724</v>
      </c>
      <c r="E22" s="229">
        <v>29.121510498030172</v>
      </c>
      <c r="F22" s="229">
        <v>34.351334054411666</v>
      </c>
      <c r="G22" s="229">
        <v>32.002996064416799</v>
      </c>
      <c r="H22" s="229">
        <v>45.253362099884825</v>
      </c>
      <c r="I22" s="229">
        <v>60.389496499995126</v>
      </c>
      <c r="J22" s="229">
        <v>32.959825351251126</v>
      </c>
      <c r="K22" s="229">
        <v>27.890089419905738</v>
      </c>
      <c r="L22" s="229">
        <v>23.96017516752482</v>
      </c>
      <c r="M22" s="229">
        <v>19.609316871748259</v>
      </c>
      <c r="N22" s="229">
        <v>16.685969729293337</v>
      </c>
      <c r="O22" s="229">
        <v>18.038177933481514</v>
      </c>
      <c r="P22" s="229">
        <v>24.266269066679374</v>
      </c>
      <c r="Q22" s="229">
        <v>31.272155417765134</v>
      </c>
      <c r="R22" s="229">
        <v>31.286410183234871</v>
      </c>
      <c r="S22" s="229">
        <v>29.218953836077354</v>
      </c>
      <c r="T22" s="229">
        <v>27.528105146014724</v>
      </c>
      <c r="U22" s="229">
        <v>20.403491219165005</v>
      </c>
      <c r="V22" s="229">
        <v>18.900184219263242</v>
      </c>
      <c r="W22" s="229">
        <v>21.570108395462036</v>
      </c>
      <c r="X22" s="229">
        <v>17.367450580729496</v>
      </c>
      <c r="Y22" s="229">
        <v>21.072028340674034</v>
      </c>
      <c r="DA22" s="73"/>
    </row>
    <row r="23" spans="1:105" ht="12" customHeight="1" x14ac:dyDescent="0.25">
      <c r="A23" s="46" t="s">
        <v>73</v>
      </c>
      <c r="B23" s="229">
        <v>455.77683069453866</v>
      </c>
      <c r="C23" s="229">
        <v>461.99321308154418</v>
      </c>
      <c r="D23" s="229">
        <v>448.23502933229435</v>
      </c>
      <c r="E23" s="229">
        <v>470.29037858035309</v>
      </c>
      <c r="F23" s="229">
        <v>558.22238270609228</v>
      </c>
      <c r="G23" s="229">
        <v>554.52423188831767</v>
      </c>
      <c r="H23" s="229">
        <v>555.89599537506297</v>
      </c>
      <c r="I23" s="229">
        <v>575.17101945364197</v>
      </c>
      <c r="J23" s="229">
        <v>611.44616552526622</v>
      </c>
      <c r="K23" s="229">
        <v>558.4780316165037</v>
      </c>
      <c r="L23" s="229">
        <v>600.93183327904364</v>
      </c>
      <c r="M23" s="229">
        <v>565.05422057590602</v>
      </c>
      <c r="N23" s="229">
        <v>469.28650407592153</v>
      </c>
      <c r="O23" s="229">
        <v>418.66461466978546</v>
      </c>
      <c r="P23" s="229">
        <v>425.05568741078798</v>
      </c>
      <c r="Q23" s="229">
        <v>399.56299685948244</v>
      </c>
      <c r="R23" s="229">
        <v>434.96216978032191</v>
      </c>
      <c r="S23" s="229">
        <v>436.9996147985832</v>
      </c>
      <c r="T23" s="229">
        <v>423.14695518658834</v>
      </c>
      <c r="U23" s="229">
        <v>456.69897252026215</v>
      </c>
      <c r="V23" s="229">
        <v>454.20069001123011</v>
      </c>
      <c r="W23" s="229">
        <v>401.07796857302941</v>
      </c>
      <c r="X23" s="229">
        <v>353.68569051538907</v>
      </c>
      <c r="Y23" s="229">
        <v>364.54413454860656</v>
      </c>
      <c r="DA23" s="73"/>
    </row>
    <row r="24" spans="1:105" ht="12" customHeight="1" x14ac:dyDescent="0.25">
      <c r="A24" s="46" t="s">
        <v>36</v>
      </c>
      <c r="B24" s="229">
        <v>5.8341599999571807</v>
      </c>
      <c r="C24" s="229">
        <v>5.9140799998875968</v>
      </c>
      <c r="D24" s="229">
        <v>9.0639257162696332</v>
      </c>
      <c r="E24" s="229">
        <v>4.2150497179741802</v>
      </c>
      <c r="F24" s="229">
        <v>2.797199999992495</v>
      </c>
      <c r="G24" s="229">
        <v>4.0018031432429781</v>
      </c>
      <c r="H24" s="229">
        <v>4.0759199998755271</v>
      </c>
      <c r="I24" s="229">
        <v>3.0769199998406482</v>
      </c>
      <c r="J24" s="229">
        <v>1.2387600000041832</v>
      </c>
      <c r="K24" s="229">
        <v>0.23976000000331135</v>
      </c>
      <c r="L24" s="229">
        <v>0</v>
      </c>
      <c r="M24" s="229">
        <v>0</v>
      </c>
      <c r="N24" s="229">
        <v>0</v>
      </c>
      <c r="O24" s="229">
        <v>0.11987999998743025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5.2815841823859247E-2</v>
      </c>
      <c r="C25" s="229">
        <v>0.29023117132341741</v>
      </c>
      <c r="D25" s="229">
        <v>0.25680433214245996</v>
      </c>
      <c r="E25" s="229">
        <v>0.15030322736928414</v>
      </c>
      <c r="F25" s="229">
        <v>0.29720022519331279</v>
      </c>
      <c r="G25" s="229">
        <v>0.30463445334291128</v>
      </c>
      <c r="H25" s="229">
        <v>0.31914652668224303</v>
      </c>
      <c r="I25" s="229">
        <v>0.48999414525695734</v>
      </c>
      <c r="J25" s="229">
        <v>0.62897043374418149</v>
      </c>
      <c r="K25" s="229">
        <v>0.65461892251543463</v>
      </c>
      <c r="L25" s="229">
        <v>0.58832408229761923</v>
      </c>
      <c r="M25" s="229">
        <v>0.28617301826098096</v>
      </c>
      <c r="N25" s="229">
        <v>0.58556151196540129</v>
      </c>
      <c r="O25" s="229">
        <v>0.56801735896162875</v>
      </c>
      <c r="P25" s="229">
        <v>0.61799577262689176</v>
      </c>
      <c r="Q25" s="229">
        <v>0.61723073057501343</v>
      </c>
      <c r="R25" s="229">
        <v>0.62730716837737799</v>
      </c>
      <c r="S25" s="229">
        <v>0.8621796585449546</v>
      </c>
      <c r="T25" s="229">
        <v>1.154010464474013</v>
      </c>
      <c r="U25" s="229">
        <v>1.4596777435973047</v>
      </c>
      <c r="V25" s="229">
        <v>3.3052396639732828</v>
      </c>
      <c r="W25" s="229">
        <v>4.6203814709047988</v>
      </c>
      <c r="X25" s="229">
        <v>3.4233951778070777</v>
      </c>
      <c r="Y25" s="229">
        <v>9.7857750550069156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1828.2539396747568</v>
      </c>
      <c r="C27" s="228">
        <f t="shared" si="3"/>
        <v>2025.9359845231497</v>
      </c>
      <c r="D27" s="228">
        <f t="shared" si="3"/>
        <v>1932.2022017157808</v>
      </c>
      <c r="E27" s="228">
        <f t="shared" si="3"/>
        <v>1982.0465310376937</v>
      </c>
      <c r="F27" s="228">
        <f t="shared" si="3"/>
        <v>2225.4240656920856</v>
      </c>
      <c r="G27" s="228">
        <f t="shared" si="3"/>
        <v>2388.2743619001626</v>
      </c>
      <c r="H27" s="228">
        <f t="shared" si="3"/>
        <v>2458.1828619359167</v>
      </c>
      <c r="I27" s="228">
        <f t="shared" si="3"/>
        <v>2518.6160318519933</v>
      </c>
      <c r="J27" s="228">
        <f t="shared" si="3"/>
        <v>2546.3609805169413</v>
      </c>
      <c r="K27" s="228">
        <f t="shared" si="3"/>
        <v>2025.1588432222663</v>
      </c>
      <c r="L27" s="228">
        <f t="shared" si="3"/>
        <v>1890.1508205096768</v>
      </c>
      <c r="M27" s="228">
        <f t="shared" si="3"/>
        <v>1733.7550607655555</v>
      </c>
      <c r="N27" s="228">
        <f t="shared" si="3"/>
        <v>1559.5963873186076</v>
      </c>
      <c r="O27" s="228">
        <f t="shared" si="3"/>
        <v>1624.2477581437788</v>
      </c>
      <c r="P27" s="228">
        <f t="shared" si="3"/>
        <v>1577.0935356153291</v>
      </c>
      <c r="Q27" s="228">
        <f t="shared" si="3"/>
        <v>1513.7373007976689</v>
      </c>
      <c r="R27" s="228">
        <f t="shared" si="3"/>
        <v>1468.4498086518984</v>
      </c>
      <c r="S27" s="228">
        <f t="shared" si="3"/>
        <v>1652.8325893772117</v>
      </c>
      <c r="T27" s="228">
        <f t="shared" si="3"/>
        <v>1699.429309518561</v>
      </c>
      <c r="U27" s="228">
        <f t="shared" si="3"/>
        <v>1669.3730845758944</v>
      </c>
      <c r="V27" s="228">
        <f t="shared" si="3"/>
        <v>1700.4581187656815</v>
      </c>
      <c r="W27" s="228">
        <f t="shared" si="3"/>
        <v>1792.4703546687679</v>
      </c>
      <c r="X27" s="228">
        <f t="shared" si="3"/>
        <v>1739.9993873041685</v>
      </c>
      <c r="Y27" s="228">
        <f t="shared" si="3"/>
        <v>1872.7663147049921</v>
      </c>
      <c r="DA27" s="92"/>
    </row>
    <row r="28" spans="1:105" ht="12" customHeight="1" x14ac:dyDescent="0.25">
      <c r="A28" s="18" t="s">
        <v>28</v>
      </c>
      <c r="B28" s="230">
        <v>195.10309922958615</v>
      </c>
      <c r="C28" s="230">
        <v>235.68834258904019</v>
      </c>
      <c r="D28" s="230">
        <v>232.82894178610013</v>
      </c>
      <c r="E28" s="230">
        <v>351.90566385050283</v>
      </c>
      <c r="F28" s="230">
        <v>640.11279242261458</v>
      </c>
      <c r="G28" s="230">
        <v>464.85350873007457</v>
      </c>
      <c r="H28" s="230">
        <v>415.21537905205656</v>
      </c>
      <c r="I28" s="230">
        <v>505.85867979891168</v>
      </c>
      <c r="J28" s="230">
        <v>524.27163145812142</v>
      </c>
      <c r="K28" s="230">
        <v>436.70829616287716</v>
      </c>
      <c r="L28" s="230">
        <v>512.22483711151267</v>
      </c>
      <c r="M28" s="230">
        <v>491.33995100560861</v>
      </c>
      <c r="N28" s="230">
        <v>438.5040852761972</v>
      </c>
      <c r="O28" s="230">
        <v>397.81486019667807</v>
      </c>
      <c r="P28" s="230">
        <v>350.61418368881573</v>
      </c>
      <c r="Q28" s="230">
        <v>269.04187728502336</v>
      </c>
      <c r="R28" s="230">
        <v>209.9752592572423</v>
      </c>
      <c r="S28" s="230">
        <v>243.64174937739281</v>
      </c>
      <c r="T28" s="230">
        <v>230.84659377992782</v>
      </c>
      <c r="U28" s="230">
        <v>293.97206871876722</v>
      </c>
      <c r="V28" s="230">
        <v>387.70786807010404</v>
      </c>
      <c r="W28" s="230">
        <v>421.5392687637509</v>
      </c>
      <c r="X28" s="230">
        <v>310.4905652403142</v>
      </c>
      <c r="Y28" s="230">
        <v>260.08831209113322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44.614151109152054</v>
      </c>
      <c r="C30" s="230">
        <v>41.157861255875268</v>
      </c>
      <c r="D30" s="230">
        <v>44.170619261069469</v>
      </c>
      <c r="E30" s="230">
        <v>44.786130189482947</v>
      </c>
      <c r="F30" s="230">
        <v>40.91205442803512</v>
      </c>
      <c r="G30" s="230">
        <v>48.750417851398204</v>
      </c>
      <c r="H30" s="230">
        <v>67.159466391911948</v>
      </c>
      <c r="I30" s="230">
        <v>66.690542356347066</v>
      </c>
      <c r="J30" s="230">
        <v>66.963627617924288</v>
      </c>
      <c r="K30" s="230">
        <v>36.710114469588383</v>
      </c>
      <c r="L30" s="230">
        <v>29.042515609964205</v>
      </c>
      <c r="M30" s="230">
        <v>31.050850527526944</v>
      </c>
      <c r="N30" s="230">
        <v>35.260732575315387</v>
      </c>
      <c r="O30" s="230">
        <v>40.16837000615655</v>
      </c>
      <c r="P30" s="230">
        <v>31.63149642295447</v>
      </c>
      <c r="Q30" s="230">
        <v>19.826424777326331</v>
      </c>
      <c r="R30" s="230">
        <v>19.311775561987162</v>
      </c>
      <c r="S30" s="230">
        <v>19.813265090141861</v>
      </c>
      <c r="T30" s="230">
        <v>19.876895459937966</v>
      </c>
      <c r="U30" s="230">
        <v>18.288619947109449</v>
      </c>
      <c r="V30" s="230">
        <v>15.885114853865367</v>
      </c>
      <c r="W30" s="230">
        <v>19.795751963802779</v>
      </c>
      <c r="X30" s="230">
        <v>18.360674391757971</v>
      </c>
      <c r="Y30" s="230">
        <v>23.681102464251651</v>
      </c>
      <c r="DA30" s="71"/>
    </row>
    <row r="31" spans="1:105" ht="12" customHeight="1" x14ac:dyDescent="0.25">
      <c r="A31" s="18" t="s">
        <v>82</v>
      </c>
      <c r="B31" s="230">
        <v>336.71968855095849</v>
      </c>
      <c r="C31" s="230">
        <v>322.63515043598841</v>
      </c>
      <c r="D31" s="230">
        <v>298.96612610577802</v>
      </c>
      <c r="E31" s="230">
        <v>376.51081591269377</v>
      </c>
      <c r="F31" s="230">
        <v>344.12309676047323</v>
      </c>
      <c r="G31" s="230">
        <v>416.54063814106746</v>
      </c>
      <c r="H31" s="230">
        <v>444.05848094321652</v>
      </c>
      <c r="I31" s="230">
        <v>472.32180694771728</v>
      </c>
      <c r="J31" s="230">
        <v>514.99532002290687</v>
      </c>
      <c r="K31" s="230">
        <v>392.29834679576976</v>
      </c>
      <c r="L31" s="230">
        <v>343.97648172207909</v>
      </c>
      <c r="M31" s="230">
        <v>331.22604208346678</v>
      </c>
      <c r="N31" s="230">
        <v>308.37112021098631</v>
      </c>
      <c r="O31" s="230">
        <v>297.36854694781499</v>
      </c>
      <c r="P31" s="230">
        <v>270.31688087872692</v>
      </c>
      <c r="Q31" s="230">
        <v>275.68548104044226</v>
      </c>
      <c r="R31" s="230">
        <v>262.69405433917029</v>
      </c>
      <c r="S31" s="230">
        <v>263.40571296706185</v>
      </c>
      <c r="T31" s="230">
        <v>286.33489136693458</v>
      </c>
      <c r="U31" s="230">
        <v>302.9348652593294</v>
      </c>
      <c r="V31" s="230">
        <v>321.49282141319651</v>
      </c>
      <c r="W31" s="230">
        <v>360.52142163809395</v>
      </c>
      <c r="X31" s="230">
        <v>392.56806025897004</v>
      </c>
      <c r="Y31" s="230">
        <v>437.66542212278335</v>
      </c>
      <c r="DA31" s="71"/>
    </row>
    <row r="32" spans="1:105" ht="12" customHeight="1" x14ac:dyDescent="0.25">
      <c r="A32" s="18" t="s">
        <v>32</v>
      </c>
      <c r="B32" s="230">
        <v>570.69971661616876</v>
      </c>
      <c r="C32" s="230">
        <v>648.77662352124071</v>
      </c>
      <c r="D32" s="230">
        <v>660.56735036597775</v>
      </c>
      <c r="E32" s="230">
        <v>539.36579504484382</v>
      </c>
      <c r="F32" s="230">
        <v>341.05710543180373</v>
      </c>
      <c r="G32" s="230">
        <v>287.95872032960915</v>
      </c>
      <c r="H32" s="230">
        <v>252.9094241820126</v>
      </c>
      <c r="I32" s="230">
        <v>191.20190876308914</v>
      </c>
      <c r="J32" s="230">
        <v>149.95790562678661</v>
      </c>
      <c r="K32" s="230">
        <v>104.45101623396305</v>
      </c>
      <c r="L32" s="230">
        <v>59.991735582002725</v>
      </c>
      <c r="M32" s="230">
        <v>51.365376778752086</v>
      </c>
      <c r="N32" s="230">
        <v>37.175677813493763</v>
      </c>
      <c r="O32" s="230">
        <v>25.148000888424882</v>
      </c>
      <c r="P32" s="230">
        <v>28.864759523881787</v>
      </c>
      <c r="Q32" s="230">
        <v>24.514570239525717</v>
      </c>
      <c r="R32" s="230">
        <v>21.232124263938527</v>
      </c>
      <c r="S32" s="230">
        <v>17.926967013637132</v>
      </c>
      <c r="T32" s="230">
        <v>16.848091456623873</v>
      </c>
      <c r="U32" s="230">
        <v>16.663622779702468</v>
      </c>
      <c r="V32" s="230">
        <v>12.199026404431454</v>
      </c>
      <c r="W32" s="230">
        <v>10.940593073177073</v>
      </c>
      <c r="X32" s="230">
        <v>14.285762446750656</v>
      </c>
      <c r="Y32" s="230">
        <v>17.082415909983887</v>
      </c>
      <c r="DA32" s="71"/>
    </row>
    <row r="33" spans="1:105" ht="12" customHeight="1" x14ac:dyDescent="0.25">
      <c r="A33" s="18" t="s">
        <v>33</v>
      </c>
      <c r="B33" s="230">
        <v>0.28847950978494058</v>
      </c>
      <c r="C33" s="230">
        <v>48.152519652094163</v>
      </c>
      <c r="D33" s="230">
        <v>36.16264310050412</v>
      </c>
      <c r="E33" s="230">
        <v>18.267381821710909</v>
      </c>
      <c r="F33" s="230">
        <v>200.43497974496057</v>
      </c>
      <c r="G33" s="230">
        <v>510.85405213432421</v>
      </c>
      <c r="H33" s="230">
        <v>627.57091309834345</v>
      </c>
      <c r="I33" s="230">
        <v>570.20927673613528</v>
      </c>
      <c r="J33" s="230">
        <v>573.40626860778775</v>
      </c>
      <c r="K33" s="230">
        <v>418.2102307412602</v>
      </c>
      <c r="L33" s="230">
        <v>343.34581387332514</v>
      </c>
      <c r="M33" s="230">
        <v>281.17378488906979</v>
      </c>
      <c r="N33" s="230">
        <v>280.91975475169409</v>
      </c>
      <c r="O33" s="230">
        <v>436.70968278786506</v>
      </c>
      <c r="P33" s="230">
        <v>463.91941153397642</v>
      </c>
      <c r="Q33" s="230">
        <v>499.36691542338076</v>
      </c>
      <c r="R33" s="230">
        <v>523.67357665788393</v>
      </c>
      <c r="S33" s="230">
        <v>602.92169004433265</v>
      </c>
      <c r="T33" s="230">
        <v>584.83883061525466</v>
      </c>
      <c r="U33" s="230">
        <v>427.48832790199731</v>
      </c>
      <c r="V33" s="230">
        <v>301.94905222154182</v>
      </c>
      <c r="W33" s="230">
        <v>269.50848632503028</v>
      </c>
      <c r="X33" s="230">
        <v>329.0905183400173</v>
      </c>
      <c r="Y33" s="230">
        <v>436.36587009990404</v>
      </c>
      <c r="DA33" s="71"/>
    </row>
    <row r="34" spans="1:105" ht="12" customHeight="1" x14ac:dyDescent="0.25">
      <c r="A34" s="18" t="s">
        <v>73</v>
      </c>
      <c r="B34" s="230">
        <v>672.87339170094526</v>
      </c>
      <c r="C34" s="230">
        <v>700.92977544028724</v>
      </c>
      <c r="D34" s="230">
        <v>635.18995994497152</v>
      </c>
      <c r="E34" s="230">
        <v>632.67047436381472</v>
      </c>
      <c r="F34" s="230">
        <v>633.34123712943142</v>
      </c>
      <c r="G34" s="230">
        <v>634.41944511037411</v>
      </c>
      <c r="H34" s="230">
        <v>624.27511599509967</v>
      </c>
      <c r="I34" s="230">
        <v>674.35692579513648</v>
      </c>
      <c r="J34" s="230">
        <v>666.48714041723724</v>
      </c>
      <c r="K34" s="230">
        <v>584.09651494116633</v>
      </c>
      <c r="L34" s="230">
        <v>556.54081789296004</v>
      </c>
      <c r="M34" s="230">
        <v>522.28834289931331</v>
      </c>
      <c r="N34" s="230">
        <v>411.18769260270875</v>
      </c>
      <c r="O34" s="230">
        <v>375.26814307563569</v>
      </c>
      <c r="P34" s="230">
        <v>371.58957053942913</v>
      </c>
      <c r="Q34" s="230">
        <v>370.14943436233483</v>
      </c>
      <c r="R34" s="230">
        <v>371.41509693990207</v>
      </c>
      <c r="S34" s="230">
        <v>436.95945614303326</v>
      </c>
      <c r="T34" s="230">
        <v>444.90686010405074</v>
      </c>
      <c r="U34" s="230">
        <v>450.05272931212176</v>
      </c>
      <c r="V34" s="230">
        <v>431.39663266590935</v>
      </c>
      <c r="W34" s="230">
        <v>444.30105757516907</v>
      </c>
      <c r="X34" s="230">
        <v>401.92220180344026</v>
      </c>
      <c r="Y34" s="230">
        <v>411.73052427138936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0.40659428357599781</v>
      </c>
      <c r="E35" s="230">
        <v>0.10063028197805721</v>
      </c>
      <c r="F35" s="230">
        <v>0</v>
      </c>
      <c r="G35" s="230">
        <v>3.4156856710691873E-2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7.9554129581613759</v>
      </c>
      <c r="C36" s="230">
        <v>28.595711628623647</v>
      </c>
      <c r="D36" s="230">
        <v>23.909966867803824</v>
      </c>
      <c r="E36" s="230">
        <v>18.439639572666771</v>
      </c>
      <c r="F36" s="230">
        <v>25.442799774766829</v>
      </c>
      <c r="G36" s="230">
        <v>24.863422746604527</v>
      </c>
      <c r="H36" s="230">
        <v>26.994082273275986</v>
      </c>
      <c r="I36" s="230">
        <v>37.976891454656275</v>
      </c>
      <c r="J36" s="230">
        <v>50.279086766177087</v>
      </c>
      <c r="K36" s="230">
        <v>52.684323877641432</v>
      </c>
      <c r="L36" s="230">
        <v>45.028618717832764</v>
      </c>
      <c r="M36" s="230">
        <v>25.310712581818006</v>
      </c>
      <c r="N36" s="230">
        <v>48.17732408821211</v>
      </c>
      <c r="O36" s="230">
        <v>51.770154241203414</v>
      </c>
      <c r="P36" s="230">
        <v>60.157233027544706</v>
      </c>
      <c r="Q36" s="230">
        <v>55.152597669635789</v>
      </c>
      <c r="R36" s="230">
        <v>60.147921631774025</v>
      </c>
      <c r="S36" s="230">
        <v>68.163748741611926</v>
      </c>
      <c r="T36" s="230">
        <v>115.77714673583145</v>
      </c>
      <c r="U36" s="230">
        <v>159.97285065686705</v>
      </c>
      <c r="V36" s="230">
        <v>229.82760313663283</v>
      </c>
      <c r="W36" s="230">
        <v>265.86377532974382</v>
      </c>
      <c r="X36" s="230">
        <v>273.2816048229181</v>
      </c>
      <c r="Y36" s="230">
        <v>286.15266774554652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2225.9214965006227</v>
      </c>
      <c r="C38" s="236">
        <f t="shared" si="4"/>
        <v>2325.6233299999999</v>
      </c>
      <c r="D38" s="236">
        <f t="shared" si="4"/>
        <v>2291.7994799999997</v>
      </c>
      <c r="E38" s="236">
        <f t="shared" si="4"/>
        <v>2324.1757600000001</v>
      </c>
      <c r="F38" s="236">
        <f t="shared" si="4"/>
        <v>2535.5133699999997</v>
      </c>
      <c r="G38" s="236">
        <f t="shared" si="4"/>
        <v>2596.1993400000001</v>
      </c>
      <c r="H38" s="236">
        <f t="shared" si="4"/>
        <v>2731.0741799999996</v>
      </c>
      <c r="I38" s="236">
        <f t="shared" si="4"/>
        <v>2802.2545800000003</v>
      </c>
      <c r="J38" s="236">
        <f t="shared" si="4"/>
        <v>2689.8640746031033</v>
      </c>
      <c r="K38" s="236">
        <f t="shared" si="4"/>
        <v>2082.1791400000002</v>
      </c>
      <c r="L38" s="236">
        <f t="shared" si="4"/>
        <v>2115.3980900000001</v>
      </c>
      <c r="M38" s="236">
        <f t="shared" si="4"/>
        <v>1943.76729</v>
      </c>
      <c r="N38" s="236">
        <f t="shared" si="4"/>
        <v>1751.4910410947871</v>
      </c>
      <c r="O38" s="236">
        <f t="shared" si="4"/>
        <v>1860.3168000000001</v>
      </c>
      <c r="P38" s="236">
        <f t="shared" si="4"/>
        <v>1987.342214164762</v>
      </c>
      <c r="Q38" s="236">
        <f t="shared" si="4"/>
        <v>1947.6218865396702</v>
      </c>
      <c r="R38" s="236">
        <f t="shared" si="4"/>
        <v>1814.2658642457632</v>
      </c>
      <c r="S38" s="236">
        <f t="shared" si="4"/>
        <v>2058.9283242457632</v>
      </c>
      <c r="T38" s="236">
        <f t="shared" si="4"/>
        <v>1953.5467111622434</v>
      </c>
      <c r="U38" s="236">
        <f t="shared" si="4"/>
        <v>2007.0237090092864</v>
      </c>
      <c r="V38" s="236">
        <f t="shared" si="4"/>
        <v>1973.6902599999999</v>
      </c>
      <c r="W38" s="236">
        <f t="shared" si="4"/>
        <v>1825.5192863860805</v>
      </c>
      <c r="X38" s="236">
        <f t="shared" si="4"/>
        <v>1416.3719580487809</v>
      </c>
      <c r="Y38" s="236">
        <f t="shared" si="4"/>
        <v>1542.6358700000001</v>
      </c>
      <c r="DA38" s="93"/>
    </row>
    <row r="39" spans="1:105" ht="12" customHeight="1" x14ac:dyDescent="0.25">
      <c r="A39" s="43" t="s">
        <v>106</v>
      </c>
      <c r="B39" s="237">
        <f>ISI!B$53</f>
        <v>17.799056500622662</v>
      </c>
      <c r="C39" s="237">
        <f>ISI!C$53</f>
        <v>7.1522800000000002</v>
      </c>
      <c r="D39" s="237">
        <f>ISI!D$53</f>
        <v>4.7240799999999998</v>
      </c>
      <c r="E39" s="237">
        <f>ISI!E$53</f>
        <v>6.6165099999999999</v>
      </c>
      <c r="F39" s="237">
        <f>ISI!F$53</f>
        <v>13.72401</v>
      </c>
      <c r="G39" s="237">
        <f>ISI!G$53</f>
        <v>12.706250000000001</v>
      </c>
      <c r="H39" s="237">
        <f>ISI!H$53</f>
        <v>13.311640000000001</v>
      </c>
      <c r="I39" s="237">
        <f>ISI!I$53</f>
        <v>13.69009</v>
      </c>
      <c r="J39" s="237">
        <f>ISI!J$53</f>
        <v>22.33271460310311</v>
      </c>
      <c r="K39" s="237">
        <f>ISI!K$53</f>
        <v>4.8427499999999997</v>
      </c>
      <c r="L39" s="237">
        <f>ISI!L$53</f>
        <v>14.68357</v>
      </c>
      <c r="M39" s="237">
        <f>ISI!M$53</f>
        <v>16.64076</v>
      </c>
      <c r="N39" s="237">
        <f>ISI!N$53</f>
        <v>3.8427910947871871</v>
      </c>
      <c r="O39" s="237">
        <f>ISI!O$53</f>
        <v>13.926970000000001</v>
      </c>
      <c r="P39" s="237">
        <f>ISI!P$53</f>
        <v>13.98149416476212</v>
      </c>
      <c r="Q39" s="237">
        <f>ISI!Q$53</f>
        <v>10.153656539669869</v>
      </c>
      <c r="R39" s="237">
        <f>ISI!R$53</f>
        <v>2.8282942457633689</v>
      </c>
      <c r="S39" s="237">
        <f>ISI!S$53</f>
        <v>2.8282942457633689</v>
      </c>
      <c r="T39" s="237">
        <f>ISI!T$53</f>
        <v>11.34467116224336</v>
      </c>
      <c r="U39" s="237">
        <f>ISI!U$53</f>
        <v>5.7746290092861807</v>
      </c>
      <c r="V39" s="237">
        <f>ISI!V$53</f>
        <v>4.9277199999999999</v>
      </c>
      <c r="W39" s="237">
        <f>ISI!W$53</f>
        <v>15.466616386080471</v>
      </c>
      <c r="X39" s="237">
        <f>ISI!X$53</f>
        <v>14.12937804878049</v>
      </c>
      <c r="Y39" s="237">
        <f>ISI!Y$53</f>
        <v>17.904350000000001</v>
      </c>
      <c r="DA39" s="83"/>
    </row>
    <row r="40" spans="1:105" ht="12" customHeight="1" x14ac:dyDescent="0.25">
      <c r="A40" s="44" t="s">
        <v>107</v>
      </c>
      <c r="B40" s="238">
        <f>NFM!B$72</f>
        <v>0</v>
      </c>
      <c r="C40" s="238">
        <f>NFM!C$72</f>
        <v>0</v>
      </c>
      <c r="D40" s="238">
        <f>NFM!D$72</f>
        <v>0</v>
      </c>
      <c r="E40" s="238">
        <f>NFM!E$72</f>
        <v>0</v>
      </c>
      <c r="F40" s="238">
        <f>NFM!F$72</f>
        <v>0</v>
      </c>
      <c r="G40" s="238">
        <f>NFM!G$72</f>
        <v>0</v>
      </c>
      <c r="H40" s="238">
        <f>NFM!H$72</f>
        <v>0</v>
      </c>
      <c r="I40" s="238">
        <f>NFM!I$72</f>
        <v>0</v>
      </c>
      <c r="J40" s="238">
        <f>NFM!J$72</f>
        <v>0</v>
      </c>
      <c r="K40" s="238">
        <f>NFM!K$72</f>
        <v>0</v>
      </c>
      <c r="L40" s="238">
        <f>NFM!L$72</f>
        <v>0</v>
      </c>
      <c r="M40" s="238">
        <f>NFM!M$72</f>
        <v>0</v>
      </c>
      <c r="N40" s="238">
        <f>NFM!N$72</f>
        <v>0</v>
      </c>
      <c r="O40" s="238">
        <f>NFM!O$72</f>
        <v>0</v>
      </c>
      <c r="P40" s="238">
        <f>NFM!P$72</f>
        <v>0</v>
      </c>
      <c r="Q40" s="238">
        <f>NFM!Q$72</f>
        <v>0</v>
      </c>
      <c r="R40" s="238">
        <f>NFM!R$72</f>
        <v>0</v>
      </c>
      <c r="S40" s="238">
        <f>NFM!S$72</f>
        <v>0</v>
      </c>
      <c r="T40" s="238">
        <f>NFM!T$72</f>
        <v>0</v>
      </c>
      <c r="U40" s="238">
        <f>NFM!U$72</f>
        <v>0</v>
      </c>
      <c r="V40" s="238">
        <f>NFM!V$72</f>
        <v>0</v>
      </c>
      <c r="W40" s="238">
        <f>NFM!W$72</f>
        <v>0</v>
      </c>
      <c r="X40" s="238">
        <f>NFM!X$72</f>
        <v>0</v>
      </c>
      <c r="Y40" s="238">
        <f>NFM!Y$72</f>
        <v>0</v>
      </c>
      <c r="DA40" s="94"/>
    </row>
    <row r="41" spans="1:105" ht="12" customHeight="1" x14ac:dyDescent="0.25">
      <c r="A41" s="44" t="s">
        <v>108</v>
      </c>
      <c r="B41" s="238">
        <f>CHI!B$78</f>
        <v>704.39840000000004</v>
      </c>
      <c r="C41" s="238">
        <f>CHI!C$78</f>
        <v>595.80722000000003</v>
      </c>
      <c r="D41" s="238">
        <f>CHI!D$78</f>
        <v>550.88823000000002</v>
      </c>
      <c r="E41" s="238">
        <f>CHI!E$78</f>
        <v>574.42300999999998</v>
      </c>
      <c r="F41" s="238">
        <f>CHI!F$78</f>
        <v>665.56533999999999</v>
      </c>
      <c r="G41" s="238">
        <f>CHI!G$78</f>
        <v>663.60276999999996</v>
      </c>
      <c r="H41" s="238">
        <f>CHI!H$78</f>
        <v>657.88436999999999</v>
      </c>
      <c r="I41" s="238">
        <f>CHI!I$78</f>
        <v>696.31822999999997</v>
      </c>
      <c r="J41" s="238">
        <f>CHI!J$78</f>
        <v>676.64269000000002</v>
      </c>
      <c r="K41" s="238">
        <f>CHI!K$78</f>
        <v>529.26883999999995</v>
      </c>
      <c r="L41" s="238">
        <f>CHI!L$78</f>
        <v>615.35702000000003</v>
      </c>
      <c r="M41" s="238">
        <f>CHI!M$78</f>
        <v>593.18703000000005</v>
      </c>
      <c r="N41" s="238">
        <f>CHI!N$78</f>
        <v>502.00671</v>
      </c>
      <c r="O41" s="238">
        <f>CHI!O$78</f>
        <v>509.32954999999998</v>
      </c>
      <c r="P41" s="238">
        <f>CHI!P$78</f>
        <v>559.83213000000001</v>
      </c>
      <c r="Q41" s="238">
        <f>CHI!Q$78</f>
        <v>572.27458999999999</v>
      </c>
      <c r="R41" s="238">
        <f>CHI!R$78</f>
        <v>547.86306999999999</v>
      </c>
      <c r="S41" s="238">
        <f>CHI!S$78</f>
        <v>566.79138</v>
      </c>
      <c r="T41" s="238">
        <f>CHI!T$78</f>
        <v>513.05655999999999</v>
      </c>
      <c r="U41" s="238">
        <f>CHI!U$78</f>
        <v>594.60260000000005</v>
      </c>
      <c r="V41" s="238">
        <f>CHI!V$78</f>
        <v>535.32011</v>
      </c>
      <c r="W41" s="238">
        <f>CHI!W$78</f>
        <v>365.49261000000001</v>
      </c>
      <c r="X41" s="238">
        <f>CHI!X$78</f>
        <v>83.898799999999994</v>
      </c>
      <c r="Y41" s="238">
        <f>CHI!Y$78</f>
        <v>201.90675999999999</v>
      </c>
      <c r="DA41" s="94"/>
    </row>
    <row r="42" spans="1:105" ht="12" customHeight="1" x14ac:dyDescent="0.25">
      <c r="A42" s="44" t="s">
        <v>109</v>
      </c>
      <c r="B42" s="238">
        <f>NMM!B$58</f>
        <v>1426.4464800000001</v>
      </c>
      <c r="C42" s="238">
        <f>NMM!C$58</f>
        <v>1644.5763899999999</v>
      </c>
      <c r="D42" s="238">
        <f>NMM!D$58</f>
        <v>1645.4088699999998</v>
      </c>
      <c r="E42" s="238">
        <f>NMM!E$58</f>
        <v>1652.1235800000002</v>
      </c>
      <c r="F42" s="238">
        <f>NMM!F$58</f>
        <v>1748.15219</v>
      </c>
      <c r="G42" s="238">
        <f>NMM!G$58</f>
        <v>1809.90291</v>
      </c>
      <c r="H42" s="238">
        <f>NMM!H$58</f>
        <v>1938.73588</v>
      </c>
      <c r="I42" s="238">
        <f>NMM!I$58</f>
        <v>1966.7133000000001</v>
      </c>
      <c r="J42" s="238">
        <f>NMM!J$58</f>
        <v>1868.33914</v>
      </c>
      <c r="K42" s="238">
        <f>NMM!K$58</f>
        <v>1455.4101000000001</v>
      </c>
      <c r="L42" s="238">
        <f>NMM!L$58</f>
        <v>1403.71316</v>
      </c>
      <c r="M42" s="238">
        <f>NMM!M$58</f>
        <v>1255.56825</v>
      </c>
      <c r="N42" s="238">
        <f>NMM!N$58</f>
        <v>1173.2321099999999</v>
      </c>
      <c r="O42" s="238">
        <f>NMM!O$58</f>
        <v>1271.22207</v>
      </c>
      <c r="P42" s="238">
        <f>NMM!P$58</f>
        <v>1354.1101799999999</v>
      </c>
      <c r="Q42" s="238">
        <f>NMM!Q$58</f>
        <v>1306.3544500000003</v>
      </c>
      <c r="R42" s="238">
        <f>NMM!R$58</f>
        <v>1201.3036899999997</v>
      </c>
      <c r="S42" s="238">
        <f>NMM!S$58</f>
        <v>1425.60815</v>
      </c>
      <c r="T42" s="238">
        <f>NMM!T$58</f>
        <v>1358.4157699999998</v>
      </c>
      <c r="U42" s="238">
        <f>NMM!U$58</f>
        <v>1324.9384900000002</v>
      </c>
      <c r="V42" s="238">
        <f>NMM!V$58</f>
        <v>1359.3439599999999</v>
      </c>
      <c r="W42" s="238">
        <f>NMM!W$58</f>
        <v>1372.2570000000001</v>
      </c>
      <c r="X42" s="238">
        <f>NMM!X$58</f>
        <v>1255.4725900000003</v>
      </c>
      <c r="Y42" s="238">
        <f>NMM!Y$58</f>
        <v>1259.3019000000002</v>
      </c>
      <c r="DA42" s="94"/>
    </row>
    <row r="43" spans="1:105" ht="12" customHeight="1" x14ac:dyDescent="0.25">
      <c r="A43" s="45" t="s">
        <v>110</v>
      </c>
      <c r="B43" s="239">
        <v>77.277559999999994</v>
      </c>
      <c r="C43" s="239">
        <v>78.087440000000001</v>
      </c>
      <c r="D43" s="239">
        <v>90.778300000000002</v>
      </c>
      <c r="E43" s="239">
        <v>91.012659999999997</v>
      </c>
      <c r="F43" s="239">
        <v>108.07183000000001</v>
      </c>
      <c r="G43" s="239">
        <v>109.98741</v>
      </c>
      <c r="H43" s="239">
        <v>121.14229</v>
      </c>
      <c r="I43" s="239">
        <v>125.53296</v>
      </c>
      <c r="J43" s="239">
        <v>122.54953</v>
      </c>
      <c r="K43" s="239">
        <v>92.657449999999997</v>
      </c>
      <c r="L43" s="239">
        <v>81.64434</v>
      </c>
      <c r="M43" s="239">
        <v>78.371250000000003</v>
      </c>
      <c r="N43" s="239">
        <v>72.40943</v>
      </c>
      <c r="O43" s="239">
        <v>65.838210000000004</v>
      </c>
      <c r="P43" s="239">
        <v>59.418410000000002</v>
      </c>
      <c r="Q43" s="239">
        <v>58.839190000000002</v>
      </c>
      <c r="R43" s="239">
        <v>62.270809999999997</v>
      </c>
      <c r="S43" s="239">
        <v>63.700499999999998</v>
      </c>
      <c r="T43" s="239">
        <v>70.729709999999997</v>
      </c>
      <c r="U43" s="239">
        <v>81.707989999999995</v>
      </c>
      <c r="V43" s="239">
        <v>74.098470000000006</v>
      </c>
      <c r="W43" s="239">
        <v>72.303060000000002</v>
      </c>
      <c r="X43" s="239">
        <v>62.871189999999999</v>
      </c>
      <c r="Y43" s="239">
        <v>63.522860000000001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0.99999999999999978</v>
      </c>
      <c r="E47" s="232">
        <f t="shared" si="5"/>
        <v>1</v>
      </c>
      <c r="F47" s="232">
        <f t="shared" si="5"/>
        <v>1</v>
      </c>
      <c r="G47" s="232">
        <f t="shared" si="5"/>
        <v>1.0000000000000002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0.99999999999999989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0.99999999999999978</v>
      </c>
      <c r="Q47" s="232">
        <f t="shared" si="5"/>
        <v>0.99999999999999989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1.0000000000000002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1.226850074715902E-2</v>
      </c>
      <c r="C52" s="233">
        <f t="shared" si="10"/>
        <v>1.1619643276425036E-2</v>
      </c>
      <c r="D52" s="233">
        <f t="shared" si="10"/>
        <v>1.1036500681085228E-2</v>
      </c>
      <c r="E52" s="233">
        <f t="shared" si="10"/>
        <v>1.1212506975476787E-2</v>
      </c>
      <c r="F52" s="233">
        <f t="shared" si="10"/>
        <v>1.1823601625500777E-2</v>
      </c>
      <c r="G52" s="233">
        <f t="shared" si="10"/>
        <v>1.0398864528219908E-2</v>
      </c>
      <c r="H52" s="233">
        <f t="shared" si="10"/>
        <v>9.977652587326977E-3</v>
      </c>
      <c r="I52" s="233">
        <f t="shared" si="10"/>
        <v>9.7472304507924216E-3</v>
      </c>
      <c r="J52" s="233">
        <f t="shared" si="10"/>
        <v>9.8683434705894389E-3</v>
      </c>
      <c r="K52" s="233">
        <f t="shared" si="10"/>
        <v>1.0704341670726888E-2</v>
      </c>
      <c r="L52" s="233">
        <f t="shared" si="10"/>
        <v>1.0415739355469121E-2</v>
      </c>
      <c r="M52" s="233">
        <f t="shared" si="10"/>
        <v>1.058281108880867E-2</v>
      </c>
      <c r="N52" s="233">
        <f t="shared" si="10"/>
        <v>1.0276625766921493E-2</v>
      </c>
      <c r="O52" s="233">
        <f t="shared" si="10"/>
        <v>8.7682518299292741E-3</v>
      </c>
      <c r="P52" s="233">
        <f t="shared" si="10"/>
        <v>8.4208897029661913E-3</v>
      </c>
      <c r="Q52" s="233">
        <f t="shared" si="10"/>
        <v>8.7874574371246215E-3</v>
      </c>
      <c r="R52" s="233">
        <f t="shared" si="10"/>
        <v>9.463102172681934E-3</v>
      </c>
      <c r="S52" s="233">
        <f t="shared" si="10"/>
        <v>8.9570727854811644E-3</v>
      </c>
      <c r="T52" s="233">
        <f t="shared" si="10"/>
        <v>8.6873153230850111E-3</v>
      </c>
      <c r="U52" s="233">
        <f t="shared" si="10"/>
        <v>9.2888667931435888E-3</v>
      </c>
      <c r="V52" s="233">
        <f t="shared" si="10"/>
        <v>8.6482783177153598E-3</v>
      </c>
      <c r="W52" s="233">
        <f t="shared" si="10"/>
        <v>8.1795540805837084E-3</v>
      </c>
      <c r="X52" s="233">
        <f t="shared" si="10"/>
        <v>1.0071580309157117E-2</v>
      </c>
      <c r="Y52" s="233">
        <f t="shared" si="10"/>
        <v>7.661742207387909E-3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0.18831190185211741</v>
      </c>
      <c r="C53" s="234">
        <f t="shared" si="11"/>
        <v>0.18422189396915925</v>
      </c>
      <c r="D53" s="234">
        <f t="shared" si="11"/>
        <v>0.1827037084111425</v>
      </c>
      <c r="E53" s="234">
        <f t="shared" si="11"/>
        <v>0.18073005378285184</v>
      </c>
      <c r="F53" s="234">
        <f t="shared" si="11"/>
        <v>0.18859214669773569</v>
      </c>
      <c r="G53" s="234">
        <f t="shared" si="11"/>
        <v>0.17470565117516806</v>
      </c>
      <c r="H53" s="234">
        <f t="shared" si="11"/>
        <v>0.17816885188029294</v>
      </c>
      <c r="I53" s="234">
        <f t="shared" si="11"/>
        <v>0.16682843922143045</v>
      </c>
      <c r="J53" s="234">
        <f t="shared" si="11"/>
        <v>0.16893753922522622</v>
      </c>
      <c r="K53" s="234">
        <f t="shared" si="11"/>
        <v>0.18063539437378859</v>
      </c>
      <c r="L53" s="234">
        <f t="shared" si="11"/>
        <v>0.18045805741799362</v>
      </c>
      <c r="M53" s="234">
        <f t="shared" si="11"/>
        <v>0.18479257563148352</v>
      </c>
      <c r="N53" s="234">
        <f t="shared" si="11"/>
        <v>0.17018838910867118</v>
      </c>
      <c r="O53" s="234">
        <f t="shared" si="11"/>
        <v>0.14649507671581957</v>
      </c>
      <c r="P53" s="234">
        <f t="shared" si="11"/>
        <v>0.14444701065222432</v>
      </c>
      <c r="Q53" s="234">
        <f t="shared" si="11"/>
        <v>0.14533454202437524</v>
      </c>
      <c r="R53" s="234">
        <f t="shared" si="11"/>
        <v>0.1615319831790884</v>
      </c>
      <c r="S53" s="234">
        <f t="shared" si="11"/>
        <v>0.14177934064999057</v>
      </c>
      <c r="T53" s="234">
        <f t="shared" si="11"/>
        <v>0.13892830879262247</v>
      </c>
      <c r="U53" s="234">
        <f t="shared" si="11"/>
        <v>0.14097605829587773</v>
      </c>
      <c r="V53" s="234">
        <f t="shared" si="11"/>
        <v>0.1373019819690772</v>
      </c>
      <c r="W53" s="234">
        <f t="shared" si="11"/>
        <v>0.12801957465834624</v>
      </c>
      <c r="X53" s="234">
        <f t="shared" si="11"/>
        <v>0.13576468364061431</v>
      </c>
      <c r="Y53" s="234">
        <f t="shared" si="11"/>
        <v>0.13267050693243335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0.36050290654907319</v>
      </c>
      <c r="C54" s="235">
        <f t="shared" si="12"/>
        <v>0.374388454620322</v>
      </c>
      <c r="D54" s="235">
        <f t="shared" si="12"/>
        <v>0.36881068250761306</v>
      </c>
      <c r="E54" s="235">
        <f t="shared" si="12"/>
        <v>0.37192865023747035</v>
      </c>
      <c r="F54" s="235">
        <f t="shared" si="12"/>
        <v>0.37375287120764233</v>
      </c>
      <c r="G54" s="235">
        <f t="shared" si="12"/>
        <v>0.39045125105823997</v>
      </c>
      <c r="H54" s="235">
        <f t="shared" si="12"/>
        <v>0.3845799760915195</v>
      </c>
      <c r="I54" s="235">
        <f t="shared" si="12"/>
        <v>0.38976511001057562</v>
      </c>
      <c r="J54" s="235">
        <f t="shared" si="12"/>
        <v>0.39934430543407723</v>
      </c>
      <c r="K54" s="235">
        <f t="shared" si="12"/>
        <v>0.39871700147430511</v>
      </c>
      <c r="L54" s="235">
        <f t="shared" si="12"/>
        <v>0.38181297771992939</v>
      </c>
      <c r="M54" s="235">
        <f t="shared" si="12"/>
        <v>0.37933746208226787</v>
      </c>
      <c r="N54" s="235">
        <f t="shared" si="12"/>
        <v>0.38601934552169009</v>
      </c>
      <c r="O54" s="235">
        <f t="shared" si="12"/>
        <v>0.3937541181794893</v>
      </c>
      <c r="P54" s="235">
        <f t="shared" si="12"/>
        <v>0.37481572174347511</v>
      </c>
      <c r="Q54" s="235">
        <f t="shared" si="12"/>
        <v>0.36992320416311902</v>
      </c>
      <c r="R54" s="235">
        <f t="shared" si="12"/>
        <v>0.37083690139149833</v>
      </c>
      <c r="S54" s="235">
        <f t="shared" si="12"/>
        <v>0.37817374704641554</v>
      </c>
      <c r="T54" s="235">
        <f t="shared" si="12"/>
        <v>0.39654434717134651</v>
      </c>
      <c r="U54" s="235">
        <f t="shared" si="12"/>
        <v>0.38584650752378108</v>
      </c>
      <c r="V54" s="235">
        <f t="shared" si="12"/>
        <v>0.39526868923375613</v>
      </c>
      <c r="W54" s="235">
        <f t="shared" si="12"/>
        <v>0.42795519271334709</v>
      </c>
      <c r="X54" s="235">
        <f t="shared" si="12"/>
        <v>0.47087120454727216</v>
      </c>
      <c r="Y54" s="235">
        <f t="shared" si="12"/>
        <v>0.4713813245359294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0.43891669085165036</v>
      </c>
      <c r="C55" s="240">
        <f t="shared" si="13"/>
        <v>0.42977000813409366</v>
      </c>
      <c r="D55" s="240">
        <f t="shared" si="13"/>
        <v>0.4374491084001591</v>
      </c>
      <c r="E55" s="240">
        <f t="shared" si="13"/>
        <v>0.43612878900420099</v>
      </c>
      <c r="F55" s="240">
        <f t="shared" si="13"/>
        <v>0.42583138046912117</v>
      </c>
      <c r="G55" s="240">
        <f t="shared" si="13"/>
        <v>0.42444423323837216</v>
      </c>
      <c r="H55" s="240">
        <f t="shared" si="13"/>
        <v>0.42727351944086056</v>
      </c>
      <c r="I55" s="240">
        <f t="shared" si="13"/>
        <v>0.43365922031720155</v>
      </c>
      <c r="J55" s="240">
        <f t="shared" si="13"/>
        <v>0.42184981187010712</v>
      </c>
      <c r="K55" s="240">
        <f t="shared" si="13"/>
        <v>0.40994326248117952</v>
      </c>
      <c r="L55" s="240">
        <f t="shared" si="13"/>
        <v>0.42731322550660777</v>
      </c>
      <c r="M55" s="240">
        <f t="shared" si="13"/>
        <v>0.42528715119743998</v>
      </c>
      <c r="N55" s="240">
        <f t="shared" si="13"/>
        <v>0.43351563960271722</v>
      </c>
      <c r="O55" s="240">
        <f t="shared" si="13"/>
        <v>0.45098255327476194</v>
      </c>
      <c r="P55" s="240">
        <f t="shared" si="13"/>
        <v>0.47231637790133424</v>
      </c>
      <c r="Q55" s="240">
        <f t="shared" si="13"/>
        <v>0.47595479637538107</v>
      </c>
      <c r="R55" s="240">
        <f t="shared" si="13"/>
        <v>0.45816801325673134</v>
      </c>
      <c r="S55" s="240">
        <f t="shared" si="13"/>
        <v>0.47108983951811279</v>
      </c>
      <c r="T55" s="240">
        <f t="shared" si="13"/>
        <v>0.45584002871294599</v>
      </c>
      <c r="U55" s="240">
        <f t="shared" si="13"/>
        <v>0.46388856738719758</v>
      </c>
      <c r="V55" s="240">
        <f t="shared" si="13"/>
        <v>0.45878105047945145</v>
      </c>
      <c r="W55" s="240">
        <f t="shared" si="13"/>
        <v>0.43584567854772305</v>
      </c>
      <c r="X55" s="240">
        <f t="shared" si="13"/>
        <v>0.38329253150295645</v>
      </c>
      <c r="Y55" s="240">
        <f t="shared" si="13"/>
        <v>0.38828642632424931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HR: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24.64401994770688</v>
      </c>
      <c r="C3" s="203">
        <f t="shared" si="0"/>
        <v>24.020014053162861</v>
      </c>
      <c r="D3" s="203">
        <f t="shared" si="0"/>
        <v>33.382641283847391</v>
      </c>
      <c r="E3" s="203">
        <f t="shared" si="0"/>
        <v>30.998059828530589</v>
      </c>
      <c r="F3" s="203">
        <f t="shared" si="0"/>
        <v>28.3685383155271</v>
      </c>
      <c r="G3" s="203">
        <f t="shared" si="0"/>
        <v>37.393020639731063</v>
      </c>
      <c r="H3" s="203">
        <f t="shared" si="0"/>
        <v>44.628035816067943</v>
      </c>
      <c r="I3" s="203">
        <f t="shared" si="0"/>
        <v>37.172757051364997</v>
      </c>
      <c r="J3" s="203">
        <f t="shared" si="0"/>
        <v>27.38191274743934</v>
      </c>
      <c r="K3" s="203">
        <f t="shared" si="0"/>
        <v>17.010366744002649</v>
      </c>
      <c r="L3" s="203">
        <f t="shared" si="0"/>
        <v>61.937108178630332</v>
      </c>
      <c r="M3" s="203">
        <f t="shared" si="0"/>
        <v>51.325038769258157</v>
      </c>
      <c r="N3" s="203">
        <f t="shared" si="0"/>
        <v>27.313735504466351</v>
      </c>
      <c r="O3" s="203">
        <f t="shared" si="0"/>
        <v>45.765599018067633</v>
      </c>
      <c r="P3" s="203">
        <f t="shared" si="0"/>
        <v>66.848193797196032</v>
      </c>
      <c r="Q3" s="203">
        <f t="shared" si="0"/>
        <v>48.844906823526308</v>
      </c>
      <c r="R3" s="203">
        <f t="shared" si="0"/>
        <v>53.991685284409179</v>
      </c>
      <c r="S3" s="203">
        <f t="shared" si="0"/>
        <v>39.873182841560229</v>
      </c>
      <c r="T3" s="203">
        <f t="shared" si="0"/>
        <v>24.275341541116418</v>
      </c>
      <c r="U3" s="203">
        <f t="shared" si="0"/>
        <v>69.192706234345266</v>
      </c>
      <c r="V3" s="203">
        <f t="shared" si="0"/>
        <v>24.58125101232563</v>
      </c>
      <c r="W3" s="203">
        <f t="shared" si="0"/>
        <v>13.209777247947329</v>
      </c>
      <c r="X3" s="203">
        <f t="shared" si="0"/>
        <v>30.925201702852728</v>
      </c>
      <c r="Y3" s="203">
        <f t="shared" si="0"/>
        <v>27.794862920120231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24.64401994770688</v>
      </c>
      <c r="C5" s="242">
        <v>24.020014053162861</v>
      </c>
      <c r="D5" s="242">
        <v>33.382641283847391</v>
      </c>
      <c r="E5" s="242">
        <v>30.998059828530589</v>
      </c>
      <c r="F5" s="242">
        <v>28.3685383155271</v>
      </c>
      <c r="G5" s="242">
        <v>37.393020639731063</v>
      </c>
      <c r="H5" s="242">
        <v>44.628035816067943</v>
      </c>
      <c r="I5" s="242">
        <v>37.172757051364997</v>
      </c>
      <c r="J5" s="242">
        <v>27.38191274743934</v>
      </c>
      <c r="K5" s="242">
        <v>17.010366744002649</v>
      </c>
      <c r="L5" s="242">
        <v>61.937108178630332</v>
      </c>
      <c r="M5" s="242">
        <v>51.325038769258157</v>
      </c>
      <c r="N5" s="242">
        <v>27.313735504466351</v>
      </c>
      <c r="O5" s="242">
        <v>45.765599018067633</v>
      </c>
      <c r="P5" s="242">
        <v>66.848193797196032</v>
      </c>
      <c r="Q5" s="242">
        <v>48.844906823526308</v>
      </c>
      <c r="R5" s="242">
        <v>53.991685284409179</v>
      </c>
      <c r="S5" s="242">
        <v>39.873182841560229</v>
      </c>
      <c r="T5" s="242">
        <v>24.275341541116418</v>
      </c>
      <c r="U5" s="242">
        <v>69.192706234345266</v>
      </c>
      <c r="V5" s="242">
        <v>24.58125101232563</v>
      </c>
      <c r="W5" s="242">
        <v>13.209777247947329</v>
      </c>
      <c r="X5" s="242">
        <v>30.925201702852728</v>
      </c>
      <c r="Y5" s="242">
        <v>27.794862920120231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71.021000000000001</v>
      </c>
      <c r="C7" s="203">
        <f t="shared" si="1"/>
        <v>57.993000000000002</v>
      </c>
      <c r="D7" s="203">
        <f t="shared" si="1"/>
        <v>33.850999999999999</v>
      </c>
      <c r="E7" s="203">
        <f t="shared" si="1"/>
        <v>41.372</v>
      </c>
      <c r="F7" s="203">
        <f t="shared" si="1"/>
        <v>86.105000000000004</v>
      </c>
      <c r="G7" s="203">
        <f t="shared" si="1"/>
        <v>72.760999999999996</v>
      </c>
      <c r="H7" s="203">
        <f t="shared" si="1"/>
        <v>80.516000000000005</v>
      </c>
      <c r="I7" s="203">
        <f t="shared" si="1"/>
        <v>74.960999999999999</v>
      </c>
      <c r="J7" s="203">
        <f t="shared" si="1"/>
        <v>89.111000000000004</v>
      </c>
      <c r="K7" s="203">
        <f t="shared" si="1"/>
        <v>42.698</v>
      </c>
      <c r="L7" s="203">
        <f t="shared" si="1"/>
        <v>94.605000000000004</v>
      </c>
      <c r="M7" s="203">
        <f t="shared" si="1"/>
        <v>95.512</v>
      </c>
      <c r="N7" s="203">
        <f t="shared" si="1"/>
        <v>46</v>
      </c>
      <c r="O7" s="203">
        <f t="shared" si="1"/>
        <v>135.08000000000001</v>
      </c>
      <c r="P7" s="203">
        <f t="shared" si="1"/>
        <v>167.36500000000001</v>
      </c>
      <c r="Q7" s="203">
        <f t="shared" si="1"/>
        <v>121.544</v>
      </c>
      <c r="R7" s="203">
        <f t="shared" si="1"/>
        <v>33.856000000000002</v>
      </c>
      <c r="S7" s="203">
        <f t="shared" si="1"/>
        <v>33.856000000000002</v>
      </c>
      <c r="T7" s="203">
        <f t="shared" si="1"/>
        <v>135.80099999999999</v>
      </c>
      <c r="U7" s="203">
        <f t="shared" si="1"/>
        <v>69.125</v>
      </c>
      <c r="V7" s="203">
        <f t="shared" si="1"/>
        <v>45.272848000000003</v>
      </c>
      <c r="W7" s="203">
        <f t="shared" si="1"/>
        <v>185.142605</v>
      </c>
      <c r="X7" s="203">
        <f t="shared" si="1"/>
        <v>169.13523900000001</v>
      </c>
      <c r="Y7" s="203">
        <f t="shared" si="1"/>
        <v>212.43305699999999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71.021000000000001</v>
      </c>
      <c r="C9" s="242">
        <v>57.993000000000002</v>
      </c>
      <c r="D9" s="242">
        <v>33.850999999999999</v>
      </c>
      <c r="E9" s="242">
        <v>41.372</v>
      </c>
      <c r="F9" s="242">
        <v>86.105000000000004</v>
      </c>
      <c r="G9" s="242">
        <v>72.760999999999996</v>
      </c>
      <c r="H9" s="242">
        <v>80.516000000000005</v>
      </c>
      <c r="I9" s="242">
        <v>74.960999999999999</v>
      </c>
      <c r="J9" s="242">
        <v>89.111000000000004</v>
      </c>
      <c r="K9" s="242">
        <v>42.698</v>
      </c>
      <c r="L9" s="242">
        <v>94.605000000000004</v>
      </c>
      <c r="M9" s="242">
        <v>95.512</v>
      </c>
      <c r="N9" s="242">
        <v>46</v>
      </c>
      <c r="O9" s="242">
        <v>135.08000000000001</v>
      </c>
      <c r="P9" s="242">
        <v>167.36500000000001</v>
      </c>
      <c r="Q9" s="242">
        <v>121.544</v>
      </c>
      <c r="R9" s="242">
        <v>33.856000000000002</v>
      </c>
      <c r="S9" s="242">
        <v>33.856000000000002</v>
      </c>
      <c r="T9" s="242">
        <v>135.80099999999999</v>
      </c>
      <c r="U9" s="242">
        <v>69.125</v>
      </c>
      <c r="V9" s="242">
        <v>45.272848000000003</v>
      </c>
      <c r="W9" s="242">
        <v>185.142605</v>
      </c>
      <c r="X9" s="242">
        <v>169.13523900000001</v>
      </c>
      <c r="Y9" s="242">
        <v>212.43305699999999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94.736842105263165</v>
      </c>
      <c r="C11" s="203">
        <f t="shared" si="2"/>
        <v>94.736842105263165</v>
      </c>
      <c r="D11" s="203">
        <f t="shared" si="2"/>
        <v>94.736842105263165</v>
      </c>
      <c r="E11" s="203">
        <f t="shared" si="2"/>
        <v>86.8289403113681</v>
      </c>
      <c r="F11" s="203">
        <f t="shared" si="2"/>
        <v>94.736842105263165</v>
      </c>
      <c r="G11" s="203">
        <f t="shared" si="2"/>
        <v>94.736842105263165</v>
      </c>
      <c r="H11" s="203">
        <f t="shared" si="2"/>
        <v>86.8289403113681</v>
      </c>
      <c r="I11" s="203">
        <f t="shared" si="2"/>
        <v>86.8289403113681</v>
      </c>
      <c r="J11" s="203">
        <f t="shared" si="2"/>
        <v>94.736842105263165</v>
      </c>
      <c r="K11" s="203">
        <f t="shared" si="2"/>
        <v>86.8289403113681</v>
      </c>
      <c r="L11" s="203">
        <f t="shared" si="2"/>
        <v>102.6447438991582</v>
      </c>
      <c r="M11" s="203">
        <f t="shared" si="2"/>
        <v>102.6447438991582</v>
      </c>
      <c r="N11" s="203">
        <f t="shared" si="2"/>
        <v>94.736842105263165</v>
      </c>
      <c r="O11" s="203">
        <f t="shared" si="2"/>
        <v>150.0921546625286</v>
      </c>
      <c r="P11" s="203">
        <f t="shared" si="2"/>
        <v>181.72376183810891</v>
      </c>
      <c r="Q11" s="203">
        <f t="shared" si="2"/>
        <v>173.81586004421379</v>
      </c>
      <c r="R11" s="203">
        <f t="shared" si="2"/>
        <v>173.81586004421379</v>
      </c>
      <c r="S11" s="203">
        <f t="shared" si="2"/>
        <v>173.81586004421379</v>
      </c>
      <c r="T11" s="203">
        <f t="shared" si="2"/>
        <v>165.90795825031881</v>
      </c>
      <c r="U11" s="203">
        <f t="shared" si="2"/>
        <v>165.90795825031881</v>
      </c>
      <c r="V11" s="203">
        <f t="shared" si="2"/>
        <v>165.90795825031881</v>
      </c>
      <c r="W11" s="203">
        <f t="shared" si="2"/>
        <v>197.53956542589901</v>
      </c>
      <c r="X11" s="203">
        <f t="shared" si="2"/>
        <v>197.53956542589901</v>
      </c>
      <c r="Y11" s="203">
        <f t="shared" si="2"/>
        <v>229.1711726014793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94.736842105263165</v>
      </c>
      <c r="C13" s="242">
        <v>94.736842105263165</v>
      </c>
      <c r="D13" s="242">
        <v>94.736842105263165</v>
      </c>
      <c r="E13" s="242">
        <v>86.8289403113681</v>
      </c>
      <c r="F13" s="242">
        <v>94.736842105263165</v>
      </c>
      <c r="G13" s="242">
        <v>94.736842105263165</v>
      </c>
      <c r="H13" s="242">
        <v>86.8289403113681</v>
      </c>
      <c r="I13" s="242">
        <v>86.8289403113681</v>
      </c>
      <c r="J13" s="242">
        <v>94.736842105263165</v>
      </c>
      <c r="K13" s="242">
        <v>86.8289403113681</v>
      </c>
      <c r="L13" s="242">
        <v>102.6447438991582</v>
      </c>
      <c r="M13" s="242">
        <v>102.6447438991582</v>
      </c>
      <c r="N13" s="242">
        <v>94.736842105263165</v>
      </c>
      <c r="O13" s="242">
        <v>150.0921546625286</v>
      </c>
      <c r="P13" s="242">
        <v>181.72376183810891</v>
      </c>
      <c r="Q13" s="242">
        <v>173.81586004421379</v>
      </c>
      <c r="R13" s="242">
        <v>173.81586004421379</v>
      </c>
      <c r="S13" s="242">
        <v>173.81586004421379</v>
      </c>
      <c r="T13" s="242">
        <v>165.90795825031881</v>
      </c>
      <c r="U13" s="242">
        <v>165.90795825031881</v>
      </c>
      <c r="V13" s="242">
        <v>165.90795825031881</v>
      </c>
      <c r="W13" s="242">
        <v>197.53956542589901</v>
      </c>
      <c r="X13" s="242">
        <v>197.53956542589901</v>
      </c>
      <c r="Y13" s="242">
        <v>229.1711726014793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7.9079017938950642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7.9079017938950642</v>
      </c>
      <c r="K14" s="210">
        <f t="shared" si="3"/>
        <v>0</v>
      </c>
      <c r="L14" s="210">
        <f t="shared" si="3"/>
        <v>15.81580358779013</v>
      </c>
      <c r="M14" s="210">
        <f t="shared" si="3"/>
        <v>0</v>
      </c>
      <c r="N14" s="210">
        <f t="shared" si="3"/>
        <v>0</v>
      </c>
      <c r="O14" s="210">
        <f t="shared" si="3"/>
        <v>55.355312557265449</v>
      </c>
      <c r="P14" s="210">
        <f t="shared" si="3"/>
        <v>31.63160717558026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39.539508969475321</v>
      </c>
      <c r="X14" s="210">
        <f t="shared" si="3"/>
        <v>0</v>
      </c>
      <c r="Y14" s="210">
        <f t="shared" si="3"/>
        <v>31.63160717558026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7.9079017938950642</v>
      </c>
      <c r="G16" s="242">
        <v>0</v>
      </c>
      <c r="H16" s="242">
        <v>0</v>
      </c>
      <c r="I16" s="242">
        <v>0</v>
      </c>
      <c r="J16" s="242">
        <v>7.9079017938950642</v>
      </c>
      <c r="K16" s="242">
        <v>0</v>
      </c>
      <c r="L16" s="242">
        <v>15.81580358779013</v>
      </c>
      <c r="M16" s="242">
        <v>0</v>
      </c>
      <c r="N16" s="242">
        <v>0</v>
      </c>
      <c r="O16" s="242">
        <v>55.355312557265449</v>
      </c>
      <c r="P16" s="242">
        <v>31.63160717558026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39.539508969475321</v>
      </c>
      <c r="X16" s="242">
        <v>0</v>
      </c>
      <c r="Y16" s="242">
        <v>31.63160717558026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7.9079017938950642</v>
      </c>
      <c r="F17" s="210">
        <f t="shared" si="4"/>
        <v>0</v>
      </c>
      <c r="G17" s="210">
        <f t="shared" si="4"/>
        <v>0</v>
      </c>
      <c r="H17" s="210">
        <f t="shared" si="4"/>
        <v>7.9079017938950642</v>
      </c>
      <c r="I17" s="210">
        <f t="shared" si="4"/>
        <v>0</v>
      </c>
      <c r="J17" s="210">
        <f t="shared" si="4"/>
        <v>0</v>
      </c>
      <c r="K17" s="210">
        <f t="shared" si="4"/>
        <v>7.9079017938950642</v>
      </c>
      <c r="L17" s="210">
        <f t="shared" si="4"/>
        <v>0</v>
      </c>
      <c r="M17" s="210">
        <f t="shared" si="4"/>
        <v>0</v>
      </c>
      <c r="N17" s="210">
        <f t="shared" si="4"/>
        <v>7.9079017938950358</v>
      </c>
      <c r="O17" s="210">
        <f t="shared" si="4"/>
        <v>0</v>
      </c>
      <c r="P17" s="210">
        <f t="shared" si="4"/>
        <v>0</v>
      </c>
      <c r="Q17" s="210">
        <f t="shared" si="4"/>
        <v>7.907901793895121</v>
      </c>
      <c r="R17" s="210">
        <f t="shared" si="4"/>
        <v>0</v>
      </c>
      <c r="S17" s="210">
        <f t="shared" si="4"/>
        <v>0</v>
      </c>
      <c r="T17" s="210">
        <f t="shared" si="4"/>
        <v>7.9079017938949789</v>
      </c>
      <c r="U17" s="210">
        <f t="shared" si="4"/>
        <v>0</v>
      </c>
      <c r="V17" s="210">
        <f t="shared" si="4"/>
        <v>0</v>
      </c>
      <c r="W17" s="210">
        <f t="shared" si="4"/>
        <v>7.907901793895121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7.9079017938950642</v>
      </c>
      <c r="F19" s="242">
        <f t="shared" si="6"/>
        <v>0</v>
      </c>
      <c r="G19" s="242">
        <f t="shared" si="6"/>
        <v>0</v>
      </c>
      <c r="H19" s="242">
        <f t="shared" si="6"/>
        <v>7.9079017938950642</v>
      </c>
      <c r="I19" s="242">
        <f t="shared" si="6"/>
        <v>0</v>
      </c>
      <c r="J19" s="242">
        <f t="shared" si="6"/>
        <v>0</v>
      </c>
      <c r="K19" s="242">
        <f t="shared" si="6"/>
        <v>7.9079017938950642</v>
      </c>
      <c r="L19" s="242">
        <f t="shared" si="6"/>
        <v>0</v>
      </c>
      <c r="M19" s="242">
        <f t="shared" si="6"/>
        <v>0</v>
      </c>
      <c r="N19" s="242">
        <f t="shared" si="6"/>
        <v>7.9079017938950358</v>
      </c>
      <c r="O19" s="242">
        <f t="shared" si="6"/>
        <v>0</v>
      </c>
      <c r="P19" s="242">
        <f t="shared" si="6"/>
        <v>0</v>
      </c>
      <c r="Q19" s="242">
        <f t="shared" si="6"/>
        <v>7.907901793895121</v>
      </c>
      <c r="R19" s="242">
        <f t="shared" si="6"/>
        <v>0</v>
      </c>
      <c r="S19" s="242">
        <f t="shared" si="6"/>
        <v>0</v>
      </c>
      <c r="T19" s="242">
        <f t="shared" si="6"/>
        <v>7.9079017938949789</v>
      </c>
      <c r="U19" s="242">
        <f t="shared" si="6"/>
        <v>0</v>
      </c>
      <c r="V19" s="242">
        <f t="shared" si="6"/>
        <v>0</v>
      </c>
      <c r="W19" s="242">
        <f t="shared" si="6"/>
        <v>7.907901793895121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23.715842105263164</v>
      </c>
      <c r="C20" s="203">
        <f t="shared" si="7"/>
        <v>36.743842105263163</v>
      </c>
      <c r="D20" s="203">
        <f t="shared" si="7"/>
        <v>60.885842105263166</v>
      </c>
      <c r="E20" s="203">
        <f t="shared" si="7"/>
        <v>45.456940311368101</v>
      </c>
      <c r="F20" s="203">
        <f t="shared" si="7"/>
        <v>8.6318421052631606</v>
      </c>
      <c r="G20" s="203">
        <f t="shared" si="7"/>
        <v>21.975842105263169</v>
      </c>
      <c r="H20" s="203">
        <f t="shared" si="7"/>
        <v>6.3129403113680951</v>
      </c>
      <c r="I20" s="203">
        <f t="shared" si="7"/>
        <v>11.867940311368102</v>
      </c>
      <c r="J20" s="203">
        <f t="shared" si="7"/>
        <v>5.6258421052631604</v>
      </c>
      <c r="K20" s="203">
        <f t="shared" si="7"/>
        <v>44.1309403113681</v>
      </c>
      <c r="L20" s="203">
        <f t="shared" si="7"/>
        <v>8.0397438991581964</v>
      </c>
      <c r="M20" s="203">
        <f t="shared" si="7"/>
        <v>7.1327438991582</v>
      </c>
      <c r="N20" s="203">
        <f t="shared" si="7"/>
        <v>48.736842105263165</v>
      </c>
      <c r="O20" s="203">
        <f t="shared" si="7"/>
        <v>15.012154662528587</v>
      </c>
      <c r="P20" s="203">
        <f t="shared" si="7"/>
        <v>14.358761838108904</v>
      </c>
      <c r="Q20" s="203">
        <f t="shared" si="7"/>
        <v>52.271860044213796</v>
      </c>
      <c r="R20" s="203">
        <f t="shared" si="7"/>
        <v>139.9598600442138</v>
      </c>
      <c r="S20" s="203">
        <f t="shared" si="7"/>
        <v>139.9598600442138</v>
      </c>
      <c r="T20" s="203">
        <f t="shared" si="7"/>
        <v>30.106958250318826</v>
      </c>
      <c r="U20" s="203">
        <f t="shared" si="7"/>
        <v>96.782958250318813</v>
      </c>
      <c r="V20" s="203">
        <f t="shared" si="7"/>
        <v>120.6351102503188</v>
      </c>
      <c r="W20" s="203">
        <f t="shared" si="7"/>
        <v>12.39696042589901</v>
      </c>
      <c r="X20" s="203">
        <f t="shared" si="7"/>
        <v>28.404326425899001</v>
      </c>
      <c r="Y20" s="203">
        <f t="shared" si="7"/>
        <v>16.738115601479308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23.715842105263164</v>
      </c>
      <c r="C22" s="242">
        <f t="shared" si="9"/>
        <v>36.743842105263163</v>
      </c>
      <c r="D22" s="242">
        <f t="shared" si="9"/>
        <v>60.885842105263166</v>
      </c>
      <c r="E22" s="242">
        <f t="shared" si="9"/>
        <v>45.456940311368101</v>
      </c>
      <c r="F22" s="242">
        <f t="shared" si="9"/>
        <v>8.6318421052631606</v>
      </c>
      <c r="G22" s="242">
        <f t="shared" si="9"/>
        <v>21.975842105263169</v>
      </c>
      <c r="H22" s="242">
        <f t="shared" si="9"/>
        <v>6.3129403113680951</v>
      </c>
      <c r="I22" s="242">
        <f t="shared" si="9"/>
        <v>11.867940311368102</v>
      </c>
      <c r="J22" s="242">
        <f t="shared" si="9"/>
        <v>5.6258421052631604</v>
      </c>
      <c r="K22" s="242">
        <f t="shared" si="9"/>
        <v>44.1309403113681</v>
      </c>
      <c r="L22" s="242">
        <f t="shared" si="9"/>
        <v>8.0397438991581964</v>
      </c>
      <c r="M22" s="242">
        <f t="shared" si="9"/>
        <v>7.1327438991582</v>
      </c>
      <c r="N22" s="242">
        <f t="shared" si="9"/>
        <v>48.736842105263165</v>
      </c>
      <c r="O22" s="242">
        <f t="shared" si="9"/>
        <v>15.012154662528587</v>
      </c>
      <c r="P22" s="242">
        <f t="shared" si="9"/>
        <v>14.358761838108904</v>
      </c>
      <c r="Q22" s="242">
        <f t="shared" si="9"/>
        <v>52.271860044213796</v>
      </c>
      <c r="R22" s="242">
        <f t="shared" si="9"/>
        <v>139.9598600442138</v>
      </c>
      <c r="S22" s="242">
        <f t="shared" si="9"/>
        <v>139.9598600442138</v>
      </c>
      <c r="T22" s="242">
        <f t="shared" si="9"/>
        <v>30.106958250318826</v>
      </c>
      <c r="U22" s="242">
        <f t="shared" si="9"/>
        <v>96.782958250318813</v>
      </c>
      <c r="V22" s="242">
        <f t="shared" si="9"/>
        <v>120.6351102503188</v>
      </c>
      <c r="W22" s="242">
        <f t="shared" si="9"/>
        <v>12.39696042589901</v>
      </c>
      <c r="X22" s="242">
        <f t="shared" si="9"/>
        <v>28.404326425899001</v>
      </c>
      <c r="Y22" s="242">
        <f t="shared" si="9"/>
        <v>16.738115601479308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50.735597592433351</v>
      </c>
      <c r="C25" s="210">
        <v>39.880997420464311</v>
      </c>
      <c r="D25" s="210">
        <v>28.45709372312983</v>
      </c>
      <c r="E25" s="210">
        <v>31.34419604471195</v>
      </c>
      <c r="F25" s="210">
        <v>32.07102321582115</v>
      </c>
      <c r="G25" s="210">
        <v>37.534479793637153</v>
      </c>
      <c r="H25" s="210">
        <v>45.59965606190886</v>
      </c>
      <c r="I25" s="210">
        <v>42.309802235597587</v>
      </c>
      <c r="J25" s="210">
        <v>47.837489251934642</v>
      </c>
      <c r="K25" s="210">
        <v>29.653310404127261</v>
      </c>
      <c r="L25" s="210">
        <v>38.390111779879618</v>
      </c>
      <c r="M25" s="210">
        <v>33.369647463456573</v>
      </c>
      <c r="N25" s="210">
        <v>13.994067067927769</v>
      </c>
      <c r="O25" s="210">
        <v>25.43035253654342</v>
      </c>
      <c r="P25" s="210">
        <v>24.403783319002581</v>
      </c>
      <c r="Q25" s="210">
        <v>23.45116079105761</v>
      </c>
      <c r="R25" s="210">
        <v>6.1818572656921749</v>
      </c>
      <c r="S25" s="210">
        <v>6.8314703353396391</v>
      </c>
      <c r="T25" s="210">
        <v>24.56388650042992</v>
      </c>
      <c r="U25" s="210">
        <v>17.77884780739468</v>
      </c>
      <c r="V25" s="210">
        <v>13.93619948409286</v>
      </c>
      <c r="W25" s="210">
        <v>28.032760103181431</v>
      </c>
      <c r="X25" s="210">
        <v>26.551246775580388</v>
      </c>
      <c r="Y25" s="210">
        <v>27.783147033533961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8.4006878761822872</v>
      </c>
      <c r="C26" s="213">
        <f t="shared" si="10"/>
        <v>3.5002579535683571</v>
      </c>
      <c r="D26" s="213">
        <f t="shared" si="10"/>
        <v>4.2003439380911436</v>
      </c>
      <c r="E26" s="213">
        <f t="shared" si="10"/>
        <v>2.1001719690455718</v>
      </c>
      <c r="F26" s="213">
        <f t="shared" si="10"/>
        <v>0</v>
      </c>
      <c r="G26" s="213">
        <f t="shared" si="10"/>
        <v>3.399742046431641</v>
      </c>
      <c r="H26" s="213">
        <f t="shared" si="10"/>
        <v>4.9004299226139292</v>
      </c>
      <c r="I26" s="213">
        <f t="shared" si="10"/>
        <v>4.649269131556319</v>
      </c>
      <c r="J26" s="213">
        <f t="shared" si="10"/>
        <v>1.400085984522786</v>
      </c>
      <c r="K26" s="213">
        <f t="shared" si="10"/>
        <v>0.89802235597592417</v>
      </c>
      <c r="L26" s="213">
        <f t="shared" si="10"/>
        <v>3.1960447119518478</v>
      </c>
      <c r="M26" s="213">
        <f t="shared" si="10"/>
        <v>2.2576956147893381</v>
      </c>
      <c r="N26" s="213">
        <f t="shared" si="10"/>
        <v>1.400085984522786</v>
      </c>
      <c r="O26" s="213">
        <f t="shared" si="10"/>
        <v>2.9577815993121241</v>
      </c>
      <c r="P26" s="213">
        <f t="shared" si="10"/>
        <v>3.0896818572656919</v>
      </c>
      <c r="Q26" s="213">
        <f t="shared" si="10"/>
        <v>2.4417024935511602</v>
      </c>
      <c r="R26" s="213">
        <f t="shared" si="10"/>
        <v>6.5950128976784178E-2</v>
      </c>
      <c r="S26" s="213">
        <f t="shared" si="10"/>
        <v>0.2100601891659501</v>
      </c>
      <c r="T26" s="213">
        <f t="shared" si="10"/>
        <v>2.739982803095443</v>
      </c>
      <c r="U26" s="213">
        <f t="shared" si="10"/>
        <v>1.262854686156492</v>
      </c>
      <c r="V26" s="213">
        <f t="shared" si="10"/>
        <v>0.8023215821152192</v>
      </c>
      <c r="W26" s="213">
        <f t="shared" si="10"/>
        <v>2.57463456577816</v>
      </c>
      <c r="X26" s="213">
        <f t="shared" si="10"/>
        <v>2.969475494411006</v>
      </c>
      <c r="Y26" s="213">
        <f t="shared" si="10"/>
        <v>3.2326741186586418</v>
      </c>
      <c r="DA26" s="85"/>
    </row>
    <row r="27" spans="1:105" ht="12" customHeight="1" x14ac:dyDescent="0.25">
      <c r="A27" s="18" t="s">
        <v>41</v>
      </c>
      <c r="B27" s="204">
        <v>8.4006878761822872</v>
      </c>
      <c r="C27" s="204">
        <v>3.5002579535683571</v>
      </c>
      <c r="D27" s="204">
        <v>4.2003439380911436</v>
      </c>
      <c r="E27" s="204">
        <v>2.1001719690455718</v>
      </c>
      <c r="F27" s="204">
        <v>0</v>
      </c>
      <c r="G27" s="204">
        <v>3.399742046431641</v>
      </c>
      <c r="H27" s="204">
        <v>4.9004299226139292</v>
      </c>
      <c r="I27" s="204">
        <v>4.649269131556319</v>
      </c>
      <c r="J27" s="204">
        <v>1.400085984522786</v>
      </c>
      <c r="K27" s="204">
        <v>0.89802235597592417</v>
      </c>
      <c r="L27" s="204">
        <v>3.1960447119518478</v>
      </c>
      <c r="M27" s="204">
        <v>2.2576956147893381</v>
      </c>
      <c r="N27" s="204">
        <v>1.400085984522786</v>
      </c>
      <c r="O27" s="204">
        <v>2.9577815993121241</v>
      </c>
      <c r="P27" s="204">
        <v>3.0896818572656919</v>
      </c>
      <c r="Q27" s="204">
        <v>2.4417024935511602</v>
      </c>
      <c r="R27" s="204">
        <v>6.5950128976784178E-2</v>
      </c>
      <c r="S27" s="204">
        <v>0.2100601891659501</v>
      </c>
      <c r="T27" s="204">
        <v>2.739982803095443</v>
      </c>
      <c r="U27" s="204">
        <v>1.262854686156492</v>
      </c>
      <c r="V27" s="204">
        <v>0.8023215821152192</v>
      </c>
      <c r="W27" s="204">
        <v>2.57463456577816</v>
      </c>
      <c r="X27" s="204">
        <v>2.969475494411006</v>
      </c>
      <c r="Y27" s="204">
        <v>3.2326741186586418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4.2971625107480653</v>
      </c>
      <c r="C29" s="204">
        <f t="shared" si="11"/>
        <v>4.2017196904557172</v>
      </c>
      <c r="D29" s="204">
        <f t="shared" si="11"/>
        <v>1.9284608770421321</v>
      </c>
      <c r="E29" s="204">
        <f t="shared" si="11"/>
        <v>2.2684436801375756</v>
      </c>
      <c r="F29" s="204">
        <f t="shared" si="11"/>
        <v>3.3914875322441955</v>
      </c>
      <c r="G29" s="204">
        <f t="shared" si="11"/>
        <v>5.6300085984522781</v>
      </c>
      <c r="H29" s="204">
        <f t="shared" si="11"/>
        <v>4.5165090283748919</v>
      </c>
      <c r="I29" s="204">
        <f t="shared" si="11"/>
        <v>5.2610490111779882</v>
      </c>
      <c r="J29" s="204">
        <f t="shared" si="11"/>
        <v>5.6395528804815127</v>
      </c>
      <c r="K29" s="204">
        <f t="shared" si="11"/>
        <v>3.981083404987102E-2</v>
      </c>
      <c r="L29" s="204">
        <f t="shared" si="11"/>
        <v>0.78125537403267409</v>
      </c>
      <c r="M29" s="204">
        <f t="shared" si="11"/>
        <v>3.981083404987102E-2</v>
      </c>
      <c r="N29" s="204">
        <f t="shared" si="11"/>
        <v>1.2617368873602748</v>
      </c>
      <c r="O29" s="204">
        <f t="shared" si="11"/>
        <v>3.4006878761822867</v>
      </c>
      <c r="P29" s="204">
        <f t="shared" si="11"/>
        <v>1.1617368873602747</v>
      </c>
      <c r="Q29" s="204">
        <f t="shared" si="11"/>
        <v>0.78529664660361131</v>
      </c>
      <c r="R29" s="204">
        <f t="shared" si="11"/>
        <v>4.6947549441100613E-2</v>
      </c>
      <c r="S29" s="204">
        <f t="shared" si="11"/>
        <v>0.26294067067927768</v>
      </c>
      <c r="T29" s="204">
        <f t="shared" si="11"/>
        <v>0.28538263112639722</v>
      </c>
      <c r="U29" s="204">
        <f t="shared" si="11"/>
        <v>3.4651762682717108E-2</v>
      </c>
      <c r="V29" s="204">
        <f t="shared" si="11"/>
        <v>6.0189165950128971E-2</v>
      </c>
      <c r="W29" s="204">
        <f t="shared" si="11"/>
        <v>0.59234737747205501</v>
      </c>
      <c r="X29" s="204">
        <f t="shared" si="11"/>
        <v>0</v>
      </c>
      <c r="Y29" s="204">
        <f t="shared" si="11"/>
        <v>0.21401547721410152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1.1199484092863281</v>
      </c>
      <c r="C31" s="204">
        <v>1.1199484092863281</v>
      </c>
      <c r="D31" s="204">
        <v>1.903955288048151</v>
      </c>
      <c r="E31" s="204">
        <v>2.2398968185726571</v>
      </c>
      <c r="F31" s="204">
        <v>3.359845227858985</v>
      </c>
      <c r="G31" s="204">
        <v>4.4797936371453133</v>
      </c>
      <c r="H31" s="204">
        <v>4.4797936371453133</v>
      </c>
      <c r="I31" s="204">
        <v>4.4797936371453133</v>
      </c>
      <c r="J31" s="204">
        <v>5.5997420464316416</v>
      </c>
      <c r="K31" s="204">
        <v>0</v>
      </c>
      <c r="L31" s="204">
        <v>0</v>
      </c>
      <c r="M31" s="204">
        <v>0</v>
      </c>
      <c r="N31" s="204">
        <v>1.1199484092863281</v>
      </c>
      <c r="O31" s="204">
        <v>3.359845227858985</v>
      </c>
      <c r="P31" s="204">
        <v>1.1199484092863281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0.1120378331900258</v>
      </c>
      <c r="DA31" s="71" t="s">
        <v>130</v>
      </c>
    </row>
    <row r="32" spans="1:105" ht="12" customHeight="1" x14ac:dyDescent="0.25">
      <c r="A32" s="18" t="s">
        <v>71</v>
      </c>
      <c r="B32" s="204">
        <v>3.0807394668959591</v>
      </c>
      <c r="C32" s="204">
        <v>3.0817712811693889</v>
      </c>
      <c r="D32" s="204">
        <v>2.450558899398108E-2</v>
      </c>
      <c r="E32" s="204">
        <v>2.854686156491831E-2</v>
      </c>
      <c r="F32" s="204">
        <v>3.1642304385210658E-2</v>
      </c>
      <c r="G32" s="204">
        <v>1.0537403267411869</v>
      </c>
      <c r="H32" s="204">
        <v>3.6715391229578682E-2</v>
      </c>
      <c r="I32" s="204">
        <v>4.0842648323301797E-2</v>
      </c>
      <c r="J32" s="204">
        <v>3.981083404987102E-2</v>
      </c>
      <c r="K32" s="204">
        <v>3.981083404987102E-2</v>
      </c>
      <c r="L32" s="204">
        <v>4.0842648323301797E-2</v>
      </c>
      <c r="M32" s="204">
        <v>3.981083404987102E-2</v>
      </c>
      <c r="N32" s="204">
        <v>0.14178847807394671</v>
      </c>
      <c r="O32" s="204">
        <v>4.0842648323301797E-2</v>
      </c>
      <c r="P32" s="204">
        <v>4.1788478073946693E-2</v>
      </c>
      <c r="Q32" s="204">
        <v>4.4883920894239038E-2</v>
      </c>
      <c r="R32" s="204">
        <v>4.6947549441100613E-2</v>
      </c>
      <c r="S32" s="204">
        <v>4.0842648323301797E-2</v>
      </c>
      <c r="T32" s="204">
        <v>6.3284608770421316E-2</v>
      </c>
      <c r="U32" s="204">
        <v>3.4651762682717108E-2</v>
      </c>
      <c r="V32" s="204">
        <v>6.0189165950128971E-2</v>
      </c>
      <c r="W32" s="204">
        <v>0</v>
      </c>
      <c r="X32" s="204">
        <v>0</v>
      </c>
      <c r="Y32" s="204">
        <v>0.10197764402407571</v>
      </c>
      <c r="DA32" s="71" t="s">
        <v>131</v>
      </c>
    </row>
    <row r="33" spans="1:105" ht="12" customHeight="1" x14ac:dyDescent="0.25">
      <c r="A33" s="18" t="s">
        <v>32</v>
      </c>
      <c r="B33" s="204">
        <v>9.6474634565778164E-2</v>
      </c>
      <c r="C33" s="204">
        <v>0</v>
      </c>
      <c r="D33" s="204">
        <v>0</v>
      </c>
      <c r="E33" s="204">
        <v>0</v>
      </c>
      <c r="F33" s="204">
        <v>0</v>
      </c>
      <c r="G33" s="204">
        <v>9.6474634565778164E-2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0.74041272570937233</v>
      </c>
      <c r="J34" s="204">
        <v>0</v>
      </c>
      <c r="K34" s="204">
        <v>0</v>
      </c>
      <c r="L34" s="204">
        <v>0.74041272570937233</v>
      </c>
      <c r="M34" s="204">
        <v>0</v>
      </c>
      <c r="N34" s="204">
        <v>0</v>
      </c>
      <c r="O34" s="204">
        <v>0</v>
      </c>
      <c r="P34" s="204">
        <v>0</v>
      </c>
      <c r="Q34" s="204">
        <v>0.74041272570937233</v>
      </c>
      <c r="R34" s="204">
        <v>0</v>
      </c>
      <c r="S34" s="204">
        <v>0.22209802235597589</v>
      </c>
      <c r="T34" s="204">
        <v>0.22209802235597589</v>
      </c>
      <c r="U34" s="204">
        <v>0</v>
      </c>
      <c r="V34" s="204">
        <v>0</v>
      </c>
      <c r="W34" s="204">
        <v>0.59234737747205501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18.293207222699909</v>
      </c>
      <c r="C35" s="204">
        <f t="shared" si="12"/>
        <v>18.379191745485809</v>
      </c>
      <c r="D35" s="204">
        <f t="shared" si="12"/>
        <v>10.791057609630265</v>
      </c>
      <c r="E35" s="204">
        <f t="shared" si="12"/>
        <v>14.445399828030952</v>
      </c>
      <c r="F35" s="204">
        <f t="shared" si="12"/>
        <v>11.67239896818573</v>
      </c>
      <c r="G35" s="204">
        <f t="shared" si="12"/>
        <v>12.437317282889074</v>
      </c>
      <c r="H35" s="204">
        <f t="shared" si="12"/>
        <v>18.05674978503869</v>
      </c>
      <c r="I35" s="204">
        <f t="shared" si="12"/>
        <v>14.70335339638865</v>
      </c>
      <c r="J35" s="204">
        <f t="shared" si="12"/>
        <v>19.69045571797076</v>
      </c>
      <c r="K35" s="204">
        <f t="shared" si="12"/>
        <v>16.723989681857269</v>
      </c>
      <c r="L35" s="204">
        <f t="shared" si="12"/>
        <v>18.830610490111781</v>
      </c>
      <c r="M35" s="204">
        <f t="shared" si="12"/>
        <v>15.90713671539123</v>
      </c>
      <c r="N35" s="204">
        <f t="shared" si="12"/>
        <v>4.2132416165090278</v>
      </c>
      <c r="O35" s="204">
        <f t="shared" si="12"/>
        <v>4.5571797076526224</v>
      </c>
      <c r="P35" s="204">
        <f t="shared" si="12"/>
        <v>4.879621668099742</v>
      </c>
      <c r="Q35" s="204">
        <f t="shared" si="12"/>
        <v>5.4600171969045572</v>
      </c>
      <c r="R35" s="204">
        <f t="shared" si="12"/>
        <v>1.5699054170249349</v>
      </c>
      <c r="S35" s="204">
        <f t="shared" si="12"/>
        <v>1.7404987102321581</v>
      </c>
      <c r="T35" s="204">
        <f t="shared" si="12"/>
        <v>6.2879621668099741</v>
      </c>
      <c r="U35" s="204">
        <f t="shared" si="12"/>
        <v>5.0468615649183146</v>
      </c>
      <c r="V35" s="204">
        <f t="shared" si="12"/>
        <v>3.65408426483233</v>
      </c>
      <c r="W35" s="204">
        <f t="shared" si="12"/>
        <v>6.8548581255374019</v>
      </c>
      <c r="X35" s="204">
        <f t="shared" si="12"/>
        <v>6.7450558899398096</v>
      </c>
      <c r="Y35" s="204">
        <f t="shared" si="12"/>
        <v>5.5674978503869301</v>
      </c>
      <c r="DA35" s="71"/>
    </row>
    <row r="36" spans="1:105" ht="12" customHeight="1" x14ac:dyDescent="0.25">
      <c r="A36" s="18" t="s">
        <v>73</v>
      </c>
      <c r="B36" s="204">
        <v>18.293207222699909</v>
      </c>
      <c r="C36" s="204">
        <v>18.379191745485809</v>
      </c>
      <c r="D36" s="204">
        <v>10.533104041272569</v>
      </c>
      <c r="E36" s="204">
        <v>14.380911435941529</v>
      </c>
      <c r="F36" s="204">
        <v>11.67239896818573</v>
      </c>
      <c r="G36" s="204">
        <v>12.415821152192599</v>
      </c>
      <c r="H36" s="204">
        <v>18.05674978503869</v>
      </c>
      <c r="I36" s="204">
        <v>14.70335339638865</v>
      </c>
      <c r="J36" s="204">
        <v>19.69045571797076</v>
      </c>
      <c r="K36" s="204">
        <v>16.723989681857269</v>
      </c>
      <c r="L36" s="204">
        <v>18.830610490111781</v>
      </c>
      <c r="M36" s="204">
        <v>15.90713671539123</v>
      </c>
      <c r="N36" s="204">
        <v>4.2132416165090278</v>
      </c>
      <c r="O36" s="204">
        <v>4.5571797076526224</v>
      </c>
      <c r="P36" s="204">
        <v>4.879621668099742</v>
      </c>
      <c r="Q36" s="204">
        <v>5.4600171969045572</v>
      </c>
      <c r="R36" s="204">
        <v>1.5699054170249349</v>
      </c>
      <c r="S36" s="204">
        <v>1.7404987102321581</v>
      </c>
      <c r="T36" s="204">
        <v>6.2879621668099741</v>
      </c>
      <c r="U36" s="204">
        <v>5.0468615649183146</v>
      </c>
      <c r="V36" s="204">
        <v>3.65408426483233</v>
      </c>
      <c r="W36" s="204">
        <v>6.8548581255374019</v>
      </c>
      <c r="X36" s="204">
        <v>6.7450558899398096</v>
      </c>
      <c r="Y36" s="204">
        <v>5.5674978503869301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0.25795356835769562</v>
      </c>
      <c r="E37" s="204">
        <v>6.4488392089423904E-2</v>
      </c>
      <c r="F37" s="204">
        <v>0</v>
      </c>
      <c r="G37" s="204">
        <v>2.149613069647463E-2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7.1367153912295783E-3</v>
      </c>
      <c r="V38" s="204">
        <f t="shared" si="13"/>
        <v>2.149613069647463E-2</v>
      </c>
      <c r="W38" s="204">
        <f t="shared" si="13"/>
        <v>5.7351676698194333E-2</v>
      </c>
      <c r="X38" s="204">
        <f t="shared" si="13"/>
        <v>9.5442820292347373E-3</v>
      </c>
      <c r="Y38" s="204">
        <f t="shared" si="13"/>
        <v>7.1367153912295783E-3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7.1367153912295783E-3</v>
      </c>
      <c r="V39" s="204">
        <v>2.149613069647463E-2</v>
      </c>
      <c r="W39" s="204">
        <v>5.7351676698194333E-2</v>
      </c>
      <c r="X39" s="204">
        <v>9.5442820292347373E-3</v>
      </c>
      <c r="Y39" s="204">
        <v>7.1367153912295783E-3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1.171883061049011</v>
      </c>
      <c r="C45" s="204">
        <v>1.0741186586414451</v>
      </c>
      <c r="D45" s="204">
        <v>1.047119518486672</v>
      </c>
      <c r="E45" s="204">
        <v>0.75030094582975071</v>
      </c>
      <c r="F45" s="204">
        <v>0.8420464316423043</v>
      </c>
      <c r="G45" s="204">
        <v>0.59019776440240757</v>
      </c>
      <c r="H45" s="204">
        <v>0.41315563198624239</v>
      </c>
      <c r="I45" s="204">
        <v>0.24127257093723131</v>
      </c>
      <c r="J45" s="204">
        <v>4.1186586414445399E-2</v>
      </c>
      <c r="K45" s="204">
        <v>3.9638865004299223E-2</v>
      </c>
      <c r="L45" s="204">
        <v>1.9002579535683579E-2</v>
      </c>
      <c r="M45" s="204">
        <v>3.172828890799656E-2</v>
      </c>
      <c r="N45" s="204">
        <v>6.8271711092003431E-2</v>
      </c>
      <c r="O45" s="204">
        <v>6.9303525365434215E-2</v>
      </c>
      <c r="P45" s="204">
        <v>0.13946689595872741</v>
      </c>
      <c r="Q45" s="204">
        <v>0.14677558039552879</v>
      </c>
      <c r="R45" s="204">
        <v>0.19982803095442819</v>
      </c>
      <c r="S45" s="204">
        <v>6.0189165950128975E-4</v>
      </c>
      <c r="T45" s="204">
        <v>0.17747205503009461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18.572656921754081</v>
      </c>
      <c r="C46" s="207">
        <v>12.725709372312981</v>
      </c>
      <c r="D46" s="207">
        <v>10.490111779879619</v>
      </c>
      <c r="E46" s="207">
        <v>11.779879621668099</v>
      </c>
      <c r="F46" s="207">
        <v>16.165090283748921</v>
      </c>
      <c r="G46" s="207">
        <v>15.47721410146174</v>
      </c>
      <c r="H46" s="207">
        <v>17.712811693895102</v>
      </c>
      <c r="I46" s="207">
        <v>17.454858125537399</v>
      </c>
      <c r="J46" s="207">
        <v>21.066208082545138</v>
      </c>
      <c r="K46" s="207">
        <v>11.951848667239901</v>
      </c>
      <c r="L46" s="207">
        <v>15.563198624247629</v>
      </c>
      <c r="M46" s="207">
        <v>15.13327601031814</v>
      </c>
      <c r="N46" s="207">
        <v>7.0507308684436794</v>
      </c>
      <c r="O46" s="207">
        <v>14.445399828030951</v>
      </c>
      <c r="P46" s="207">
        <v>15.13327601031814</v>
      </c>
      <c r="Q46" s="207">
        <v>14.61736887360275</v>
      </c>
      <c r="R46" s="207">
        <v>4.2992261392949267</v>
      </c>
      <c r="S46" s="207">
        <v>4.6173688736027518</v>
      </c>
      <c r="T46" s="207">
        <v>15.07308684436801</v>
      </c>
      <c r="U46" s="207">
        <v>11.42734307824592</v>
      </c>
      <c r="V46" s="207">
        <v>9.3981083404987089</v>
      </c>
      <c r="W46" s="207">
        <v>17.95356835769562</v>
      </c>
      <c r="X46" s="207">
        <v>16.827171109200339</v>
      </c>
      <c r="Y46" s="207">
        <v>18.761822871883059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50.735597592433344</v>
      </c>
      <c r="C47" s="210">
        <f t="shared" si="14"/>
        <v>39.880997420464311</v>
      </c>
      <c r="D47" s="210">
        <f t="shared" si="14"/>
        <v>28.45709372312983</v>
      </c>
      <c r="E47" s="210">
        <f t="shared" si="14"/>
        <v>31.344196044711961</v>
      </c>
      <c r="F47" s="210">
        <f t="shared" si="14"/>
        <v>32.071023215821143</v>
      </c>
      <c r="G47" s="210">
        <f t="shared" si="14"/>
        <v>37.534479793637153</v>
      </c>
      <c r="H47" s="210">
        <f t="shared" si="14"/>
        <v>45.59965606190886</v>
      </c>
      <c r="I47" s="210">
        <f t="shared" si="14"/>
        <v>42.309802235597587</v>
      </c>
      <c r="J47" s="210">
        <f t="shared" si="14"/>
        <v>47.837489251934628</v>
      </c>
      <c r="K47" s="210">
        <f t="shared" si="14"/>
        <v>29.653310404127261</v>
      </c>
      <c r="L47" s="210">
        <f t="shared" si="14"/>
        <v>38.390111779879618</v>
      </c>
      <c r="M47" s="210">
        <f t="shared" si="14"/>
        <v>33.369647463456573</v>
      </c>
      <c r="N47" s="210">
        <f t="shared" si="14"/>
        <v>13.994067067927769</v>
      </c>
      <c r="O47" s="210">
        <f t="shared" si="14"/>
        <v>25.43035253654341</v>
      </c>
      <c r="P47" s="210">
        <f t="shared" si="14"/>
        <v>24.403783319002581</v>
      </c>
      <c r="Q47" s="210">
        <f t="shared" si="14"/>
        <v>23.45116079105761</v>
      </c>
      <c r="R47" s="210">
        <f t="shared" si="14"/>
        <v>6.1818572656921731</v>
      </c>
      <c r="S47" s="210">
        <f t="shared" si="14"/>
        <v>6.8314703353396382</v>
      </c>
      <c r="T47" s="210">
        <f t="shared" si="14"/>
        <v>24.563886500429909</v>
      </c>
      <c r="U47" s="210">
        <f t="shared" si="14"/>
        <v>17.778847807394669</v>
      </c>
      <c r="V47" s="210">
        <f t="shared" si="14"/>
        <v>13.93619948409286</v>
      </c>
      <c r="W47" s="210">
        <f t="shared" si="14"/>
        <v>28.03276010318142</v>
      </c>
      <c r="X47" s="210">
        <f t="shared" si="14"/>
        <v>26.551246775580388</v>
      </c>
      <c r="Y47" s="210">
        <f t="shared" si="14"/>
        <v>27.783147033533961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50.735597592433344</v>
      </c>
      <c r="C49" s="242">
        <f>ISI_fec!C54</f>
        <v>39.880997420464311</v>
      </c>
      <c r="D49" s="242">
        <f>ISI_fec!D54</f>
        <v>28.45709372312983</v>
      </c>
      <c r="E49" s="242">
        <f>ISI_fec!E54</f>
        <v>31.344196044711961</v>
      </c>
      <c r="F49" s="242">
        <f>ISI_fec!F54</f>
        <v>32.071023215821143</v>
      </c>
      <c r="G49" s="242">
        <f>ISI_fec!G54</f>
        <v>37.534479793637153</v>
      </c>
      <c r="H49" s="242">
        <f>ISI_fec!H54</f>
        <v>45.59965606190886</v>
      </c>
      <c r="I49" s="242">
        <f>ISI_fec!I54</f>
        <v>42.309802235597587</v>
      </c>
      <c r="J49" s="242">
        <f>ISI_fec!J54</f>
        <v>47.837489251934628</v>
      </c>
      <c r="K49" s="242">
        <f>ISI_fec!K54</f>
        <v>29.653310404127261</v>
      </c>
      <c r="L49" s="242">
        <f>ISI_fec!L54</f>
        <v>38.390111779879618</v>
      </c>
      <c r="M49" s="242">
        <f>ISI_fec!M54</f>
        <v>33.369647463456573</v>
      </c>
      <c r="N49" s="242">
        <f>ISI_fec!N54</f>
        <v>13.994067067927769</v>
      </c>
      <c r="O49" s="242">
        <f>ISI_fec!O54</f>
        <v>25.43035253654341</v>
      </c>
      <c r="P49" s="242">
        <f>ISI_fec!P54</f>
        <v>24.403783319002581</v>
      </c>
      <c r="Q49" s="242">
        <f>ISI_fec!Q54</f>
        <v>23.45116079105761</v>
      </c>
      <c r="R49" s="242">
        <f>ISI_fec!R54</f>
        <v>6.1818572656921731</v>
      </c>
      <c r="S49" s="242">
        <f>ISI_fec!S54</f>
        <v>6.8314703353396382</v>
      </c>
      <c r="T49" s="242">
        <f>ISI_fec!T54</f>
        <v>24.563886500429909</v>
      </c>
      <c r="U49" s="242">
        <f>ISI_fec!U54</f>
        <v>17.778847807394669</v>
      </c>
      <c r="V49" s="242">
        <f>ISI_fec!V54</f>
        <v>13.93619948409286</v>
      </c>
      <c r="W49" s="242">
        <f>ISI_fec!W54</f>
        <v>28.03276010318142</v>
      </c>
      <c r="X49" s="242">
        <f>ISI_fec!X54</f>
        <v>26.551246775580388</v>
      </c>
      <c r="Y49" s="242">
        <f>ISI_fec!Y54</f>
        <v>27.783147033533961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111.25267161856138</v>
      </c>
      <c r="C51" s="203">
        <f t="shared" si="15"/>
        <v>78.531425677553656</v>
      </c>
      <c r="D51" s="203">
        <f t="shared" si="15"/>
        <v>53.878474477702468</v>
      </c>
      <c r="E51" s="203">
        <f t="shared" si="15"/>
        <v>55.934654318892186</v>
      </c>
      <c r="F51" s="203">
        <f t="shared" si="15"/>
        <v>50.114524678743443</v>
      </c>
      <c r="G51" s="203">
        <f t="shared" si="15"/>
        <v>72.22501321180583</v>
      </c>
      <c r="H51" s="203">
        <f t="shared" si="15"/>
        <v>89.639178998785809</v>
      </c>
      <c r="I51" s="203">
        <f t="shared" si="15"/>
        <v>83.438496979192081</v>
      </c>
      <c r="J51" s="203">
        <f t="shared" si="15"/>
        <v>89.774979001071856</v>
      </c>
      <c r="K51" s="203">
        <f t="shared" si="15"/>
        <v>48.200087878632495</v>
      </c>
      <c r="L51" s="203">
        <f t="shared" si="15"/>
        <v>76.242963758532809</v>
      </c>
      <c r="M51" s="203">
        <f t="shared" si="15"/>
        <v>63.931391637908462</v>
      </c>
      <c r="N51" s="203">
        <f t="shared" si="15"/>
        <v>23.413596852629453</v>
      </c>
      <c r="O51" s="203">
        <f t="shared" si="15"/>
        <v>46.576612237185103</v>
      </c>
      <c r="P51" s="203">
        <f t="shared" si="15"/>
        <v>42.016570602651676</v>
      </c>
      <c r="Q51" s="203">
        <f t="shared" si="15"/>
        <v>36.18322924427774</v>
      </c>
      <c r="R51" s="203">
        <f t="shared" si="15"/>
        <v>6.9326648046008739</v>
      </c>
      <c r="S51" s="203">
        <f t="shared" si="15"/>
        <v>8.8913424829141867</v>
      </c>
      <c r="T51" s="203">
        <f t="shared" si="15"/>
        <v>38.747627080780532</v>
      </c>
      <c r="U51" s="203">
        <f t="shared" si="15"/>
        <v>23.009242847514642</v>
      </c>
      <c r="V51" s="203">
        <f t="shared" si="15"/>
        <v>17.075474917307581</v>
      </c>
      <c r="W51" s="203">
        <f t="shared" si="15"/>
        <v>44.629521224691686</v>
      </c>
      <c r="X51" s="203">
        <f t="shared" si="15"/>
        <v>42.24080688604807</v>
      </c>
      <c r="Y51" s="203">
        <f t="shared" si="15"/>
        <v>44.945162838347102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93.45361511793871</v>
      </c>
      <c r="C52" s="213">
        <f>(ISI_emi!C5-ISI_emi!C52)+(ISI_emi!C54-ISI_emi!C96)</f>
        <v>71.379145677553652</v>
      </c>
      <c r="D52" s="213">
        <f>(ISI_emi!D5-ISI_emi!D52)+(ISI_emi!D54-ISI_emi!D96)</f>
        <v>49.154394477702468</v>
      </c>
      <c r="E52" s="213">
        <f>(ISI_emi!E5-ISI_emi!E52)+(ISI_emi!E54-ISI_emi!E96)</f>
        <v>49.318144318892188</v>
      </c>
      <c r="F52" s="213">
        <f>(ISI_emi!F5-ISI_emi!F52)+(ISI_emi!F54-ISI_emi!F96)</f>
        <v>36.390514678743443</v>
      </c>
      <c r="G52" s="213">
        <f>(ISI_emi!G5-ISI_emi!G52)+(ISI_emi!G54-ISI_emi!G96)</f>
        <v>59.518763211805833</v>
      </c>
      <c r="H52" s="213">
        <f>(ISI_emi!H5-ISI_emi!H52)+(ISI_emi!H54-ISI_emi!H96)</f>
        <v>76.327538998785812</v>
      </c>
      <c r="I52" s="213">
        <f>(ISI_emi!I5-ISI_emi!I52)+(ISI_emi!I54-ISI_emi!I96)</f>
        <v>69.748406979192083</v>
      </c>
      <c r="J52" s="213">
        <f>(ISI_emi!J5-ISI_emi!J52)+(ISI_emi!J54-ISI_emi!J96)</f>
        <v>67.442264397968742</v>
      </c>
      <c r="K52" s="213">
        <f>(ISI_emi!K5-ISI_emi!K52)+(ISI_emi!K54-ISI_emi!K96)</f>
        <v>43.357337878632492</v>
      </c>
      <c r="L52" s="213">
        <f>(ISI_emi!L5-ISI_emi!L52)+(ISI_emi!L54-ISI_emi!L96)</f>
        <v>61.559393758532806</v>
      </c>
      <c r="M52" s="213">
        <f>(ISI_emi!M5-ISI_emi!M52)+(ISI_emi!M54-ISI_emi!M96)</f>
        <v>47.290631637908461</v>
      </c>
      <c r="N52" s="213">
        <f>(ISI_emi!N5-ISI_emi!N52)+(ISI_emi!N54-ISI_emi!N96)</f>
        <v>19.570805757842265</v>
      </c>
      <c r="O52" s="213">
        <f>(ISI_emi!O5-ISI_emi!O52)+(ISI_emi!O54-ISI_emi!O96)</f>
        <v>32.649642237185105</v>
      </c>
      <c r="P52" s="213">
        <f>(ISI_emi!P5-ISI_emi!P52)+(ISI_emi!P54-ISI_emi!P96)</f>
        <v>28.035076437889558</v>
      </c>
      <c r="Q52" s="213">
        <f>(ISI_emi!Q5-ISI_emi!Q52)+(ISI_emi!Q54-ISI_emi!Q96)</f>
        <v>26.029572704607872</v>
      </c>
      <c r="R52" s="213">
        <f>(ISI_emi!R5-ISI_emi!R52)+(ISI_emi!R54-ISI_emi!R96)</f>
        <v>4.1043705588375055</v>
      </c>
      <c r="S52" s="213">
        <f>(ISI_emi!S5-ISI_emi!S52)+(ISI_emi!S54-ISI_emi!S96)</f>
        <v>6.0630482371508183</v>
      </c>
      <c r="T52" s="213">
        <f>(ISI_emi!T5-ISI_emi!T52)+(ISI_emi!T54-ISI_emi!T96)</f>
        <v>27.402955918537174</v>
      </c>
      <c r="U52" s="213">
        <f>(ISI_emi!U5-ISI_emi!U52)+(ISI_emi!U54-ISI_emi!U96)</f>
        <v>17.234613838228462</v>
      </c>
      <c r="V52" s="213">
        <f>(ISI_emi!V5-ISI_emi!V52)+(ISI_emi!V54-ISI_emi!V96)</f>
        <v>12.14775491730758</v>
      </c>
      <c r="W52" s="213">
        <f>(ISI_emi!W5-ISI_emi!W52)+(ISI_emi!W54-ISI_emi!W96)</f>
        <v>29.162904838611215</v>
      </c>
      <c r="X52" s="213">
        <f>(ISI_emi!X5-ISI_emi!X52)+(ISI_emi!X54-ISI_emi!X96)</f>
        <v>28.111428837267582</v>
      </c>
      <c r="Y52" s="213">
        <f>(ISI_emi!Y5-ISI_emi!Y52)+(ISI_emi!Y54-ISI_emi!Y96)</f>
        <v>27.040812838347101</v>
      </c>
      <c r="DA52" s="85"/>
    </row>
    <row r="53" spans="1:105" ht="12" customHeight="1" x14ac:dyDescent="0.25">
      <c r="A53" s="14" t="s">
        <v>146</v>
      </c>
      <c r="B53" s="204">
        <f>ISI_emi!B52+ISI_emi!B96</f>
        <v>17.799056500622662</v>
      </c>
      <c r="C53" s="204">
        <f>ISI_emi!C52+ISI_emi!C96</f>
        <v>7.1522800000000002</v>
      </c>
      <c r="D53" s="204">
        <f>ISI_emi!D52+ISI_emi!D96</f>
        <v>4.7240799999999998</v>
      </c>
      <c r="E53" s="204">
        <f>ISI_emi!E52+ISI_emi!E96</f>
        <v>6.6165099999999999</v>
      </c>
      <c r="F53" s="204">
        <f>ISI_emi!F52+ISI_emi!F96</f>
        <v>13.72401</v>
      </c>
      <c r="G53" s="204">
        <f>ISI_emi!G52+ISI_emi!G96</f>
        <v>12.706250000000001</v>
      </c>
      <c r="H53" s="204">
        <f>ISI_emi!H52+ISI_emi!H96</f>
        <v>13.311640000000001</v>
      </c>
      <c r="I53" s="204">
        <f>ISI_emi!I52+ISI_emi!I96</f>
        <v>13.69009</v>
      </c>
      <c r="J53" s="204">
        <f>ISI_emi!J52+ISI_emi!J96</f>
        <v>22.33271460310311</v>
      </c>
      <c r="K53" s="204">
        <f>ISI_emi!K52+ISI_emi!K96</f>
        <v>4.8427499999999997</v>
      </c>
      <c r="L53" s="204">
        <f>ISI_emi!L52+ISI_emi!L96</f>
        <v>14.68357</v>
      </c>
      <c r="M53" s="204">
        <f>ISI_emi!M52+ISI_emi!M96</f>
        <v>16.64076</v>
      </c>
      <c r="N53" s="204">
        <f>ISI_emi!N52+ISI_emi!N96</f>
        <v>3.8427910947871871</v>
      </c>
      <c r="O53" s="204">
        <f>ISI_emi!O52+ISI_emi!O96</f>
        <v>13.926970000000001</v>
      </c>
      <c r="P53" s="204">
        <f>ISI_emi!P52+ISI_emi!P96</f>
        <v>13.98149416476212</v>
      </c>
      <c r="Q53" s="204">
        <f>ISI_emi!Q52+ISI_emi!Q96</f>
        <v>10.153656539669869</v>
      </c>
      <c r="R53" s="204">
        <f>ISI_emi!R52+ISI_emi!R96</f>
        <v>2.8282942457633689</v>
      </c>
      <c r="S53" s="204">
        <f>ISI_emi!S52+ISI_emi!S96</f>
        <v>2.8282942457633689</v>
      </c>
      <c r="T53" s="204">
        <f>ISI_emi!T52+ISI_emi!T96</f>
        <v>11.34467116224336</v>
      </c>
      <c r="U53" s="204">
        <f>ISI_emi!U52+ISI_emi!U96</f>
        <v>5.7746290092861807</v>
      </c>
      <c r="V53" s="204">
        <f>ISI_emi!V52+ISI_emi!V96</f>
        <v>4.9277199999999999</v>
      </c>
      <c r="W53" s="204">
        <f>ISI_emi!W52+ISI_emi!W96</f>
        <v>15.466616386080471</v>
      </c>
      <c r="X53" s="204">
        <f>ISI_emi!X52+ISI_emi!X96</f>
        <v>14.12937804878049</v>
      </c>
      <c r="Y53" s="204">
        <f>ISI_emi!Y52+ISI_emi!Y96</f>
        <v>17.904350000000001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111.25267161856138</v>
      </c>
      <c r="C54" s="210">
        <f t="shared" si="16"/>
        <v>78.531425677553656</v>
      </c>
      <c r="D54" s="210">
        <f t="shared" si="16"/>
        <v>53.878474477702468</v>
      </c>
      <c r="E54" s="210">
        <f t="shared" si="16"/>
        <v>55.934654318892186</v>
      </c>
      <c r="F54" s="210">
        <f t="shared" si="16"/>
        <v>50.114524678743443</v>
      </c>
      <c r="G54" s="210">
        <f t="shared" si="16"/>
        <v>72.22501321180583</v>
      </c>
      <c r="H54" s="210">
        <f t="shared" si="16"/>
        <v>89.639178998785809</v>
      </c>
      <c r="I54" s="210">
        <f t="shared" si="16"/>
        <v>83.438496979192081</v>
      </c>
      <c r="J54" s="210">
        <f t="shared" si="16"/>
        <v>89.774979001071856</v>
      </c>
      <c r="K54" s="210">
        <f t="shared" si="16"/>
        <v>48.200087878632495</v>
      </c>
      <c r="L54" s="210">
        <f t="shared" si="16"/>
        <v>76.242963758532809</v>
      </c>
      <c r="M54" s="210">
        <f t="shared" si="16"/>
        <v>63.931391637908462</v>
      </c>
      <c r="N54" s="210">
        <f t="shared" si="16"/>
        <v>23.413596852629453</v>
      </c>
      <c r="O54" s="210">
        <f t="shared" si="16"/>
        <v>46.576612237185103</v>
      </c>
      <c r="P54" s="210">
        <f t="shared" si="16"/>
        <v>42.016570602651676</v>
      </c>
      <c r="Q54" s="210">
        <f t="shared" si="16"/>
        <v>36.18322924427774</v>
      </c>
      <c r="R54" s="210">
        <f t="shared" si="16"/>
        <v>6.9326648046008739</v>
      </c>
      <c r="S54" s="210">
        <f t="shared" si="16"/>
        <v>8.8913424829141867</v>
      </c>
      <c r="T54" s="210">
        <f t="shared" si="16"/>
        <v>38.747627080780532</v>
      </c>
      <c r="U54" s="210">
        <f t="shared" si="16"/>
        <v>23.009242847514642</v>
      </c>
      <c r="V54" s="210">
        <f t="shared" si="16"/>
        <v>17.075474917307581</v>
      </c>
      <c r="W54" s="210">
        <f t="shared" si="16"/>
        <v>44.629521224691686</v>
      </c>
      <c r="X54" s="210">
        <f t="shared" si="16"/>
        <v>42.24080688604807</v>
      </c>
      <c r="Y54" s="210">
        <f t="shared" si="16"/>
        <v>44.945162838347102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111.25267161856138</v>
      </c>
      <c r="C56" s="242">
        <f>ISI_emi!C$54</f>
        <v>78.531425677553656</v>
      </c>
      <c r="D56" s="242">
        <f>ISI_emi!D$54</f>
        <v>53.878474477702468</v>
      </c>
      <c r="E56" s="242">
        <f>ISI_emi!E$54</f>
        <v>55.934654318892186</v>
      </c>
      <c r="F56" s="242">
        <f>ISI_emi!F$54</f>
        <v>50.114524678743443</v>
      </c>
      <c r="G56" s="242">
        <f>ISI_emi!G$54</f>
        <v>72.22501321180583</v>
      </c>
      <c r="H56" s="242">
        <f>ISI_emi!H$54</f>
        <v>89.639178998785809</v>
      </c>
      <c r="I56" s="242">
        <f>ISI_emi!I$54</f>
        <v>83.438496979192081</v>
      </c>
      <c r="J56" s="242">
        <f>ISI_emi!J$54</f>
        <v>89.774979001071856</v>
      </c>
      <c r="K56" s="242">
        <f>ISI_emi!K$54</f>
        <v>48.200087878632495</v>
      </c>
      <c r="L56" s="242">
        <f>ISI_emi!L$54</f>
        <v>76.242963758532809</v>
      </c>
      <c r="M56" s="242">
        <f>ISI_emi!M$54</f>
        <v>63.931391637908462</v>
      </c>
      <c r="N56" s="242">
        <f>ISI_emi!N$54</f>
        <v>23.413596852629453</v>
      </c>
      <c r="O56" s="242">
        <f>ISI_emi!O$54</f>
        <v>46.576612237185103</v>
      </c>
      <c r="P56" s="242">
        <f>ISI_emi!P$54</f>
        <v>42.016570602651676</v>
      </c>
      <c r="Q56" s="242">
        <f>ISI_emi!Q$54</f>
        <v>36.18322924427774</v>
      </c>
      <c r="R56" s="242">
        <f>ISI_emi!R$54</f>
        <v>6.9326648046008739</v>
      </c>
      <c r="S56" s="242">
        <f>ISI_emi!S$54</f>
        <v>8.8913424829141867</v>
      </c>
      <c r="T56" s="242">
        <f>ISI_emi!T$54</f>
        <v>38.747627080780532</v>
      </c>
      <c r="U56" s="242">
        <f>ISI_emi!U$54</f>
        <v>23.009242847514642</v>
      </c>
      <c r="V56" s="242">
        <f>ISI_emi!V$54</f>
        <v>17.075474917307581</v>
      </c>
      <c r="W56" s="242">
        <f>ISI_emi!W$54</f>
        <v>44.629521224691686</v>
      </c>
      <c r="X56" s="242">
        <f>ISI_emi!X$54</f>
        <v>42.24080688604807</v>
      </c>
      <c r="Y56" s="242">
        <f>ISI_emi!Y$54</f>
        <v>44.945162838347102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346.99623981226512</v>
      </c>
      <c r="C58" s="250">
        <f t="shared" si="17"/>
        <v>414.18816155678888</v>
      </c>
      <c r="D58" s="250">
        <f t="shared" si="17"/>
        <v>986.16410988884797</v>
      </c>
      <c r="E58" s="250">
        <f t="shared" si="17"/>
        <v>749.25214706880467</v>
      </c>
      <c r="F58" s="250">
        <f t="shared" si="17"/>
        <v>329.46447146538645</v>
      </c>
      <c r="G58" s="250">
        <f t="shared" si="17"/>
        <v>513.91570538792848</v>
      </c>
      <c r="H58" s="250">
        <f t="shared" si="17"/>
        <v>554.27537155432378</v>
      </c>
      <c r="I58" s="250">
        <f t="shared" si="17"/>
        <v>495.89462589032962</v>
      </c>
      <c r="J58" s="250">
        <f t="shared" si="17"/>
        <v>307.27870574271793</v>
      </c>
      <c r="K58" s="250">
        <f t="shared" si="17"/>
        <v>398.38790444523516</v>
      </c>
      <c r="L58" s="250">
        <f t="shared" si="17"/>
        <v>654.69169894435106</v>
      </c>
      <c r="M58" s="250">
        <f t="shared" si="17"/>
        <v>537.3674383245891</v>
      </c>
      <c r="N58" s="250">
        <f t="shared" si="17"/>
        <v>593.77685879274679</v>
      </c>
      <c r="O58" s="250">
        <f t="shared" si="17"/>
        <v>338.803664628869</v>
      </c>
      <c r="P58" s="250">
        <f t="shared" si="17"/>
        <v>399.41561137152945</v>
      </c>
      <c r="Q58" s="250">
        <f t="shared" si="17"/>
        <v>401.87016079383852</v>
      </c>
      <c r="R58" s="250">
        <f t="shared" si="17"/>
        <v>1594.7449575971521</v>
      </c>
      <c r="S58" s="250">
        <f t="shared" si="17"/>
        <v>1177.7286992426816</v>
      </c>
      <c r="T58" s="250">
        <f t="shared" si="17"/>
        <v>178.75672153457205</v>
      </c>
      <c r="U58" s="250">
        <f t="shared" si="17"/>
        <v>1000.9794753612335</v>
      </c>
      <c r="V58" s="250">
        <f t="shared" si="17"/>
        <v>542.957911822239</v>
      </c>
      <c r="W58" s="250">
        <f t="shared" si="17"/>
        <v>71.349202675134279</v>
      </c>
      <c r="X58" s="250">
        <f t="shared" si="17"/>
        <v>182.8430425598815</v>
      </c>
      <c r="Y58" s="250">
        <f t="shared" si="17"/>
        <v>130.84057308519658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0.71437458769143414</v>
      </c>
      <c r="C59" s="251">
        <f t="shared" si="18"/>
        <v>0.68768640043564411</v>
      </c>
      <c r="D59" s="251">
        <f t="shared" si="18"/>
        <v>0.84065740223715191</v>
      </c>
      <c r="E59" s="251">
        <f t="shared" si="18"/>
        <v>0.7576185836969922</v>
      </c>
      <c r="F59" s="251">
        <f t="shared" si="18"/>
        <v>0.37246412189560585</v>
      </c>
      <c r="G59" s="251">
        <f t="shared" si="18"/>
        <v>0.51585986714912047</v>
      </c>
      <c r="H59" s="251">
        <f t="shared" si="18"/>
        <v>0.56634278977978114</v>
      </c>
      <c r="I59" s="251">
        <f t="shared" si="18"/>
        <v>0.56442419705710423</v>
      </c>
      <c r="J59" s="251">
        <f t="shared" si="18"/>
        <v>0.53683034924907835</v>
      </c>
      <c r="K59" s="251">
        <f t="shared" si="18"/>
        <v>0.6944894469091587</v>
      </c>
      <c r="L59" s="251">
        <f t="shared" si="18"/>
        <v>0.40579368722456122</v>
      </c>
      <c r="M59" s="251">
        <f t="shared" si="18"/>
        <v>0.34937649157651995</v>
      </c>
      <c r="N59" s="251">
        <f t="shared" si="18"/>
        <v>0.30421884930277759</v>
      </c>
      <c r="O59" s="251">
        <f t="shared" si="18"/>
        <v>0.18826141942954847</v>
      </c>
      <c r="P59" s="251">
        <f t="shared" si="18"/>
        <v>0.14581174868701688</v>
      </c>
      <c r="Q59" s="251">
        <f t="shared" si="18"/>
        <v>0.19294379641165019</v>
      </c>
      <c r="R59" s="251">
        <f t="shared" si="18"/>
        <v>0.1825926649838189</v>
      </c>
      <c r="S59" s="251">
        <f t="shared" si="18"/>
        <v>0.20178019657784846</v>
      </c>
      <c r="T59" s="251">
        <f t="shared" si="18"/>
        <v>0.18088148467559084</v>
      </c>
      <c r="U59" s="251">
        <f t="shared" si="18"/>
        <v>0.25719852162596268</v>
      </c>
      <c r="V59" s="251">
        <f t="shared" si="18"/>
        <v>0.30782687857615804</v>
      </c>
      <c r="W59" s="251">
        <f t="shared" si="18"/>
        <v>0.15141171910798931</v>
      </c>
      <c r="X59" s="251">
        <f t="shared" si="18"/>
        <v>0.15698234698199343</v>
      </c>
      <c r="Y59" s="251">
        <f t="shared" si="18"/>
        <v>0.13078542212728203</v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0.71437458769143414</v>
      </c>
      <c r="C61" s="253">
        <f t="shared" si="20"/>
        <v>0.68768640043564411</v>
      </c>
      <c r="D61" s="253">
        <f t="shared" si="20"/>
        <v>0.84065740223715191</v>
      </c>
      <c r="E61" s="253">
        <f t="shared" si="20"/>
        <v>0.7576185836969922</v>
      </c>
      <c r="F61" s="253">
        <f t="shared" si="20"/>
        <v>0.37246412189560585</v>
      </c>
      <c r="G61" s="253">
        <f t="shared" si="20"/>
        <v>0.51585986714912047</v>
      </c>
      <c r="H61" s="253">
        <f t="shared" si="20"/>
        <v>0.56634278977978114</v>
      </c>
      <c r="I61" s="253">
        <f t="shared" si="20"/>
        <v>0.56442419705710423</v>
      </c>
      <c r="J61" s="253">
        <f t="shared" si="20"/>
        <v>0.53683034924907835</v>
      </c>
      <c r="K61" s="253">
        <f t="shared" si="20"/>
        <v>0.6944894469091587</v>
      </c>
      <c r="L61" s="253">
        <f t="shared" si="20"/>
        <v>0.40579368722456122</v>
      </c>
      <c r="M61" s="253">
        <f t="shared" si="20"/>
        <v>0.34937649157651995</v>
      </c>
      <c r="N61" s="253">
        <f t="shared" si="20"/>
        <v>0.30421884930277759</v>
      </c>
      <c r="O61" s="253">
        <f t="shared" si="20"/>
        <v>0.18826141942954847</v>
      </c>
      <c r="P61" s="253">
        <f t="shared" si="20"/>
        <v>0.14581174868701688</v>
      </c>
      <c r="Q61" s="253">
        <f t="shared" si="20"/>
        <v>0.19294379641165019</v>
      </c>
      <c r="R61" s="253">
        <f t="shared" si="20"/>
        <v>0.1825926649838189</v>
      </c>
      <c r="S61" s="253">
        <f t="shared" si="20"/>
        <v>0.20178019657784846</v>
      </c>
      <c r="T61" s="253">
        <f t="shared" si="20"/>
        <v>0.18088148467559084</v>
      </c>
      <c r="U61" s="253">
        <f t="shared" si="20"/>
        <v>0.25719852162596268</v>
      </c>
      <c r="V61" s="253">
        <f t="shared" si="20"/>
        <v>0.30782687857615804</v>
      </c>
      <c r="W61" s="253">
        <f t="shared" si="20"/>
        <v>0.15141171910798931</v>
      </c>
      <c r="X61" s="253">
        <f t="shared" si="20"/>
        <v>0.15698234698199343</v>
      </c>
      <c r="Y61" s="253">
        <f t="shared" si="20"/>
        <v>0.13078542212728203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0.28151257572952054</v>
      </c>
      <c r="C62" s="251">
        <f>IF(SUM(ISI_ued!C$5,ISI_ued!C$54)=0,"",SUM(ISI_ued!C$5,ISI_ued!C$54)/C$7)</f>
        <v>0.27015912747899468</v>
      </c>
      <c r="D62" s="251">
        <f>IF(SUM(ISI_ued!D$5,ISI_ued!D$54)=0,"",SUM(ISI_ued!D$5,ISI_ued!D$54)/D$7)</f>
        <v>0.33374258088874714</v>
      </c>
      <c r="E62" s="251">
        <f>IF(SUM(ISI_ued!E$5,ISI_ued!E$54)=0,"",SUM(ISI_ued!E$5,ISI_ued!E$54)/E$7)</f>
        <v>0.30492215997626898</v>
      </c>
      <c r="F62" s="251">
        <f>IF(SUM(ISI_ued!F$5,ISI_ued!F$54)=0,"",SUM(ISI_ued!F$5,ISI_ued!F$54)/F$7)</f>
        <v>0.15790283173134928</v>
      </c>
      <c r="G62" s="251">
        <f>IF(SUM(ISI_ued!G$5,ISI_ued!G$54)=0,"",SUM(ISI_ued!G$5,ISI_ued!G$54)/G$7)</f>
        <v>0.20933915258541583</v>
      </c>
      <c r="H62" s="251">
        <f>IF(SUM(ISI_ued!H$5,ISI_ued!H$54)=0,"",SUM(ISI_ued!H$5,ISI_ued!H$54)/H$7)</f>
        <v>0.22802850049531159</v>
      </c>
      <c r="I62" s="251">
        <f>IF(SUM(ISI_ued!I$5,ISI_ued!I$54)=0,"",SUM(ISI_ued!I$5,ISI_ued!I$54)/I$7)</f>
        <v>0.22829124956837465</v>
      </c>
      <c r="J62" s="251">
        <f>IF(SUM(ISI_ued!J$5,ISI_ued!J$54)=0,"",SUM(ISI_ued!J$5,ISI_ued!J$54)/J$7)</f>
        <v>0.22413649729361479</v>
      </c>
      <c r="K62" s="251">
        <f>IF(SUM(ISI_ued!K$5,ISI_ued!K$54)=0,"",SUM(ISI_ued!K$5,ISI_ued!K$54)/K$7)</f>
        <v>0.28769933792262703</v>
      </c>
      <c r="L62" s="251">
        <f>IF(SUM(ISI_ued!L$5,ISI_ued!L$54)=0,"",SUM(ISI_ued!L$5,ISI_ued!L$54)/L$7)</f>
        <v>0.17026291330391047</v>
      </c>
      <c r="M62" s="251">
        <f>IF(SUM(ISI_ued!M$5,ISI_ued!M$54)=0,"",SUM(ISI_ued!M$5,ISI_ued!M$54)/M$7)</f>
        <v>0.14930305054243101</v>
      </c>
      <c r="N62" s="251">
        <f>IF(SUM(ISI_ued!N$5,ISI_ued!N$54)=0,"",SUM(ISI_ued!N$5,ISI_ued!N$54)/N$7)</f>
        <v>0.13087811165751606</v>
      </c>
      <c r="O62" s="251">
        <f>IF(SUM(ISI_ued!O$5,ISI_ued!O$54)=0,"",SUM(ISI_ued!O$5,ISI_ued!O$54)/O$7)</f>
        <v>8.7243951648342824E-2</v>
      </c>
      <c r="P62" s="251">
        <f>IF(SUM(ISI_ued!P$5,ISI_ued!P$54)=0,"",SUM(ISI_ued!P$5,ISI_ued!P$54)/P$7)</f>
        <v>7.0014444920991903E-2</v>
      </c>
      <c r="Q62" s="251">
        <f>IF(SUM(ISI_ued!Q$5,ISI_ued!Q$54)=0,"",SUM(ISI_ued!Q$5,ISI_ued!Q$54)/Q$7)</f>
        <v>9.2856090181007045E-2</v>
      </c>
      <c r="R62" s="251">
        <f>IF(SUM(ISI_ued!R$5,ISI_ued!R$54)=0,"",SUM(ISI_ued!R$5,ISI_ued!R$54)/R$7)</f>
        <v>9.1218959176867342E-2</v>
      </c>
      <c r="S62" s="251">
        <f>IF(SUM(ISI_ued!S$5,ISI_ued!S$54)=0,"",SUM(ISI_ued!S$5,ISI_ued!S$54)/S$7)</f>
        <v>9.9412681702518518E-2</v>
      </c>
      <c r="T62" s="251">
        <f>IF(SUM(ISI_ued!T$5,ISI_ued!T$54)=0,"",SUM(ISI_ued!T$5,ISI_ued!T$54)/T$7)</f>
        <v>8.6940415741094332E-2</v>
      </c>
      <c r="U62" s="251">
        <f>IF(SUM(ISI_ued!U$5,ISI_ued!U$54)=0,"",SUM(ISI_ued!U$5,ISI_ued!U$54)/U$7)</f>
        <v>0.12534748193255318</v>
      </c>
      <c r="V62" s="251">
        <f>IF(SUM(ISI_ued!V$5,ISI_ued!V$54)=0,"",SUM(ISI_ued!V$5,ISI_ued!V$54)/V$7)</f>
        <v>0.15146233236438331</v>
      </c>
      <c r="W62" s="251">
        <f>IF(SUM(ISI_ued!W$5,ISI_ued!W$54)=0,"",SUM(ISI_ued!W$5,ISI_ued!W$54)/W$7)</f>
        <v>7.6518235947105037E-2</v>
      </c>
      <c r="X62" s="251">
        <f>IF(SUM(ISI_ued!X$5,ISI_ued!X$54)=0,"",SUM(ISI_ued!X$5,ISI_ued!X$54)/X$7)</f>
        <v>7.9178872753870227E-2</v>
      </c>
      <c r="Y62" s="251">
        <f>IF(SUM(ISI_ued!Y$5,ISI_ued!Y$54)=0,"",SUM(ISI_ued!Y$5,ISI_ued!Y$54)/Y$7)</f>
        <v>6.8445548368464476E-2</v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0.28151257572952054</v>
      </c>
      <c r="C64" s="253">
        <f>IF(ISI_ued!C$54=0,"",ISI_ued!C$54/C$9)</f>
        <v>0.27015912747899468</v>
      </c>
      <c r="D64" s="253">
        <f>IF(ISI_ued!D$54=0,"",ISI_ued!D$54/D$9)</f>
        <v>0.33374258088874714</v>
      </c>
      <c r="E64" s="253">
        <f>IF(ISI_ued!E$54=0,"",ISI_ued!E$54/E$9)</f>
        <v>0.30492215997626898</v>
      </c>
      <c r="F64" s="253">
        <f>IF(ISI_ued!F$54=0,"",ISI_ued!F$54/F$9)</f>
        <v>0.15790283173134928</v>
      </c>
      <c r="G64" s="253">
        <f>IF(ISI_ued!G$54=0,"",ISI_ued!G$54/G$9)</f>
        <v>0.20933915258541583</v>
      </c>
      <c r="H64" s="253">
        <f>IF(ISI_ued!H$54=0,"",ISI_ued!H$54/H$9)</f>
        <v>0.22802850049531159</v>
      </c>
      <c r="I64" s="253">
        <f>IF(ISI_ued!I$54=0,"",ISI_ued!I$54/I$9)</f>
        <v>0.22829124956837465</v>
      </c>
      <c r="J64" s="253">
        <f>IF(ISI_ued!J$54=0,"",ISI_ued!J$54/J$9)</f>
        <v>0.22413649729361479</v>
      </c>
      <c r="K64" s="253">
        <f>IF(ISI_ued!K$54=0,"",ISI_ued!K$54/K$9)</f>
        <v>0.28769933792262703</v>
      </c>
      <c r="L64" s="253">
        <f>IF(ISI_ued!L$54=0,"",ISI_ued!L$54/L$9)</f>
        <v>0.17026291330391047</v>
      </c>
      <c r="M64" s="253">
        <f>IF(ISI_ued!M$54=0,"",ISI_ued!M$54/M$9)</f>
        <v>0.14930305054243101</v>
      </c>
      <c r="N64" s="253">
        <f>IF(ISI_ued!N$54=0,"",ISI_ued!N$54/N$9)</f>
        <v>0.13087811165751606</v>
      </c>
      <c r="O64" s="253">
        <f>IF(ISI_ued!O$54=0,"",ISI_ued!O$54/O$9)</f>
        <v>8.7243951648342824E-2</v>
      </c>
      <c r="P64" s="253">
        <f>IF(ISI_ued!P$54=0,"",ISI_ued!P$54/P$9)</f>
        <v>7.0014444920991903E-2</v>
      </c>
      <c r="Q64" s="253">
        <f>IF(ISI_ued!Q$54=0,"",ISI_ued!Q$54/Q$9)</f>
        <v>9.2856090181007045E-2</v>
      </c>
      <c r="R64" s="253">
        <f>IF(ISI_ued!R$54=0,"",ISI_ued!R$54/R$9)</f>
        <v>9.1218959176867342E-2</v>
      </c>
      <c r="S64" s="253">
        <f>IF(ISI_ued!S$54=0,"",ISI_ued!S$54/S$9)</f>
        <v>9.9412681702518518E-2</v>
      </c>
      <c r="T64" s="253">
        <f>IF(ISI_ued!T$54=0,"",ISI_ued!T$54/T$9)</f>
        <v>8.6940415741094332E-2</v>
      </c>
      <c r="U64" s="253">
        <f>IF(ISI_ued!U$54=0,"",ISI_ued!U$54/U$9)</f>
        <v>0.12534748193255318</v>
      </c>
      <c r="V64" s="253">
        <f>IF(ISI_ued!V$54=0,"",ISI_ued!V$54/V$9)</f>
        <v>0.15146233236438331</v>
      </c>
      <c r="W64" s="253">
        <f>IF(ISI_ued!W$54=0,"",ISI_ued!W$54/W$9)</f>
        <v>7.6518235947105037E-2</v>
      </c>
      <c r="X64" s="253">
        <f>IF(ISI_ued!X$54=0,"",ISI_ued!X$54/X$9)</f>
        <v>7.9178872753870227E-2</v>
      </c>
      <c r="Y64" s="253">
        <f>IF(ISI_ued!Y$54=0,"",ISI_ued!Y$54/Y$9)</f>
        <v>6.8445548368464476E-2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2.1927931649149137</v>
      </c>
      <c r="C65" s="254">
        <f t="shared" si="21"/>
        <v>1.9691439722431938</v>
      </c>
      <c r="D65" s="254">
        <f t="shared" si="21"/>
        <v>1.8933231552704282</v>
      </c>
      <c r="E65" s="254">
        <f t="shared" si="21"/>
        <v>1.7845298772092402</v>
      </c>
      <c r="F65" s="254">
        <f t="shared" si="21"/>
        <v>1.562610720010366</v>
      </c>
      <c r="G65" s="254">
        <f t="shared" si="21"/>
        <v>1.9242310965516409</v>
      </c>
      <c r="H65" s="254">
        <f t="shared" si="21"/>
        <v>1.9657862962186869</v>
      </c>
      <c r="I65" s="254">
        <f t="shared" si="21"/>
        <v>1.9720843060096045</v>
      </c>
      <c r="J65" s="254">
        <f t="shared" si="21"/>
        <v>1.8766657783454053</v>
      </c>
      <c r="K65" s="254">
        <f t="shared" si="21"/>
        <v>1.625453860690165</v>
      </c>
      <c r="L65" s="254">
        <f t="shared" si="21"/>
        <v>1.9860052556161609</v>
      </c>
      <c r="M65" s="254">
        <f t="shared" si="21"/>
        <v>1.9158545713711945</v>
      </c>
      <c r="N65" s="254">
        <f t="shared" si="21"/>
        <v>1.6731088066806385</v>
      </c>
      <c r="O65" s="254">
        <f t="shared" si="21"/>
        <v>1.8315362388411456</v>
      </c>
      <c r="P65" s="254">
        <f t="shared" si="21"/>
        <v>1.7217236382333587</v>
      </c>
      <c r="Q65" s="254">
        <f t="shared" si="21"/>
        <v>1.5429184749812095</v>
      </c>
      <c r="R65" s="254">
        <f t="shared" si="21"/>
        <v>1.1214533928299353</v>
      </c>
      <c r="S65" s="254">
        <f t="shared" si="21"/>
        <v>1.301526910966545</v>
      </c>
      <c r="T65" s="254">
        <f t="shared" si="21"/>
        <v>1.5774224929797809</v>
      </c>
      <c r="U65" s="254">
        <f t="shared" si="21"/>
        <v>1.2941920138348066</v>
      </c>
      <c r="V65" s="254">
        <f t="shared" si="21"/>
        <v>1.2252605121502438</v>
      </c>
      <c r="W65" s="254">
        <f t="shared" si="21"/>
        <v>1.5920487693834582</v>
      </c>
      <c r="X65" s="254">
        <f t="shared" si="21"/>
        <v>1.5909161344881786</v>
      </c>
      <c r="Y65" s="254">
        <f t="shared" si="21"/>
        <v>1.6177131692136522</v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2.1927931649149137</v>
      </c>
      <c r="C67" s="256">
        <f t="shared" si="23"/>
        <v>1.9691439722431938</v>
      </c>
      <c r="D67" s="256">
        <f t="shared" si="23"/>
        <v>1.8933231552704282</v>
      </c>
      <c r="E67" s="256">
        <f t="shared" si="23"/>
        <v>1.7845298772092402</v>
      </c>
      <c r="F67" s="256">
        <f t="shared" si="23"/>
        <v>1.562610720010366</v>
      </c>
      <c r="G67" s="256">
        <f t="shared" si="23"/>
        <v>1.9242310965516409</v>
      </c>
      <c r="H67" s="256">
        <f t="shared" si="23"/>
        <v>1.9657862962186869</v>
      </c>
      <c r="I67" s="256">
        <f t="shared" si="23"/>
        <v>1.9720843060096045</v>
      </c>
      <c r="J67" s="256">
        <f t="shared" si="23"/>
        <v>1.8766657783454053</v>
      </c>
      <c r="K67" s="256">
        <f t="shared" si="23"/>
        <v>1.625453860690165</v>
      </c>
      <c r="L67" s="256">
        <f t="shared" si="23"/>
        <v>1.9860052556161609</v>
      </c>
      <c r="M67" s="256">
        <f t="shared" si="23"/>
        <v>1.9158545713711945</v>
      </c>
      <c r="N67" s="256">
        <f t="shared" si="23"/>
        <v>1.6731088066806385</v>
      </c>
      <c r="O67" s="256">
        <f t="shared" si="23"/>
        <v>1.8315362388411456</v>
      </c>
      <c r="P67" s="256">
        <f t="shared" si="23"/>
        <v>1.7217236382333587</v>
      </c>
      <c r="Q67" s="256">
        <f t="shared" si="23"/>
        <v>1.5429184749812095</v>
      </c>
      <c r="R67" s="256">
        <f t="shared" si="23"/>
        <v>1.1214533928299353</v>
      </c>
      <c r="S67" s="256">
        <f t="shared" si="23"/>
        <v>1.301526910966545</v>
      </c>
      <c r="T67" s="256">
        <f t="shared" si="23"/>
        <v>1.5774224929797809</v>
      </c>
      <c r="U67" s="256">
        <f t="shared" si="23"/>
        <v>1.2941920138348066</v>
      </c>
      <c r="V67" s="256">
        <f t="shared" si="23"/>
        <v>1.2252605121502438</v>
      </c>
      <c r="W67" s="256">
        <f t="shared" si="23"/>
        <v>1.5920487693834582</v>
      </c>
      <c r="X67" s="256">
        <f t="shared" si="23"/>
        <v>1.5909161344881786</v>
      </c>
      <c r="Y67" s="256">
        <f t="shared" si="23"/>
        <v>1.6177131692136522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HR: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50.735597592433344</v>
      </c>
      <c r="C54" s="223">
        <v>39.880997420464311</v>
      </c>
      <c r="D54" s="223">
        <v>28.45709372312983</v>
      </c>
      <c r="E54" s="223">
        <v>31.344196044711961</v>
      </c>
      <c r="F54" s="223">
        <v>32.071023215821143</v>
      </c>
      <c r="G54" s="223">
        <v>37.534479793637153</v>
      </c>
      <c r="H54" s="223">
        <v>45.59965606190886</v>
      </c>
      <c r="I54" s="223">
        <v>42.309802235597587</v>
      </c>
      <c r="J54" s="223">
        <v>47.837489251934628</v>
      </c>
      <c r="K54" s="223">
        <v>29.653310404127261</v>
      </c>
      <c r="L54" s="223">
        <v>38.390111779879618</v>
      </c>
      <c r="M54" s="223">
        <v>33.369647463456573</v>
      </c>
      <c r="N54" s="223">
        <v>13.994067067927769</v>
      </c>
      <c r="O54" s="223">
        <v>25.43035253654341</v>
      </c>
      <c r="P54" s="223">
        <v>24.403783319002581</v>
      </c>
      <c r="Q54" s="223">
        <v>23.45116079105761</v>
      </c>
      <c r="R54" s="223">
        <v>6.1818572656921731</v>
      </c>
      <c r="S54" s="223">
        <v>6.8314703353396382</v>
      </c>
      <c r="T54" s="223">
        <v>24.563886500429909</v>
      </c>
      <c r="U54" s="223">
        <v>17.778847807394669</v>
      </c>
      <c r="V54" s="223">
        <v>13.93619948409286</v>
      </c>
      <c r="W54" s="223">
        <v>28.03276010318142</v>
      </c>
      <c r="X54" s="223">
        <v>26.551246775580388</v>
      </c>
      <c r="Y54" s="223">
        <v>27.783147033533961</v>
      </c>
      <c r="DA54" s="89" t="s">
        <v>209</v>
      </c>
    </row>
    <row r="55" spans="1:105" ht="12" customHeight="1" x14ac:dyDescent="0.25">
      <c r="A55" s="55" t="s">
        <v>91</v>
      </c>
      <c r="B55" s="259">
        <v>0.10605067011341419</v>
      </c>
      <c r="C55" s="259">
        <v>7.5351714717242543E-2</v>
      </c>
      <c r="D55" s="259">
        <v>5.9712065821289163E-2</v>
      </c>
      <c r="E55" s="259">
        <v>6.792698971529762E-2</v>
      </c>
      <c r="F55" s="259">
        <v>8.7380989435565437E-2</v>
      </c>
      <c r="G55" s="259">
        <v>8.7371292942966861E-2</v>
      </c>
      <c r="H55" s="259">
        <v>0.10114181208995331</v>
      </c>
      <c r="I55" s="259">
        <v>9.7945949719781072E-2</v>
      </c>
      <c r="J55" s="259">
        <v>0.1184118017750798</v>
      </c>
      <c r="K55" s="259">
        <v>6.8457324431846669E-2</v>
      </c>
      <c r="L55" s="259">
        <v>8.8009648794176207E-2</v>
      </c>
      <c r="M55" s="259">
        <v>8.3647526103887981E-2</v>
      </c>
      <c r="N55" s="259">
        <v>3.7506318892184927E-2</v>
      </c>
      <c r="O55" s="259">
        <v>7.3477582053678284E-2</v>
      </c>
      <c r="P55" s="259">
        <v>7.3449209510514701E-2</v>
      </c>
      <c r="Q55" s="259">
        <v>7.0166355895817711E-2</v>
      </c>
      <c r="R55" s="259">
        <v>2.0268071426099168E-2</v>
      </c>
      <c r="S55" s="259">
        <v>2.192238752990357E-2</v>
      </c>
      <c r="T55" s="259">
        <v>7.3333426611861582E-2</v>
      </c>
      <c r="U55" s="259">
        <v>5.547850647130053E-2</v>
      </c>
      <c r="V55" s="259">
        <v>4.482063252981823E-2</v>
      </c>
      <c r="W55" s="259">
        <v>8.5996153277836135E-2</v>
      </c>
      <c r="X55" s="259">
        <v>8.1170303661440374E-2</v>
      </c>
      <c r="Y55" s="259">
        <v>8.7848600100047081E-2</v>
      </c>
      <c r="DA55" s="67" t="s">
        <v>210</v>
      </c>
    </row>
    <row r="56" spans="1:105" ht="12" customHeight="1" x14ac:dyDescent="0.25">
      <c r="A56" s="173" t="s">
        <v>92</v>
      </c>
      <c r="B56" s="224">
        <v>7.8360207754631747E-2</v>
      </c>
      <c r="C56" s="224">
        <v>5.5676932673752233E-2</v>
      </c>
      <c r="D56" s="224">
        <v>4.4120889365531872E-2</v>
      </c>
      <c r="E56" s="224">
        <v>5.0190847644292137E-2</v>
      </c>
      <c r="F56" s="224">
        <v>6.456529203119199E-2</v>
      </c>
      <c r="G56" s="224">
        <v>6.4558127350632183E-2</v>
      </c>
      <c r="H56" s="224">
        <v>7.4733081833173523E-2</v>
      </c>
      <c r="I56" s="224">
        <v>7.2371678185142896E-2</v>
      </c>
      <c r="J56" s="224">
        <v>8.7493774228606949E-2</v>
      </c>
      <c r="K56" s="224">
        <v>5.0582708803904197E-2</v>
      </c>
      <c r="L56" s="224">
        <v>6.5029804682502482E-2</v>
      </c>
      <c r="M56" s="224">
        <v>6.1806658238480659E-2</v>
      </c>
      <c r="N56" s="224">
        <v>2.771319537500341E-2</v>
      </c>
      <c r="O56" s="224">
        <v>5.429214722431016E-2</v>
      </c>
      <c r="P56" s="224">
        <v>5.4271182921355257E-2</v>
      </c>
      <c r="Q56" s="224">
        <v>5.1845501961483971E-2</v>
      </c>
      <c r="R56" s="224">
        <v>1.497595711593675E-2</v>
      </c>
      <c r="S56" s="224">
        <v>1.6198321420163329E-2</v>
      </c>
      <c r="T56" s="224">
        <v>5.4185631627967072E-2</v>
      </c>
      <c r="U56" s="224">
        <v>4.0992737607019707E-2</v>
      </c>
      <c r="V56" s="224">
        <v>3.3117698105769131E-2</v>
      </c>
      <c r="W56" s="224">
        <v>6.3542044852180832E-2</v>
      </c>
      <c r="X56" s="224">
        <v>5.9976253347714441E-2</v>
      </c>
      <c r="Y56" s="224">
        <v>6.4910806762762077E-2</v>
      </c>
      <c r="DA56" s="177" t="s">
        <v>211</v>
      </c>
    </row>
    <row r="57" spans="1:105" ht="12" customHeight="1" x14ac:dyDescent="0.25">
      <c r="A57" s="173" t="s">
        <v>93</v>
      </c>
      <c r="B57" s="224">
        <v>1.959005193865794</v>
      </c>
      <c r="C57" s="224">
        <v>1.3919233168438061</v>
      </c>
      <c r="D57" s="224">
        <v>1.1030222341382969</v>
      </c>
      <c r="E57" s="224">
        <v>1.2547711911073041</v>
      </c>
      <c r="F57" s="224">
        <v>1.614132300779801</v>
      </c>
      <c r="G57" s="224">
        <v>1.613953183765805</v>
      </c>
      <c r="H57" s="224">
        <v>1.868327045829338</v>
      </c>
      <c r="I57" s="224">
        <v>1.809291954628572</v>
      </c>
      <c r="J57" s="224">
        <v>2.1873443557151742</v>
      </c>
      <c r="K57" s="224">
        <v>1.2645677200976051</v>
      </c>
      <c r="L57" s="224">
        <v>1.625745117062561</v>
      </c>
      <c r="M57" s="224">
        <v>1.5451664559620171</v>
      </c>
      <c r="N57" s="224">
        <v>0.6928298843750853</v>
      </c>
      <c r="O57" s="224">
        <v>1.3573036806077541</v>
      </c>
      <c r="P57" s="224">
        <v>1.3567795730338821</v>
      </c>
      <c r="Q57" s="224">
        <v>1.2961375490371001</v>
      </c>
      <c r="R57" s="224">
        <v>0.374398927898419</v>
      </c>
      <c r="S57" s="224">
        <v>0.40495803550408332</v>
      </c>
      <c r="T57" s="224">
        <v>1.3546407906991771</v>
      </c>
      <c r="U57" s="224">
        <v>1.0248184401754921</v>
      </c>
      <c r="V57" s="224">
        <v>0.82794245264422817</v>
      </c>
      <c r="W57" s="224">
        <v>1.5885511213045209</v>
      </c>
      <c r="X57" s="224">
        <v>1.4994063336928609</v>
      </c>
      <c r="Y57" s="224">
        <v>1.6227701690690519</v>
      </c>
      <c r="DA57" s="177" t="s">
        <v>212</v>
      </c>
    </row>
    <row r="58" spans="1:105" ht="12" customHeight="1" x14ac:dyDescent="0.25">
      <c r="A58" s="173" t="s">
        <v>94</v>
      </c>
      <c r="B58" s="224">
        <v>4.8975129846644851E-2</v>
      </c>
      <c r="C58" s="224">
        <v>3.4798082921095173E-2</v>
      </c>
      <c r="D58" s="224">
        <v>2.7575555853457431E-2</v>
      </c>
      <c r="E58" s="224">
        <v>3.1369279777682599E-2</v>
      </c>
      <c r="F58" s="224">
        <v>4.0353307519495007E-2</v>
      </c>
      <c r="G58" s="224">
        <v>4.0348829594145118E-2</v>
      </c>
      <c r="H58" s="224">
        <v>4.6708176145733471E-2</v>
      </c>
      <c r="I58" s="224">
        <v>4.523229886571431E-2</v>
      </c>
      <c r="J58" s="224">
        <v>5.4683608892879362E-2</v>
      </c>
      <c r="K58" s="224">
        <v>3.161419300244013E-2</v>
      </c>
      <c r="L58" s="224">
        <v>4.0643627926564063E-2</v>
      </c>
      <c r="M58" s="224">
        <v>3.8629161399050427E-2</v>
      </c>
      <c r="N58" s="224">
        <v>1.732074710937713E-2</v>
      </c>
      <c r="O58" s="224">
        <v>3.3932592015193858E-2</v>
      </c>
      <c r="P58" s="224">
        <v>3.3919489325847062E-2</v>
      </c>
      <c r="Q58" s="224">
        <v>3.2403438725927498E-2</v>
      </c>
      <c r="R58" s="224">
        <v>9.3599731974604774E-3</v>
      </c>
      <c r="S58" s="224">
        <v>1.012395088760209E-2</v>
      </c>
      <c r="T58" s="224">
        <v>3.3866019767479418E-2</v>
      </c>
      <c r="U58" s="224">
        <v>2.5620461004387321E-2</v>
      </c>
      <c r="V58" s="224">
        <v>2.0698561316105719E-2</v>
      </c>
      <c r="W58" s="224">
        <v>3.9713778032613042E-2</v>
      </c>
      <c r="X58" s="224">
        <v>3.7485158342321537E-2</v>
      </c>
      <c r="Y58" s="224">
        <v>4.056925422672631E-2</v>
      </c>
      <c r="DA58" s="177" t="s">
        <v>213</v>
      </c>
    </row>
    <row r="59" spans="1:105" ht="12" customHeight="1" x14ac:dyDescent="0.25">
      <c r="A59" s="56" t="s">
        <v>95</v>
      </c>
      <c r="B59" s="260">
        <v>0.14526269890291069</v>
      </c>
      <c r="C59" s="260">
        <v>0.12904722405421329</v>
      </c>
      <c r="D59" s="260">
        <v>7.7177105936820561E-2</v>
      </c>
      <c r="E59" s="260">
        <v>9.1284568162609103E-2</v>
      </c>
      <c r="F59" s="260">
        <v>8.0150180812604235E-2</v>
      </c>
      <c r="G59" s="260">
        <v>0.100399924450503</v>
      </c>
      <c r="H59" s="260">
        <v>0.12669383617330521</v>
      </c>
      <c r="I59" s="260">
        <v>0.1108875339364382</v>
      </c>
      <c r="J59" s="260">
        <v>0.12938262605632531</v>
      </c>
      <c r="K59" s="260">
        <v>9.0739474692343017E-2</v>
      </c>
      <c r="L59" s="260">
        <v>0.1116696121669052</v>
      </c>
      <c r="M59" s="260">
        <v>9.4091075624870402E-2</v>
      </c>
      <c r="N59" s="260">
        <v>3.4623096173767957E-2</v>
      </c>
      <c r="O59" s="260">
        <v>5.6356396623386318E-2</v>
      </c>
      <c r="P59" s="260">
        <v>5.5438339942948452E-2</v>
      </c>
      <c r="Q59" s="260">
        <v>5.3790286407712391E-2</v>
      </c>
      <c r="R59" s="260">
        <v>1.445663009568352E-2</v>
      </c>
      <c r="S59" s="260">
        <v>1.596695539350405E-2</v>
      </c>
      <c r="T59" s="260">
        <v>5.7625736907506893E-2</v>
      </c>
      <c r="U59" s="260">
        <v>4.2502920575592261E-2</v>
      </c>
      <c r="V59" s="260">
        <v>3.3012916758412982E-2</v>
      </c>
      <c r="W59" s="260">
        <v>6.5099889851048906E-2</v>
      </c>
      <c r="X59" s="260">
        <v>6.2407632644637043E-2</v>
      </c>
      <c r="Y59" s="260">
        <v>6.3964310302006333E-2</v>
      </c>
      <c r="DA59" s="68" t="s">
        <v>214</v>
      </c>
    </row>
    <row r="60" spans="1:105" ht="12" customHeight="1" x14ac:dyDescent="0.25">
      <c r="A60" s="37" t="s">
        <v>159</v>
      </c>
      <c r="B60" s="226">
        <v>2.4758771439246069E-2</v>
      </c>
      <c r="C60" s="226">
        <v>2.4557791329310571E-2</v>
      </c>
      <c r="D60" s="226">
        <v>2.1856048993338379E-4</v>
      </c>
      <c r="E60" s="226">
        <v>2.4548554333756178E-4</v>
      </c>
      <c r="F60" s="226">
        <v>2.8466153046961741E-4</v>
      </c>
      <c r="G60" s="226">
        <v>1.0071810841965101E-2</v>
      </c>
      <c r="H60" s="226">
        <v>3.334445187512992E-4</v>
      </c>
      <c r="I60" s="226">
        <v>3.8568955720027191E-4</v>
      </c>
      <c r="J60" s="226">
        <v>3.5798149537402078E-4</v>
      </c>
      <c r="K60" s="226">
        <v>2.8772615661409542E-4</v>
      </c>
      <c r="L60" s="226">
        <v>3.0592529317888511E-4</v>
      </c>
      <c r="M60" s="226">
        <v>2.8851905577933709E-4</v>
      </c>
      <c r="N60" s="226">
        <v>1.2174688412718571E-3</v>
      </c>
      <c r="O60" s="226">
        <v>3.9437914192524818E-4</v>
      </c>
      <c r="P60" s="226">
        <v>3.2596622107854622E-4</v>
      </c>
      <c r="Q60" s="226">
        <v>3.2980307613722108E-4</v>
      </c>
      <c r="R60" s="226">
        <v>3.178098065854929E-4</v>
      </c>
      <c r="S60" s="226">
        <v>2.8264117711985072E-4</v>
      </c>
      <c r="T60" s="226">
        <v>4.5434071243162738E-4</v>
      </c>
      <c r="U60" s="226">
        <v>2.3379736581636651E-4</v>
      </c>
      <c r="V60" s="226">
        <v>3.9438804991858881E-4</v>
      </c>
      <c r="W60" s="226">
        <v>0</v>
      </c>
      <c r="X60" s="226">
        <v>0</v>
      </c>
      <c r="Y60" s="226">
        <v>6.9407090979652444E-4</v>
      </c>
      <c r="DA60" s="69" t="s">
        <v>215</v>
      </c>
    </row>
    <row r="61" spans="1:105" ht="12" customHeight="1" x14ac:dyDescent="0.25">
      <c r="A61" s="37" t="s">
        <v>35</v>
      </c>
      <c r="B61" s="226">
        <v>0.1045052389308465</v>
      </c>
      <c r="C61" s="226">
        <v>9.721028949887886E-2</v>
      </c>
      <c r="D61" s="226">
        <v>6.6724950693701796E-2</v>
      </c>
      <c r="E61" s="226">
        <v>8.0934434676874709E-2</v>
      </c>
      <c r="F61" s="226">
        <v>5.5307033237127018E-2</v>
      </c>
      <c r="G61" s="226">
        <v>7.2259941563608876E-2</v>
      </c>
      <c r="H61" s="226">
        <v>0.1086082074245585</v>
      </c>
      <c r="I61" s="226">
        <v>8.9657850904867387E-2</v>
      </c>
      <c r="J61" s="226">
        <v>0.10415353085867041</v>
      </c>
      <c r="K61" s="226">
        <v>8.0897918511940295E-2</v>
      </c>
      <c r="L61" s="226">
        <v>9.7430636260350326E-2</v>
      </c>
      <c r="M61" s="226">
        <v>7.7710036111416053E-2</v>
      </c>
      <c r="N61" s="226">
        <v>2.2242899512182099E-2</v>
      </c>
      <c r="O61" s="226">
        <v>2.3664544085050868E-2</v>
      </c>
      <c r="P61" s="226">
        <v>2.2476247805265151E-2</v>
      </c>
      <c r="Q61" s="226">
        <v>2.3910060203930231E-2</v>
      </c>
      <c r="R61" s="226">
        <v>4.9611683640648488E-3</v>
      </c>
      <c r="S61" s="226">
        <v>6.0310721064447594E-3</v>
      </c>
      <c r="T61" s="226">
        <v>2.79904193748991E-2</v>
      </c>
      <c r="U61" s="226">
        <v>1.9991107466116279E-2</v>
      </c>
      <c r="V61" s="226">
        <v>1.323430517462439E-2</v>
      </c>
      <c r="W61" s="226">
        <v>2.856171593076991E-2</v>
      </c>
      <c r="X61" s="226">
        <v>2.8912275637728881E-2</v>
      </c>
      <c r="Y61" s="226">
        <v>2.2091036575657471E-2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1.599868853281811E-2</v>
      </c>
      <c r="C64" s="226">
        <v>7.2791432260238924E-3</v>
      </c>
      <c r="D64" s="226">
        <v>1.0233594753185389E-2</v>
      </c>
      <c r="E64" s="226">
        <v>1.0104647942396841E-2</v>
      </c>
      <c r="F64" s="226">
        <v>2.4558486045007599E-2</v>
      </c>
      <c r="G64" s="226">
        <v>1.8068172044929061E-2</v>
      </c>
      <c r="H64" s="226">
        <v>1.7752184229995392E-2</v>
      </c>
      <c r="I64" s="226">
        <v>2.0843993474370551E-2</v>
      </c>
      <c r="J64" s="226">
        <v>2.4871113702280848E-2</v>
      </c>
      <c r="K64" s="226">
        <v>9.5538300237886214E-3</v>
      </c>
      <c r="L64" s="226">
        <v>1.393305061337604E-2</v>
      </c>
      <c r="M64" s="226">
        <v>1.6092520457675001E-2</v>
      </c>
      <c r="N64" s="226">
        <v>1.116272782031401E-2</v>
      </c>
      <c r="O64" s="226">
        <v>3.2297473396410203E-2</v>
      </c>
      <c r="P64" s="226">
        <v>3.2636125916604752E-2</v>
      </c>
      <c r="Q64" s="226">
        <v>2.9550423127644939E-2</v>
      </c>
      <c r="R64" s="226">
        <v>9.177651925033177E-3</v>
      </c>
      <c r="S64" s="226">
        <v>9.6532421099394389E-3</v>
      </c>
      <c r="T64" s="226">
        <v>2.918097682017616E-2</v>
      </c>
      <c r="U64" s="226">
        <v>2.2278015743659611E-2</v>
      </c>
      <c r="V64" s="226">
        <v>1.938422353387001E-2</v>
      </c>
      <c r="W64" s="226">
        <v>3.6538173920278999E-2</v>
      </c>
      <c r="X64" s="226">
        <v>3.3495357006908158E-2</v>
      </c>
      <c r="Y64" s="226">
        <v>4.1179202816552338E-2</v>
      </c>
      <c r="DA64" s="69" t="s">
        <v>219</v>
      </c>
    </row>
    <row r="65" spans="1:105" ht="12" customHeight="1" x14ac:dyDescent="0.25">
      <c r="A65" s="57" t="s">
        <v>220</v>
      </c>
      <c r="B65" s="261">
        <v>12.340256105035721</v>
      </c>
      <c r="C65" s="261">
        <v>9.1459969671523602</v>
      </c>
      <c r="D65" s="261">
        <v>6.8320000989741843</v>
      </c>
      <c r="E65" s="261">
        <v>6.7863313328703869</v>
      </c>
      <c r="F65" s="261">
        <v>5.5245995886223032</v>
      </c>
      <c r="G65" s="261">
        <v>7.8273131036282102</v>
      </c>
      <c r="H65" s="261">
        <v>10.14910178130566</v>
      </c>
      <c r="I65" s="261">
        <v>9.1573854152136374</v>
      </c>
      <c r="J65" s="261">
        <v>9.2713850907893693</v>
      </c>
      <c r="K65" s="261">
        <v>6.2369633503221964</v>
      </c>
      <c r="L65" s="261">
        <v>8.4231894355408041</v>
      </c>
      <c r="M65" s="261">
        <v>6.9587234847773871</v>
      </c>
      <c r="N65" s="261">
        <v>2.7806779462969988</v>
      </c>
      <c r="O65" s="261">
        <v>4.6266325109567337</v>
      </c>
      <c r="P65" s="261">
        <v>4.5252791980629734</v>
      </c>
      <c r="Q65" s="261">
        <v>4.2813747966387776</v>
      </c>
      <c r="R65" s="261">
        <v>0.89361814589090927</v>
      </c>
      <c r="S65" s="261">
        <v>1.048310450484119</v>
      </c>
      <c r="T65" s="261">
        <v>4.6200192632858306</v>
      </c>
      <c r="U65" s="261">
        <v>3.0763408000030861</v>
      </c>
      <c r="V65" s="261">
        <v>2.2682561532602619</v>
      </c>
      <c r="W65" s="261">
        <v>4.9685506998538091</v>
      </c>
      <c r="X65" s="261">
        <v>4.9042631762438136</v>
      </c>
      <c r="Y65" s="261">
        <v>4.8724860622180728</v>
      </c>
      <c r="DA65" s="70" t="s">
        <v>221</v>
      </c>
    </row>
    <row r="66" spans="1:105" ht="12" customHeight="1" x14ac:dyDescent="0.25">
      <c r="A66" s="18" t="s">
        <v>28</v>
      </c>
      <c r="B66" s="230">
        <v>7.0139797551386813</v>
      </c>
      <c r="C66" s="230">
        <v>2.965780056188172</v>
      </c>
      <c r="D66" s="230">
        <v>3.5615528742929472</v>
      </c>
      <c r="E66" s="230">
        <v>1.762937082478041</v>
      </c>
      <c r="F66" s="230">
        <v>0</v>
      </c>
      <c r="G66" s="230">
        <v>2.906018566898898</v>
      </c>
      <c r="H66" s="230">
        <v>4.0511415463500651</v>
      </c>
      <c r="I66" s="230">
        <v>3.9483623827693139</v>
      </c>
      <c r="J66" s="230">
        <v>1.1637597325293141</v>
      </c>
      <c r="K66" s="230">
        <v>0.70630293271122635</v>
      </c>
      <c r="L66" s="230">
        <v>2.600085357854494</v>
      </c>
      <c r="M66" s="230">
        <v>1.774280088090489</v>
      </c>
      <c r="N66" s="230">
        <v>1.1578819848887421</v>
      </c>
      <c r="O66" s="230">
        <v>2.520197655570414</v>
      </c>
      <c r="P66" s="230">
        <v>2.5270855060223809</v>
      </c>
      <c r="Q66" s="230">
        <v>2.075351660167907</v>
      </c>
      <c r="R66" s="230">
        <v>5.6587210193670918E-2</v>
      </c>
      <c r="S66" s="230">
        <v>0.17932296058212591</v>
      </c>
      <c r="T66" s="230">
        <v>2.2308112496280872</v>
      </c>
      <c r="U66" s="230">
        <v>0.99241728758440972</v>
      </c>
      <c r="V66" s="230">
        <v>0.6339130817956059</v>
      </c>
      <c r="W66" s="230">
        <v>2.1293300397836332</v>
      </c>
      <c r="X66" s="230">
        <v>2.3298490627264692</v>
      </c>
      <c r="Y66" s="230">
        <v>2.5507543610401551</v>
      </c>
      <c r="DA66" s="71" t="s">
        <v>222</v>
      </c>
    </row>
    <row r="67" spans="1:105" ht="12" customHeight="1" x14ac:dyDescent="0.25">
      <c r="A67" s="18" t="s">
        <v>32</v>
      </c>
      <c r="B67" s="230">
        <v>3.6679377620407967E-2</v>
      </c>
      <c r="C67" s="230">
        <v>0</v>
      </c>
      <c r="D67" s="230">
        <v>0</v>
      </c>
      <c r="E67" s="230">
        <v>0</v>
      </c>
      <c r="F67" s="230">
        <v>0</v>
      </c>
      <c r="G67" s="230">
        <v>4.7131219379301648E-2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5.2895969722766329</v>
      </c>
      <c r="C68" s="230">
        <v>6.1802169109641891</v>
      </c>
      <c r="D68" s="230">
        <v>3.0517234043561841</v>
      </c>
      <c r="E68" s="230">
        <v>4.9692610748812491</v>
      </c>
      <c r="F68" s="230">
        <v>5.5245995886223032</v>
      </c>
      <c r="G68" s="230">
        <v>4.8557889365683842</v>
      </c>
      <c r="H68" s="230">
        <v>6.0979602349555933</v>
      </c>
      <c r="I68" s="230">
        <v>5.209023032444323</v>
      </c>
      <c r="J68" s="230">
        <v>8.107625358260055</v>
      </c>
      <c r="K68" s="230">
        <v>5.530660417610969</v>
      </c>
      <c r="L68" s="230">
        <v>5.8231040776863114</v>
      </c>
      <c r="M68" s="230">
        <v>5.1844433966868966</v>
      </c>
      <c r="N68" s="230">
        <v>1.622795961408257</v>
      </c>
      <c r="O68" s="230">
        <v>2.1064348553863188</v>
      </c>
      <c r="P68" s="230">
        <v>1.9981936920405921</v>
      </c>
      <c r="Q68" s="230">
        <v>2.2060231364708711</v>
      </c>
      <c r="R68" s="230">
        <v>0.8370309356972383</v>
      </c>
      <c r="S68" s="230">
        <v>0.86898748990199359</v>
      </c>
      <c r="T68" s="230">
        <v>2.3892080136577452</v>
      </c>
      <c r="U68" s="230">
        <v>2.0839235124186759</v>
      </c>
      <c r="V68" s="230">
        <v>1.634343071464657</v>
      </c>
      <c r="W68" s="230">
        <v>2.839220660070175</v>
      </c>
      <c r="X68" s="230">
        <v>2.5744141135173439</v>
      </c>
      <c r="Y68" s="230">
        <v>2.3217317011779182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0.218723820325053</v>
      </c>
      <c r="E69" s="230">
        <v>5.4133175511096428E-2</v>
      </c>
      <c r="F69" s="230">
        <v>0</v>
      </c>
      <c r="G69" s="230">
        <v>1.837438078162635E-2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14.549644637160389</v>
      </c>
      <c r="C71" s="261">
        <v>10.33789480786972</v>
      </c>
      <c r="D71" s="261">
        <v>8.1922097929355466</v>
      </c>
      <c r="E71" s="261">
        <v>9.3192580544063865</v>
      </c>
      <c r="F71" s="261">
        <v>11.988253756164919</v>
      </c>
      <c r="G71" s="261">
        <v>11.98692344376439</v>
      </c>
      <c r="H71" s="261">
        <v>13.876172798281431</v>
      </c>
      <c r="I71" s="261">
        <v>13.43771576877324</v>
      </c>
      <c r="J71" s="261">
        <v>16.245532770616329</v>
      </c>
      <c r="K71" s="261">
        <v>9.392017440615696</v>
      </c>
      <c r="L71" s="261">
        <v>12.074502812920811</v>
      </c>
      <c r="M71" s="261">
        <v>11.47604044639815</v>
      </c>
      <c r="N71" s="261">
        <v>5.1456875373414652</v>
      </c>
      <c r="O71" s="261">
        <v>10.080772771501691</v>
      </c>
      <c r="P71" s="261">
        <v>10.07688019430211</v>
      </c>
      <c r="Q71" s="261">
        <v>9.6264883821751592</v>
      </c>
      <c r="R71" s="261">
        <v>2.7806824456173529</v>
      </c>
      <c r="S71" s="261">
        <v>3.007646701497535</v>
      </c>
      <c r="T71" s="261">
        <v>10.06099533446425</v>
      </c>
      <c r="U71" s="261">
        <v>7.6113857017083193</v>
      </c>
      <c r="V71" s="261">
        <v>6.149176379783392</v>
      </c>
      <c r="W71" s="261">
        <v>11.798260859806</v>
      </c>
      <c r="X71" s="261">
        <v>11.13617737729858</v>
      </c>
      <c r="Y71" s="261">
        <v>12.052407702476421</v>
      </c>
      <c r="DA71" s="70" t="s">
        <v>227</v>
      </c>
    </row>
    <row r="72" spans="1:105" ht="12" customHeight="1" x14ac:dyDescent="0.25">
      <c r="A72" s="57" t="s">
        <v>179</v>
      </c>
      <c r="B72" s="261">
        <v>11.243045263785699</v>
      </c>
      <c r="C72" s="261">
        <v>9.9873918530096564</v>
      </c>
      <c r="D72" s="261">
        <v>6.2128381946584117</v>
      </c>
      <c r="E72" s="261">
        <v>7.3374963988591402</v>
      </c>
      <c r="F72" s="261">
        <v>6.7652102136273404</v>
      </c>
      <c r="G72" s="261">
        <v>8.506432376539367</v>
      </c>
      <c r="H72" s="261">
        <v>10.45159875073012</v>
      </c>
      <c r="I72" s="261">
        <v>9.2985008118903085</v>
      </c>
      <c r="J72" s="261">
        <v>10.887950521077579</v>
      </c>
      <c r="K72" s="261">
        <v>6.9002644782779372</v>
      </c>
      <c r="L72" s="261">
        <v>8.4918924288570086</v>
      </c>
      <c r="M72" s="261">
        <v>7.1551362740260931</v>
      </c>
      <c r="N72" s="261">
        <v>2.8426747234951359</v>
      </c>
      <c r="O72" s="261">
        <v>4.9686082593663148</v>
      </c>
      <c r="P72" s="261">
        <v>4.4165955435194597</v>
      </c>
      <c r="Q72" s="261">
        <v>4.0904711409669989</v>
      </c>
      <c r="R72" s="261">
        <v>1.0993514285053101</v>
      </c>
      <c r="S72" s="261">
        <v>1.2142038016155881</v>
      </c>
      <c r="T72" s="261">
        <v>4.382137176412523</v>
      </c>
      <c r="U72" s="261">
        <v>3.2321257541462942</v>
      </c>
      <c r="V72" s="261">
        <v>2.5104603878828269</v>
      </c>
      <c r="W72" s="261">
        <v>4.9505075823070097</v>
      </c>
      <c r="X72" s="261">
        <v>4.7457754430613406</v>
      </c>
      <c r="Y72" s="261">
        <v>4.8820765535568462</v>
      </c>
      <c r="DA72" s="70" t="s">
        <v>228</v>
      </c>
    </row>
    <row r="73" spans="1:105" ht="12" customHeight="1" x14ac:dyDescent="0.25">
      <c r="A73" s="60" t="s">
        <v>181</v>
      </c>
      <c r="B73" s="262">
        <v>10.08302374490092</v>
      </c>
      <c r="C73" s="262">
        <v>9.4607486645221162</v>
      </c>
      <c r="D73" s="262">
        <v>5.5386885926494944</v>
      </c>
      <c r="E73" s="262">
        <v>6.6678138936767741</v>
      </c>
      <c r="F73" s="262">
        <v>5.26369604610879</v>
      </c>
      <c r="G73" s="262">
        <v>7.4415641937721411</v>
      </c>
      <c r="H73" s="262">
        <v>9.3455665681336413</v>
      </c>
      <c r="I73" s="262">
        <v>8.036623584356434</v>
      </c>
      <c r="J73" s="262">
        <v>9.3851405206889016</v>
      </c>
      <c r="K73" s="262">
        <v>6.1737454614093412</v>
      </c>
      <c r="L73" s="262">
        <v>7.4323564931740993</v>
      </c>
      <c r="M73" s="262">
        <v>5.9313839032243916</v>
      </c>
      <c r="N73" s="262">
        <v>2.1267457194104349</v>
      </c>
      <c r="O73" s="262">
        <v>3.167874135309062</v>
      </c>
      <c r="P73" s="262">
        <v>2.1729198357267201</v>
      </c>
      <c r="Q73" s="262">
        <v>1.843315361003268</v>
      </c>
      <c r="R73" s="262">
        <v>0.40143879690783568</v>
      </c>
      <c r="S73" s="262">
        <v>0.48012501333434249</v>
      </c>
      <c r="T73" s="262">
        <v>2.1630758640517991</v>
      </c>
      <c r="U73" s="262">
        <v>1.5379986809656181</v>
      </c>
      <c r="V73" s="262">
        <v>1.036391141358423</v>
      </c>
      <c r="W73" s="262">
        <v>2.171969746838168</v>
      </c>
      <c r="X73" s="262">
        <v>2.198627986834004</v>
      </c>
      <c r="Y73" s="262">
        <v>1.7763517187979789</v>
      </c>
      <c r="DA73" s="72" t="s">
        <v>229</v>
      </c>
    </row>
    <row r="74" spans="1:105" ht="12" customHeight="1" x14ac:dyDescent="0.25">
      <c r="A74" s="59" t="s">
        <v>31</v>
      </c>
      <c r="B74" s="230">
        <v>0.65789739010865245</v>
      </c>
      <c r="C74" s="230">
        <v>0.65087525605571017</v>
      </c>
      <c r="D74" s="230">
        <v>1.1287092540129211</v>
      </c>
      <c r="E74" s="230">
        <v>1.287639081700001</v>
      </c>
      <c r="F74" s="230">
        <v>1.864800970209685</v>
      </c>
      <c r="G74" s="230">
        <v>2.5479131518569789</v>
      </c>
      <c r="H74" s="230">
        <v>2.5580652942942872</v>
      </c>
      <c r="I74" s="230">
        <v>2.5854659961851261</v>
      </c>
      <c r="J74" s="230">
        <v>3.0701460334496802</v>
      </c>
      <c r="K74" s="230">
        <v>0</v>
      </c>
      <c r="L74" s="230">
        <v>0</v>
      </c>
      <c r="M74" s="230">
        <v>0</v>
      </c>
      <c r="N74" s="230">
        <v>0.62209932642187837</v>
      </c>
      <c r="O74" s="230">
        <v>1.826477441173078</v>
      </c>
      <c r="P74" s="230">
        <v>0.60530810921452283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5.7904800447721103E-2</v>
      </c>
      <c r="DA74" s="71" t="s">
        <v>230</v>
      </c>
    </row>
    <row r="75" spans="1:105" ht="12" customHeight="1" x14ac:dyDescent="0.25">
      <c r="A75" s="59" t="s">
        <v>159</v>
      </c>
      <c r="B75" s="230">
        <v>1.795191374077975</v>
      </c>
      <c r="C75" s="230">
        <v>1.7767466755760399</v>
      </c>
      <c r="D75" s="230">
        <v>1.43979188991827E-2</v>
      </c>
      <c r="E75" s="230">
        <v>1.6269480597990781E-2</v>
      </c>
      <c r="F75" s="230">
        <v>1.7404302535763728E-2</v>
      </c>
      <c r="G75" s="230">
        <v>0.59359357890709707</v>
      </c>
      <c r="H75" s="230">
        <v>2.077492910569163E-2</v>
      </c>
      <c r="I75" s="230">
        <v>2.3349310185069701E-2</v>
      </c>
      <c r="J75" s="230">
        <v>2.163064258569319E-2</v>
      </c>
      <c r="K75" s="230">
        <v>2.188007572985445E-2</v>
      </c>
      <c r="L75" s="230">
        <v>2.3264025284324859E-2</v>
      </c>
      <c r="M75" s="230">
        <v>2.1940371581944462E-2</v>
      </c>
      <c r="N75" s="230">
        <v>7.8083177254374303E-2</v>
      </c>
      <c r="O75" s="230">
        <v>2.1988468570428368E-2</v>
      </c>
      <c r="P75" s="230">
        <v>2.2409598910844559E-2</v>
      </c>
      <c r="Q75" s="230">
        <v>2.5079806322578321E-2</v>
      </c>
      <c r="R75" s="230">
        <v>2.4167780634234939E-2</v>
      </c>
      <c r="S75" s="230">
        <v>2.149338952194025E-2</v>
      </c>
      <c r="T75" s="230">
        <v>3.4550244969535848E-2</v>
      </c>
      <c r="U75" s="230">
        <v>1.7779072051358931E-2</v>
      </c>
      <c r="V75" s="230">
        <v>2.999115721947402E-2</v>
      </c>
      <c r="W75" s="230">
        <v>0</v>
      </c>
      <c r="X75" s="230">
        <v>0</v>
      </c>
      <c r="Y75" s="230">
        <v>5.2346648652758482E-2</v>
      </c>
      <c r="DA75" s="71" t="s">
        <v>231</v>
      </c>
    </row>
    <row r="76" spans="1:105" ht="12" customHeight="1" x14ac:dyDescent="0.25">
      <c r="A76" s="59" t="s">
        <v>32</v>
      </c>
      <c r="B76" s="230">
        <v>5.2543512201012513E-2</v>
      </c>
      <c r="C76" s="230">
        <v>0</v>
      </c>
      <c r="D76" s="230">
        <v>0</v>
      </c>
      <c r="E76" s="230">
        <v>0</v>
      </c>
      <c r="F76" s="230">
        <v>0</v>
      </c>
      <c r="G76" s="230">
        <v>4.1335968195766563E-2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7.5773914685132766</v>
      </c>
      <c r="C77" s="230">
        <v>7.0331267328903646</v>
      </c>
      <c r="D77" s="230">
        <v>4.3955814197373897</v>
      </c>
      <c r="E77" s="230">
        <v>5.363905331378783</v>
      </c>
      <c r="F77" s="230">
        <v>3.3814907733633408</v>
      </c>
      <c r="G77" s="230">
        <v>4.2587214948122982</v>
      </c>
      <c r="H77" s="230">
        <v>6.7667263447336632</v>
      </c>
      <c r="I77" s="230">
        <v>5.4278082779862391</v>
      </c>
      <c r="J77" s="230">
        <v>6.2933638446535287</v>
      </c>
      <c r="K77" s="230">
        <v>6.1518653856794856</v>
      </c>
      <c r="L77" s="230">
        <v>7.4090924678897743</v>
      </c>
      <c r="M77" s="230">
        <v>5.909443531642447</v>
      </c>
      <c r="N77" s="230">
        <v>1.426563215734183</v>
      </c>
      <c r="O77" s="230">
        <v>1.319408225565555</v>
      </c>
      <c r="P77" s="230">
        <v>1.545202127601353</v>
      </c>
      <c r="Q77" s="230">
        <v>1.8182355546806901</v>
      </c>
      <c r="R77" s="230">
        <v>0.37727101627360082</v>
      </c>
      <c r="S77" s="230">
        <v>0.45863162381240219</v>
      </c>
      <c r="T77" s="230">
        <v>2.128525619082263</v>
      </c>
      <c r="U77" s="230">
        <v>1.520219608914259</v>
      </c>
      <c r="V77" s="230">
        <v>1.006399984138949</v>
      </c>
      <c r="W77" s="230">
        <v>2.171969746838168</v>
      </c>
      <c r="X77" s="230">
        <v>2.198627986834004</v>
      </c>
      <c r="Y77" s="230">
        <v>1.6661002696975</v>
      </c>
      <c r="DA77" s="71" t="s">
        <v>233</v>
      </c>
    </row>
    <row r="78" spans="1:105" ht="12" customHeight="1" x14ac:dyDescent="0.25">
      <c r="A78" s="60" t="s">
        <v>187</v>
      </c>
      <c r="B78" s="262">
        <v>1.160021518884778</v>
      </c>
      <c r="C78" s="262">
        <v>0.52664318848754066</v>
      </c>
      <c r="D78" s="262">
        <v>0.67414960200891771</v>
      </c>
      <c r="E78" s="262">
        <v>0.66968250518236638</v>
      </c>
      <c r="F78" s="262">
        <v>1.5015141675185499</v>
      </c>
      <c r="G78" s="262">
        <v>1.0648681827672259</v>
      </c>
      <c r="H78" s="262">
        <v>1.1060321825964761</v>
      </c>
      <c r="I78" s="262">
        <v>1.261877227533875</v>
      </c>
      <c r="J78" s="262">
        <v>1.5028100003886831</v>
      </c>
      <c r="K78" s="262">
        <v>0.72651901686859621</v>
      </c>
      <c r="L78" s="262">
        <v>1.059535935682909</v>
      </c>
      <c r="M78" s="262">
        <v>1.223752370801702</v>
      </c>
      <c r="N78" s="262">
        <v>0.71592900408470006</v>
      </c>
      <c r="O78" s="262">
        <v>1.8007341240572521</v>
      </c>
      <c r="P78" s="262">
        <v>2.2436757077927401</v>
      </c>
      <c r="Q78" s="262">
        <v>2.2471557799637298</v>
      </c>
      <c r="R78" s="262">
        <v>0.69791263159747452</v>
      </c>
      <c r="S78" s="262">
        <v>0.73407878828124506</v>
      </c>
      <c r="T78" s="262">
        <v>2.2190613123607239</v>
      </c>
      <c r="U78" s="262">
        <v>1.6941270731806759</v>
      </c>
      <c r="V78" s="262">
        <v>1.474069246524405</v>
      </c>
      <c r="W78" s="262">
        <v>2.7785378354688421</v>
      </c>
      <c r="X78" s="262">
        <v>2.5471474562273371</v>
      </c>
      <c r="Y78" s="262">
        <v>3.1057248347588668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10.264997685968124</v>
      </c>
      <c r="C79" s="261">
        <f t="shared" si="1"/>
        <v>8.7229165212224729</v>
      </c>
      <c r="D79" s="261">
        <f t="shared" si="1"/>
        <v>5.9084377854462895</v>
      </c>
      <c r="E79" s="261">
        <f t="shared" si="1"/>
        <v>6.4055673821688561</v>
      </c>
      <c r="F79" s="261">
        <f t="shared" si="1"/>
        <v>5.9063775868279214</v>
      </c>
      <c r="G79" s="261">
        <f t="shared" si="1"/>
        <v>7.3071795116011273</v>
      </c>
      <c r="H79" s="261">
        <f t="shared" si="1"/>
        <v>8.9051787795201527</v>
      </c>
      <c r="I79" s="261">
        <f t="shared" si="1"/>
        <v>8.2804708243847482</v>
      </c>
      <c r="J79" s="261">
        <f t="shared" si="1"/>
        <v>8.8553047027832896</v>
      </c>
      <c r="K79" s="261">
        <f t="shared" si="1"/>
        <v>5.6181037138832881</v>
      </c>
      <c r="L79" s="261">
        <f t="shared" si="1"/>
        <v>7.4694292919282841</v>
      </c>
      <c r="M79" s="261">
        <f t="shared" si="1"/>
        <v>5.956406380926631</v>
      </c>
      <c r="N79" s="261">
        <f t="shared" si="1"/>
        <v>2.4150336188687538</v>
      </c>
      <c r="O79" s="261">
        <f t="shared" si="1"/>
        <v>4.178976596194353</v>
      </c>
      <c r="P79" s="261">
        <f t="shared" si="1"/>
        <v>3.8111705883834848</v>
      </c>
      <c r="Q79" s="261">
        <f t="shared" si="1"/>
        <v>3.9484833392486327</v>
      </c>
      <c r="R79" s="261">
        <f t="shared" si="1"/>
        <v>0.97474568594500222</v>
      </c>
      <c r="S79" s="261">
        <f t="shared" si="1"/>
        <v>1.0921397310071397</v>
      </c>
      <c r="T79" s="261">
        <f t="shared" si="1"/>
        <v>3.9270831206533101</v>
      </c>
      <c r="U79" s="261">
        <f t="shared" si="1"/>
        <v>2.6695824857031827</v>
      </c>
      <c r="V79" s="261">
        <f t="shared" si="1"/>
        <v>2.0487143018120451</v>
      </c>
      <c r="W79" s="261">
        <f t="shared" si="1"/>
        <v>4.4725379738964044</v>
      </c>
      <c r="X79" s="261">
        <f t="shared" si="1"/>
        <v>4.0245850972876873</v>
      </c>
      <c r="Y79" s="261">
        <f t="shared" si="1"/>
        <v>4.0961135748220263</v>
      </c>
      <c r="DA79" s="70"/>
    </row>
    <row r="80" spans="1:105" ht="12" customHeight="1" x14ac:dyDescent="0.25">
      <c r="A80" s="60" t="s">
        <v>190</v>
      </c>
      <c r="B80" s="262">
        <v>5.6602063348890193</v>
      </c>
      <c r="C80" s="262">
        <v>5.3199715797710159</v>
      </c>
      <c r="D80" s="262">
        <v>3.1145173544873579</v>
      </c>
      <c r="E80" s="262">
        <v>3.749447498440079</v>
      </c>
      <c r="F80" s="262">
        <v>2.9598834471591271</v>
      </c>
      <c r="G80" s="262">
        <v>4.1774620553421364</v>
      </c>
      <c r="H80" s="262">
        <v>5.2552023420485288</v>
      </c>
      <c r="I80" s="262">
        <v>4.5191570542851256</v>
      </c>
      <c r="J80" s="262">
        <v>5.2774555812327284</v>
      </c>
      <c r="K80" s="262">
        <v>3.4716227605330872</v>
      </c>
      <c r="L80" s="262">
        <v>4.1793653670018553</v>
      </c>
      <c r="M80" s="262">
        <v>3.3353379222720272</v>
      </c>
      <c r="N80" s="262">
        <v>1.19591241516558</v>
      </c>
      <c r="O80" s="262">
        <v>1.781360119134628</v>
      </c>
      <c r="P80" s="262">
        <v>1.2218770608013789</v>
      </c>
      <c r="Q80" s="262">
        <v>1.036533754444483</v>
      </c>
      <c r="R80" s="262">
        <v>0.22573720815307499</v>
      </c>
      <c r="S80" s="262">
        <v>0.26998406957520671</v>
      </c>
      <c r="T80" s="262">
        <v>1.216341595121053</v>
      </c>
      <c r="U80" s="262">
        <v>0.86484796950006426</v>
      </c>
      <c r="V80" s="262">
        <v>0.58278383805175926</v>
      </c>
      <c r="W80" s="262">
        <v>1.221342806477056</v>
      </c>
      <c r="X80" s="262">
        <v>1.23633327754584</v>
      </c>
      <c r="Y80" s="262">
        <v>0.99887873515980297</v>
      </c>
      <c r="DA80" s="72" t="s">
        <v>235</v>
      </c>
    </row>
    <row r="81" spans="1:105" ht="12" customHeight="1" x14ac:dyDescent="0.25">
      <c r="A81" s="59" t="s">
        <v>31</v>
      </c>
      <c r="B81" s="230">
        <v>0.37125191304998989</v>
      </c>
      <c r="C81" s="230">
        <v>0.36600040725925648</v>
      </c>
      <c r="D81" s="230">
        <v>0.63469619224649354</v>
      </c>
      <c r="E81" s="230">
        <v>0.72406566991201982</v>
      </c>
      <c r="F81" s="230">
        <v>1.0486155499138881</v>
      </c>
      <c r="G81" s="230">
        <v>1.4383084126247621</v>
      </c>
      <c r="H81" s="230">
        <v>1.438452193099413</v>
      </c>
      <c r="I81" s="230">
        <v>1.453860165607096</v>
      </c>
      <c r="J81" s="230">
        <v>1.726405617871261</v>
      </c>
      <c r="K81" s="230">
        <v>0</v>
      </c>
      <c r="L81" s="230">
        <v>0</v>
      </c>
      <c r="M81" s="230">
        <v>0</v>
      </c>
      <c r="N81" s="230">
        <v>0.34981911619425288</v>
      </c>
      <c r="O81" s="230">
        <v>1.027065449330852</v>
      </c>
      <c r="P81" s="230">
        <v>0.34037707291623243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3.2561048140871282E-2</v>
      </c>
      <c r="DA81" s="71" t="s">
        <v>236</v>
      </c>
    </row>
    <row r="82" spans="1:105" ht="12" customHeight="1" x14ac:dyDescent="0.25">
      <c r="A82" s="59" t="s">
        <v>159</v>
      </c>
      <c r="B82" s="230">
        <v>1.0130276270091609</v>
      </c>
      <c r="C82" s="230">
        <v>0.99910082739679462</v>
      </c>
      <c r="D82" s="230">
        <v>8.096242915609576E-3</v>
      </c>
      <c r="E82" s="230">
        <v>9.1486601608519631E-3</v>
      </c>
      <c r="F82" s="230">
        <v>9.7867936396211844E-3</v>
      </c>
      <c r="G82" s="230">
        <v>0.33508624012552007</v>
      </c>
      <c r="H82" s="230">
        <v>1.168216558045725E-2</v>
      </c>
      <c r="I82" s="230">
        <v>1.312979247167257E-2</v>
      </c>
      <c r="J82" s="230">
        <v>1.2163350691219861E-2</v>
      </c>
      <c r="K82" s="230">
        <v>1.230361202624158E-2</v>
      </c>
      <c r="L82" s="230">
        <v>1.308183503571958E-2</v>
      </c>
      <c r="M82" s="230">
        <v>1.2337517611398899E-2</v>
      </c>
      <c r="N82" s="230">
        <v>4.3907760218728602E-2</v>
      </c>
      <c r="O82" s="230">
        <v>1.2364563527201149E-2</v>
      </c>
      <c r="P82" s="230">
        <v>1.2601373691157301E-2</v>
      </c>
      <c r="Q82" s="230">
        <v>1.410288567992707E-2</v>
      </c>
      <c r="R82" s="230">
        <v>1.359003506798737E-2</v>
      </c>
      <c r="S82" s="230">
        <v>1.208617049921874E-2</v>
      </c>
      <c r="T82" s="230">
        <v>1.9428306134094062E-2</v>
      </c>
      <c r="U82" s="230">
        <v>9.9975341679482532E-3</v>
      </c>
      <c r="V82" s="230">
        <v>1.6864638276500029E-2</v>
      </c>
      <c r="W82" s="230">
        <v>0</v>
      </c>
      <c r="X82" s="230">
        <v>0</v>
      </c>
      <c r="Y82" s="230">
        <v>2.9435586231483589E-2</v>
      </c>
      <c r="DA82" s="71" t="s">
        <v>237</v>
      </c>
    </row>
    <row r="83" spans="1:105" ht="12" customHeight="1" x14ac:dyDescent="0.25">
      <c r="A83" s="59" t="s">
        <v>35</v>
      </c>
      <c r="B83" s="230">
        <v>4.2759267948298687</v>
      </c>
      <c r="C83" s="230">
        <v>3.9548703451149652</v>
      </c>
      <c r="D83" s="230">
        <v>2.4717249193252551</v>
      </c>
      <c r="E83" s="230">
        <v>3.016233168367207</v>
      </c>
      <c r="F83" s="230">
        <v>1.9014811036056181</v>
      </c>
      <c r="G83" s="230">
        <v>2.404067402591854</v>
      </c>
      <c r="H83" s="230">
        <v>3.8050679833686578</v>
      </c>
      <c r="I83" s="230">
        <v>3.0521670962063578</v>
      </c>
      <c r="J83" s="230">
        <v>3.5388866126702458</v>
      </c>
      <c r="K83" s="230">
        <v>3.4593191485068462</v>
      </c>
      <c r="L83" s="230">
        <v>4.166283531966136</v>
      </c>
      <c r="M83" s="230">
        <v>3.3230004046606281</v>
      </c>
      <c r="N83" s="230">
        <v>0.80218553875259835</v>
      </c>
      <c r="O83" s="230">
        <v>0.74193010627657507</v>
      </c>
      <c r="P83" s="230">
        <v>0.86889861419398939</v>
      </c>
      <c r="Q83" s="230">
        <v>1.022430868764556</v>
      </c>
      <c r="R83" s="230">
        <v>0.21214717308508771</v>
      </c>
      <c r="S83" s="230">
        <v>0.25789789907598798</v>
      </c>
      <c r="T83" s="230">
        <v>1.1969132889869589</v>
      </c>
      <c r="U83" s="230">
        <v>0.85485043533211602</v>
      </c>
      <c r="V83" s="230">
        <v>0.56591919977525929</v>
      </c>
      <c r="W83" s="230">
        <v>1.221342806477056</v>
      </c>
      <c r="X83" s="230">
        <v>1.23633327754584</v>
      </c>
      <c r="Y83" s="230">
        <v>0.93688210078744805</v>
      </c>
      <c r="DA83" s="71" t="s">
        <v>238</v>
      </c>
    </row>
    <row r="84" spans="1:105" ht="12" customHeight="1" x14ac:dyDescent="0.25">
      <c r="A84" s="60" t="s">
        <v>195</v>
      </c>
      <c r="B84" s="262">
        <v>3.950190474802632</v>
      </c>
      <c r="C84" s="262">
        <v>3.1068027549519681</v>
      </c>
      <c r="D84" s="262">
        <v>2.414832385141731</v>
      </c>
      <c r="E84" s="262">
        <v>2.2795437774000931</v>
      </c>
      <c r="F84" s="262">
        <v>2.1021621548463529</v>
      </c>
      <c r="G84" s="262">
        <v>2.5285945865511792</v>
      </c>
      <c r="H84" s="262">
        <v>3.0280320241515</v>
      </c>
      <c r="I84" s="262">
        <v>3.051734515255359</v>
      </c>
      <c r="J84" s="262">
        <v>2.7327884635241588</v>
      </c>
      <c r="K84" s="262">
        <v>1.7379445193998819</v>
      </c>
      <c r="L84" s="262">
        <v>2.694265297835019</v>
      </c>
      <c r="M84" s="262">
        <v>1.932927586911944</v>
      </c>
      <c r="N84" s="262">
        <v>0.81653974953696118</v>
      </c>
      <c r="O84" s="262">
        <v>1.385027019035862</v>
      </c>
      <c r="P84" s="262">
        <v>1.327628999441623</v>
      </c>
      <c r="Q84" s="262">
        <v>1.6483281412332169</v>
      </c>
      <c r="R84" s="262">
        <v>0.35655799665980742</v>
      </c>
      <c r="S84" s="262">
        <v>0.40936821411142721</v>
      </c>
      <c r="T84" s="262">
        <v>1.462918173052917</v>
      </c>
      <c r="U84" s="262">
        <v>0.85209237323619069</v>
      </c>
      <c r="V84" s="262">
        <v>0.63703131674754432</v>
      </c>
      <c r="W84" s="262">
        <v>1.6887667759491931</v>
      </c>
      <c r="X84" s="262">
        <v>1.3559389492571989</v>
      </c>
      <c r="Y84" s="262">
        <v>1.35082253748732</v>
      </c>
      <c r="DA84" s="72" t="s">
        <v>239</v>
      </c>
    </row>
    <row r="85" spans="1:105" ht="12" customHeight="1" x14ac:dyDescent="0.25">
      <c r="A85" s="64" t="s">
        <v>28</v>
      </c>
      <c r="B85" s="229">
        <v>1.3867081208107559</v>
      </c>
      <c r="C85" s="229">
        <v>0.53447789724381822</v>
      </c>
      <c r="D85" s="229">
        <v>0.63879106354870185</v>
      </c>
      <c r="E85" s="229">
        <v>0.33723488651133349</v>
      </c>
      <c r="F85" s="229">
        <v>0</v>
      </c>
      <c r="G85" s="229">
        <v>0.49372347943643541</v>
      </c>
      <c r="H85" s="229">
        <v>0.84928837616869113</v>
      </c>
      <c r="I85" s="229">
        <v>0.70090674866568914</v>
      </c>
      <c r="J85" s="229">
        <v>0.23632625194080281</v>
      </c>
      <c r="K85" s="229">
        <v>0.19171942323147709</v>
      </c>
      <c r="L85" s="229">
        <v>0.59595935400552014</v>
      </c>
      <c r="M85" s="229">
        <v>0.48341552657361608</v>
      </c>
      <c r="N85" s="229">
        <v>0.24220399941811011</v>
      </c>
      <c r="O85" s="229">
        <v>0.43758394334134959</v>
      </c>
      <c r="P85" s="229">
        <v>0.56259635091171767</v>
      </c>
      <c r="Q85" s="229">
        <v>0.36635083304535598</v>
      </c>
      <c r="R85" s="229">
        <v>9.3629187541062787E-3</v>
      </c>
      <c r="S85" s="229">
        <v>3.0737228459767219E-2</v>
      </c>
      <c r="T85" s="229">
        <v>0.50917155326443886</v>
      </c>
      <c r="U85" s="229">
        <v>0.27043739838827419</v>
      </c>
      <c r="V85" s="229">
        <v>0.1684085000676051</v>
      </c>
      <c r="W85" s="229">
        <v>0.44530452582990693</v>
      </c>
      <c r="X85" s="229">
        <v>0.63962643128514596</v>
      </c>
      <c r="Y85" s="229">
        <v>0.68191975735290433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9.0799106110299843E-2</v>
      </c>
      <c r="C87" s="229">
        <v>0.1030727459367486</v>
      </c>
      <c r="D87" s="229">
        <v>0.14054984172732549</v>
      </c>
      <c r="E87" s="229">
        <v>0.22819206691735169</v>
      </c>
      <c r="F87" s="229">
        <v>0.44642870764321391</v>
      </c>
      <c r="G87" s="229">
        <v>0.49357207258734093</v>
      </c>
      <c r="H87" s="229">
        <v>0.48327614969467569</v>
      </c>
      <c r="I87" s="229">
        <v>0.44046747528758268</v>
      </c>
      <c r="J87" s="229">
        <v>0.80319039496802713</v>
      </c>
      <c r="K87" s="229">
        <v>0</v>
      </c>
      <c r="L87" s="229">
        <v>0</v>
      </c>
      <c r="M87" s="229">
        <v>0</v>
      </c>
      <c r="N87" s="229">
        <v>0.14802996660000189</v>
      </c>
      <c r="O87" s="229">
        <v>0.50630233727204355</v>
      </c>
      <c r="P87" s="229">
        <v>0.17426322713831219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2.1571984599981789E-2</v>
      </c>
      <c r="DA87" s="73" t="s">
        <v>242</v>
      </c>
    </row>
    <row r="88" spans="1:105" ht="12" customHeight="1" x14ac:dyDescent="0.25">
      <c r="A88" s="64" t="s">
        <v>159</v>
      </c>
      <c r="B88" s="229">
        <v>0.24776169432178641</v>
      </c>
      <c r="C88" s="229">
        <v>0.28136598677202862</v>
      </c>
      <c r="D88" s="229">
        <v>1.79286668846593E-3</v>
      </c>
      <c r="E88" s="229">
        <v>2.8832352621867971E-3</v>
      </c>
      <c r="F88" s="229">
        <v>4.1665466784902242E-3</v>
      </c>
      <c r="G88" s="229">
        <v>0.114988696848706</v>
      </c>
      <c r="H88" s="229">
        <v>3.9248520242124336E-3</v>
      </c>
      <c r="I88" s="229">
        <v>3.9778561087631071E-3</v>
      </c>
      <c r="J88" s="229">
        <v>5.6588592765712473E-3</v>
      </c>
      <c r="K88" s="229">
        <v>5.3394201360439219E-3</v>
      </c>
      <c r="L88" s="229">
        <v>4.190862709306211E-3</v>
      </c>
      <c r="M88" s="229">
        <v>5.2444257993755428E-3</v>
      </c>
      <c r="N88" s="229">
        <v>1.858007175071031E-2</v>
      </c>
      <c r="O88" s="229">
        <v>6.095237082747962E-3</v>
      </c>
      <c r="P88" s="229">
        <v>6.4515392502283173E-3</v>
      </c>
      <c r="Q88" s="229">
        <v>5.371425814758966E-3</v>
      </c>
      <c r="R88" s="229">
        <v>8.8719239255084358E-3</v>
      </c>
      <c r="S88" s="229">
        <v>6.9804471180703294E-3</v>
      </c>
      <c r="T88" s="229">
        <v>8.8517169534864486E-3</v>
      </c>
      <c r="U88" s="229">
        <v>6.6413590961646269E-3</v>
      </c>
      <c r="V88" s="229">
        <v>1.293898239903766E-2</v>
      </c>
      <c r="W88" s="229">
        <v>0</v>
      </c>
      <c r="X88" s="229">
        <v>0</v>
      </c>
      <c r="Y88" s="229">
        <v>1.9501338228727211E-2</v>
      </c>
      <c r="DA88" s="73" t="s">
        <v>243</v>
      </c>
    </row>
    <row r="89" spans="1:105" ht="12" customHeight="1" x14ac:dyDescent="0.25">
      <c r="A89" s="64" t="s">
        <v>32</v>
      </c>
      <c r="B89" s="229">
        <v>7.2517447423824707E-3</v>
      </c>
      <c r="C89" s="229">
        <v>0</v>
      </c>
      <c r="D89" s="229">
        <v>0</v>
      </c>
      <c r="E89" s="229">
        <v>0</v>
      </c>
      <c r="F89" s="229">
        <v>0</v>
      </c>
      <c r="G89" s="229">
        <v>8.0074469884969367E-3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0.74041272568970795</v>
      </c>
      <c r="J90" s="229">
        <v>0</v>
      </c>
      <c r="K90" s="229">
        <v>0</v>
      </c>
      <c r="L90" s="229">
        <v>0.74041272568678895</v>
      </c>
      <c r="M90" s="229">
        <v>0</v>
      </c>
      <c r="N90" s="229">
        <v>0</v>
      </c>
      <c r="O90" s="229">
        <v>0</v>
      </c>
      <c r="P90" s="229">
        <v>0</v>
      </c>
      <c r="Q90" s="229">
        <v>0.74041272556594862</v>
      </c>
      <c r="R90" s="229">
        <v>0</v>
      </c>
      <c r="S90" s="229">
        <v>0.22209802215213331</v>
      </c>
      <c r="T90" s="229">
        <v>0.22209802233777889</v>
      </c>
      <c r="U90" s="229">
        <v>0</v>
      </c>
      <c r="V90" s="229">
        <v>0</v>
      </c>
      <c r="W90" s="229">
        <v>0.59234737742632348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1.0457867478014931</v>
      </c>
      <c r="C91" s="229">
        <v>1.113767466400835</v>
      </c>
      <c r="D91" s="229">
        <v>0.54734934674026336</v>
      </c>
      <c r="E91" s="229">
        <v>0.95057742632379949</v>
      </c>
      <c r="F91" s="229">
        <v>0.80952046892720353</v>
      </c>
      <c r="G91" s="229">
        <v>0.82498337638972774</v>
      </c>
      <c r="H91" s="229">
        <v>1.27838701428557</v>
      </c>
      <c r="I91" s="229">
        <v>0.92469713857279268</v>
      </c>
      <c r="J91" s="229">
        <v>1.6464263709257909</v>
      </c>
      <c r="K91" s="229">
        <v>1.5012468110295321</v>
      </c>
      <c r="L91" s="229">
        <v>1.3346997758982999</v>
      </c>
      <c r="M91" s="229">
        <v>1.41253934563272</v>
      </c>
      <c r="N91" s="229">
        <v>0.33945400068591952</v>
      </c>
      <c r="O91" s="229">
        <v>0.36574197598123981</v>
      </c>
      <c r="P91" s="229">
        <v>0.4448509861964649</v>
      </c>
      <c r="Q91" s="229">
        <v>0.38941757644005592</v>
      </c>
      <c r="R91" s="229">
        <v>0.1384951231697821</v>
      </c>
      <c r="S91" s="229">
        <v>0.14895062472250761</v>
      </c>
      <c r="T91" s="229">
        <v>0.54532482548165917</v>
      </c>
      <c r="U91" s="229">
        <v>0.5678769003615598</v>
      </c>
      <c r="V91" s="229">
        <v>0.43418770359118569</v>
      </c>
      <c r="W91" s="229">
        <v>0.5937631959991958</v>
      </c>
      <c r="X91" s="229">
        <v>0.70676823594410454</v>
      </c>
      <c r="Y91" s="229">
        <v>0.62069274191505253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3.9229748017320473E-2</v>
      </c>
      <c r="E92" s="229">
        <v>1.035521657660184E-2</v>
      </c>
      <c r="F92" s="229">
        <v>0</v>
      </c>
      <c r="G92" s="229">
        <v>3.121749914239328E-3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7.1367153901919604E-3</v>
      </c>
      <c r="V93" s="229">
        <v>2.1496130689715811E-2</v>
      </c>
      <c r="W93" s="229">
        <v>5.7351676693766569E-2</v>
      </c>
      <c r="X93" s="229">
        <v>9.5442820279485543E-3</v>
      </c>
      <c r="Y93" s="229">
        <v>7.1367153906538036E-3</v>
      </c>
      <c r="DA93" s="73" t="s">
        <v>248</v>
      </c>
    </row>
    <row r="94" spans="1:105" ht="12" customHeight="1" x14ac:dyDescent="0.25">
      <c r="A94" s="64" t="s">
        <v>39</v>
      </c>
      <c r="B94" s="229">
        <v>1.171883061015915</v>
      </c>
      <c r="C94" s="229">
        <v>1.0741186585985369</v>
      </c>
      <c r="D94" s="229">
        <v>1.047119518419654</v>
      </c>
      <c r="E94" s="229">
        <v>0.75030094580882001</v>
      </c>
      <c r="F94" s="229">
        <v>0.84204643159744508</v>
      </c>
      <c r="G94" s="229">
        <v>0.59019776438623228</v>
      </c>
      <c r="H94" s="229">
        <v>0.41315563197834992</v>
      </c>
      <c r="I94" s="229">
        <v>0.24127257093082349</v>
      </c>
      <c r="J94" s="229">
        <v>4.1186586412966568E-2</v>
      </c>
      <c r="K94" s="229">
        <v>3.9638865002828753E-2</v>
      </c>
      <c r="L94" s="229">
        <v>1.9002579535103981E-2</v>
      </c>
      <c r="M94" s="229">
        <v>3.1728288906232097E-2</v>
      </c>
      <c r="N94" s="229">
        <v>6.8271711082219425E-2</v>
      </c>
      <c r="O94" s="229">
        <v>6.9303525358481083E-2</v>
      </c>
      <c r="P94" s="229">
        <v>0.13946689594489969</v>
      </c>
      <c r="Q94" s="229">
        <v>0.1467755803670972</v>
      </c>
      <c r="R94" s="229">
        <v>0.19982803081041059</v>
      </c>
      <c r="S94" s="229">
        <v>6.0189165894887074E-4</v>
      </c>
      <c r="T94" s="229">
        <v>0.17747205501555399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0.65460087627647345</v>
      </c>
      <c r="C95" s="263">
        <v>0.29614218649948981</v>
      </c>
      <c r="D95" s="263">
        <v>0.37908804581720112</v>
      </c>
      <c r="E95" s="263">
        <v>0.37657610632868499</v>
      </c>
      <c r="F95" s="263">
        <v>0.84433198482244176</v>
      </c>
      <c r="G95" s="263">
        <v>0.6011228697078117</v>
      </c>
      <c r="H95" s="263">
        <v>0.62194441332012462</v>
      </c>
      <c r="I95" s="263">
        <v>0.70957925484426332</v>
      </c>
      <c r="J95" s="263">
        <v>0.84506065802640185</v>
      </c>
      <c r="K95" s="263">
        <v>0.40853643395031919</v>
      </c>
      <c r="L95" s="263">
        <v>0.59579862709140996</v>
      </c>
      <c r="M95" s="263">
        <v>0.68814087174266025</v>
      </c>
      <c r="N95" s="263">
        <v>0.40258145416621288</v>
      </c>
      <c r="O95" s="263">
        <v>1.012589458023863</v>
      </c>
      <c r="P95" s="263">
        <v>1.261664528140483</v>
      </c>
      <c r="Q95" s="263">
        <v>1.263621443570933</v>
      </c>
      <c r="R95" s="263">
        <v>0.39245048113211978</v>
      </c>
      <c r="S95" s="263">
        <v>0.41278744732050587</v>
      </c>
      <c r="T95" s="263">
        <v>1.2478233524793401</v>
      </c>
      <c r="U95" s="263">
        <v>0.95264214296692751</v>
      </c>
      <c r="V95" s="263">
        <v>0.82889914701274137</v>
      </c>
      <c r="W95" s="263">
        <v>1.5624283914701551</v>
      </c>
      <c r="X95" s="263">
        <v>1.4323128704846479</v>
      </c>
      <c r="Y95" s="263">
        <v>1.746412302174903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0.99999999999999978</v>
      </c>
      <c r="C117" s="232">
        <f t="shared" si="17"/>
        <v>1.0000000000000002</v>
      </c>
      <c r="D117" s="232">
        <f t="shared" si="17"/>
        <v>1</v>
      </c>
      <c r="E117" s="232">
        <f t="shared" si="17"/>
        <v>0.99999999999999978</v>
      </c>
      <c r="F117" s="232">
        <f t="shared" si="17"/>
        <v>1</v>
      </c>
      <c r="G117" s="232">
        <f t="shared" si="17"/>
        <v>0.99999999999999978</v>
      </c>
      <c r="H117" s="232">
        <f t="shared" si="17"/>
        <v>1</v>
      </c>
      <c r="I117" s="232">
        <f t="shared" si="17"/>
        <v>0.99999999999999989</v>
      </c>
      <c r="J117" s="232">
        <f t="shared" si="17"/>
        <v>1.0000000000000002</v>
      </c>
      <c r="K117" s="232">
        <f t="shared" si="17"/>
        <v>1</v>
      </c>
      <c r="L117" s="232">
        <f t="shared" si="17"/>
        <v>1</v>
      </c>
      <c r="M117" s="232">
        <f t="shared" si="17"/>
        <v>0.99999999999999989</v>
      </c>
      <c r="N117" s="232">
        <f t="shared" si="17"/>
        <v>1.0000000000000002</v>
      </c>
      <c r="O117" s="232">
        <f t="shared" si="17"/>
        <v>1.0000000000000002</v>
      </c>
      <c r="P117" s="232">
        <f t="shared" si="17"/>
        <v>0.99999999999999978</v>
      </c>
      <c r="Q117" s="232">
        <f t="shared" si="17"/>
        <v>1</v>
      </c>
      <c r="R117" s="232">
        <f t="shared" si="17"/>
        <v>1</v>
      </c>
      <c r="S117" s="232">
        <f t="shared" si="17"/>
        <v>0.99999999999999978</v>
      </c>
      <c r="T117" s="232">
        <f t="shared" si="17"/>
        <v>0.99999999999999978</v>
      </c>
      <c r="U117" s="232">
        <f t="shared" si="17"/>
        <v>1.0000000000000002</v>
      </c>
      <c r="V117" s="232">
        <f t="shared" si="17"/>
        <v>1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2.0902615746311911E-3</v>
      </c>
      <c r="C118" s="266">
        <f t="shared" si="18"/>
        <v>1.8894139964156711E-3</v>
      </c>
      <c r="D118" s="266">
        <f t="shared" si="18"/>
        <v>2.0983191889604453E-3</v>
      </c>
      <c r="E118" s="266">
        <f t="shared" si="18"/>
        <v>2.167131344456911E-3</v>
      </c>
      <c r="F118" s="266">
        <f t="shared" si="18"/>
        <v>2.7246087175808913E-3</v>
      </c>
      <c r="G118" s="266">
        <f t="shared" si="18"/>
        <v>2.3277608594372487E-3</v>
      </c>
      <c r="H118" s="266">
        <f t="shared" si="18"/>
        <v>2.2180389245181377E-3</v>
      </c>
      <c r="I118" s="266">
        <f t="shared" si="18"/>
        <v>2.3149706343314862E-3</v>
      </c>
      <c r="J118" s="266">
        <f t="shared" si="18"/>
        <v>2.4752929893847018E-3</v>
      </c>
      <c r="K118" s="266">
        <f t="shared" si="18"/>
        <v>2.3085896144100834E-3</v>
      </c>
      <c r="L118" s="266">
        <f t="shared" si="18"/>
        <v>2.2925082713695652E-3</v>
      </c>
      <c r="M118" s="266">
        <f t="shared" si="18"/>
        <v>2.506694929740903E-3</v>
      </c>
      <c r="N118" s="266">
        <f t="shared" si="18"/>
        <v>2.6801585779264695E-3</v>
      </c>
      <c r="O118" s="266">
        <f t="shared" si="18"/>
        <v>2.8893654520947367E-3</v>
      </c>
      <c r="P118" s="266">
        <f t="shared" si="18"/>
        <v>3.0097468310711375E-3</v>
      </c>
      <c r="Q118" s="266">
        <f t="shared" si="18"/>
        <v>2.9920205878496866E-3</v>
      </c>
      <c r="R118" s="266">
        <f t="shared" si="18"/>
        <v>3.2786378842135535E-3</v>
      </c>
      <c r="S118" s="266">
        <f t="shared" si="18"/>
        <v>3.2090291626529709E-3</v>
      </c>
      <c r="T118" s="266">
        <f t="shared" si="18"/>
        <v>2.9854162781031463E-3</v>
      </c>
      <c r="U118" s="266">
        <f t="shared" si="18"/>
        <v>3.1204781700322351E-3</v>
      </c>
      <c r="V118" s="266">
        <f t="shared" si="18"/>
        <v>3.2161302355766122E-3</v>
      </c>
      <c r="W118" s="266">
        <f t="shared" si="18"/>
        <v>3.0677019658894196E-3</v>
      </c>
      <c r="X118" s="266">
        <f t="shared" si="18"/>
        <v>3.0571183473046552E-3</v>
      </c>
      <c r="Y118" s="266">
        <f t="shared" si="18"/>
        <v>3.1619384223829923E-3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1.5444818130282221E-3</v>
      </c>
      <c r="C119" s="267">
        <f t="shared" si="19"/>
        <v>1.3960767351616557E-3</v>
      </c>
      <c r="D119" s="267">
        <f t="shared" si="19"/>
        <v>1.5504355362076403E-3</v>
      </c>
      <c r="E119" s="267">
        <f t="shared" si="19"/>
        <v>1.6012804275692938E-3</v>
      </c>
      <c r="F119" s="267">
        <f t="shared" si="19"/>
        <v>2.0131971342698201E-3</v>
      </c>
      <c r="G119" s="267">
        <f t="shared" si="19"/>
        <v>1.7199686183362551E-3</v>
      </c>
      <c r="H119" s="267">
        <f t="shared" si="19"/>
        <v>1.6388957349088632E-3</v>
      </c>
      <c r="I119" s="267">
        <f t="shared" si="19"/>
        <v>1.7105179972751699E-3</v>
      </c>
      <c r="J119" s="267">
        <f t="shared" si="19"/>
        <v>1.8289792294036117E-3</v>
      </c>
      <c r="K119" s="267">
        <f t="shared" si="19"/>
        <v>1.7058030997059912E-3</v>
      </c>
      <c r="L119" s="267">
        <f t="shared" si="19"/>
        <v>1.6939206912282244E-3</v>
      </c>
      <c r="M119" s="267">
        <f t="shared" si="19"/>
        <v>1.8521819358794766E-3</v>
      </c>
      <c r="N119" s="267">
        <f t="shared" si="19"/>
        <v>1.9803531911403906E-3</v>
      </c>
      <c r="O119" s="267">
        <f t="shared" si="19"/>
        <v>2.134934902939012E-3</v>
      </c>
      <c r="P119" s="267">
        <f t="shared" si="19"/>
        <v>2.2238839860168618E-3</v>
      </c>
      <c r="Q119" s="267">
        <f t="shared" si="19"/>
        <v>2.21078617060413E-3</v>
      </c>
      <c r="R119" s="267">
        <f t="shared" si="19"/>
        <v>2.4225659817559563E-3</v>
      </c>
      <c r="S119" s="267">
        <f t="shared" si="19"/>
        <v>2.3711325124795412E-3</v>
      </c>
      <c r="T119" s="267">
        <f t="shared" si="19"/>
        <v>2.2059062855146611E-3</v>
      </c>
      <c r="U119" s="267">
        <f t="shared" si="19"/>
        <v>2.30570271207169E-3</v>
      </c>
      <c r="V119" s="267">
        <f t="shared" si="19"/>
        <v>2.3763794529183175E-3</v>
      </c>
      <c r="W119" s="267">
        <f t="shared" si="19"/>
        <v>2.2667066895410517E-3</v>
      </c>
      <c r="X119" s="267">
        <f t="shared" si="19"/>
        <v>2.2588865168800877E-3</v>
      </c>
      <c r="Y119" s="267">
        <f t="shared" si="19"/>
        <v>2.3363374453014784E-3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3.8612045325705557E-2</v>
      </c>
      <c r="C120" s="267">
        <f t="shared" si="20"/>
        <v>3.4901918379041399E-2</v>
      </c>
      <c r="D120" s="267">
        <f t="shared" si="20"/>
        <v>3.8760888405191013E-2</v>
      </c>
      <c r="E120" s="267">
        <f t="shared" si="20"/>
        <v>4.0032010689232365E-2</v>
      </c>
      <c r="F120" s="267">
        <f t="shared" si="20"/>
        <v>5.0329928356745539E-2</v>
      </c>
      <c r="G120" s="267">
        <f t="shared" si="20"/>
        <v>4.299921545840639E-2</v>
      </c>
      <c r="H120" s="267">
        <f t="shared" si="20"/>
        <v>4.0972393372721579E-2</v>
      </c>
      <c r="I120" s="267">
        <f t="shared" si="20"/>
        <v>4.2762949931879242E-2</v>
      </c>
      <c r="J120" s="267">
        <f t="shared" si="20"/>
        <v>4.5724480735090299E-2</v>
      </c>
      <c r="K120" s="267">
        <f t="shared" si="20"/>
        <v>4.2645077492649786E-2</v>
      </c>
      <c r="L120" s="267">
        <f t="shared" si="20"/>
        <v>4.2348017280705579E-2</v>
      </c>
      <c r="M120" s="267">
        <f t="shared" si="20"/>
        <v>4.630454839698693E-2</v>
      </c>
      <c r="N120" s="267">
        <f t="shared" si="20"/>
        <v>4.9508829778509775E-2</v>
      </c>
      <c r="O120" s="267">
        <f t="shared" si="20"/>
        <v>5.3373372573475304E-2</v>
      </c>
      <c r="P120" s="267">
        <f t="shared" si="20"/>
        <v>5.5597099650421568E-2</v>
      </c>
      <c r="Q120" s="267">
        <f t="shared" si="20"/>
        <v>5.5269654265103281E-2</v>
      </c>
      <c r="R120" s="267">
        <f t="shared" si="20"/>
        <v>6.0564149543898944E-2</v>
      </c>
      <c r="S120" s="267">
        <f t="shared" si="20"/>
        <v>5.9278312811988539E-2</v>
      </c>
      <c r="T120" s="267">
        <f t="shared" si="20"/>
        <v>5.514765713786654E-2</v>
      </c>
      <c r="U120" s="267">
        <f t="shared" si="20"/>
        <v>5.7642567801792215E-2</v>
      </c>
      <c r="V120" s="267">
        <f t="shared" si="20"/>
        <v>5.9409486322957929E-2</v>
      </c>
      <c r="W120" s="267">
        <f t="shared" si="20"/>
        <v>5.6667667238526301E-2</v>
      </c>
      <c r="X120" s="267">
        <f t="shared" si="20"/>
        <v>5.6472162922002189E-2</v>
      </c>
      <c r="Y120" s="267">
        <f t="shared" si="20"/>
        <v>5.8408436132536955E-2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9.6530113314263896E-4</v>
      </c>
      <c r="C121" s="267">
        <f t="shared" si="21"/>
        <v>8.7254795947603562E-4</v>
      </c>
      <c r="D121" s="267">
        <f t="shared" si="21"/>
        <v>9.6902221012977561E-4</v>
      </c>
      <c r="E121" s="267">
        <f t="shared" si="21"/>
        <v>1.0008002672308091E-3</v>
      </c>
      <c r="F121" s="267">
        <f t="shared" si="21"/>
        <v>1.2582482089186378E-3</v>
      </c>
      <c r="G121" s="267">
        <f t="shared" si="21"/>
        <v>1.0749803864601596E-3</v>
      </c>
      <c r="H121" s="267">
        <f t="shared" si="21"/>
        <v>1.0243098343180399E-3</v>
      </c>
      <c r="I121" s="267">
        <f t="shared" si="21"/>
        <v>1.0690737482969813E-3</v>
      </c>
      <c r="J121" s="267">
        <f t="shared" si="21"/>
        <v>1.1431120183772578E-3</v>
      </c>
      <c r="K121" s="267">
        <f t="shared" si="21"/>
        <v>1.0661269373162447E-3</v>
      </c>
      <c r="L121" s="267">
        <f t="shared" si="21"/>
        <v>1.0587004320176405E-3</v>
      </c>
      <c r="M121" s="267">
        <f t="shared" si="21"/>
        <v>1.1576137099246733E-3</v>
      </c>
      <c r="N121" s="267">
        <f t="shared" si="21"/>
        <v>1.2377207444627442E-3</v>
      </c>
      <c r="O121" s="267">
        <f t="shared" si="21"/>
        <v>1.3343343143368826E-3</v>
      </c>
      <c r="P121" s="267">
        <f t="shared" si="21"/>
        <v>1.3899274912605396E-3</v>
      </c>
      <c r="Q121" s="267">
        <f t="shared" si="21"/>
        <v>1.3817413566275818E-3</v>
      </c>
      <c r="R121" s="267">
        <f t="shared" si="21"/>
        <v>1.5141037385974739E-3</v>
      </c>
      <c r="S121" s="267">
        <f t="shared" si="21"/>
        <v>1.4819578202997145E-3</v>
      </c>
      <c r="T121" s="267">
        <f t="shared" si="21"/>
        <v>1.3786914284466632E-3</v>
      </c>
      <c r="U121" s="267">
        <f t="shared" si="21"/>
        <v>1.4410641950448064E-3</v>
      </c>
      <c r="V121" s="267">
        <f t="shared" si="21"/>
        <v>1.4852371580739493E-3</v>
      </c>
      <c r="W121" s="267">
        <f t="shared" si="21"/>
        <v>1.4166916809631581E-3</v>
      </c>
      <c r="X121" s="267">
        <f t="shared" si="21"/>
        <v>1.4118040730500552E-3</v>
      </c>
      <c r="Y121" s="267">
        <f t="shared" si="21"/>
        <v>1.4602109033134243E-3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2.8631317220273564E-3</v>
      </c>
      <c r="C122" s="268">
        <f t="shared" si="22"/>
        <v>3.2358073368544868E-3</v>
      </c>
      <c r="D122" s="268">
        <f t="shared" si="22"/>
        <v>2.7120515779898938E-3</v>
      </c>
      <c r="E122" s="268">
        <f t="shared" si="22"/>
        <v>2.9123276294084309E-3</v>
      </c>
      <c r="F122" s="268">
        <f t="shared" si="22"/>
        <v>2.4991463562991307E-3</v>
      </c>
      <c r="G122" s="268">
        <f t="shared" si="22"/>
        <v>2.6748718778706183E-3</v>
      </c>
      <c r="H122" s="268">
        <f t="shared" si="22"/>
        <v>2.7783945563382754E-3</v>
      </c>
      <c r="I122" s="268">
        <f t="shared" si="22"/>
        <v>2.6208473705212065E-3</v>
      </c>
      <c r="J122" s="268">
        <f t="shared" si="22"/>
        <v>2.7046282754292516E-3</v>
      </c>
      <c r="K122" s="268">
        <f t="shared" si="22"/>
        <v>3.0600116295856649E-3</v>
      </c>
      <c r="L122" s="268">
        <f t="shared" si="22"/>
        <v>2.9088118525727141E-3</v>
      </c>
      <c r="M122" s="268">
        <f t="shared" si="22"/>
        <v>2.8196604632371516E-3</v>
      </c>
      <c r="N122" s="268">
        <f t="shared" si="22"/>
        <v>2.4741267857089754E-3</v>
      </c>
      <c r="O122" s="268">
        <f t="shared" si="22"/>
        <v>2.2161075644705356E-3</v>
      </c>
      <c r="P122" s="268">
        <f t="shared" si="22"/>
        <v>2.2717108744274121E-3</v>
      </c>
      <c r="Q122" s="268">
        <f t="shared" si="22"/>
        <v>2.2937153042003654E-3</v>
      </c>
      <c r="R122" s="268">
        <f t="shared" si="22"/>
        <v>2.3385577302009793E-3</v>
      </c>
      <c r="S122" s="268">
        <f t="shared" si="22"/>
        <v>2.3372648360786927E-3</v>
      </c>
      <c r="T122" s="268">
        <f t="shared" si="22"/>
        <v>2.3459535569217986E-3</v>
      </c>
      <c r="U122" s="268">
        <f t="shared" si="22"/>
        <v>2.3906453914248724E-3</v>
      </c>
      <c r="V122" s="268">
        <f t="shared" si="22"/>
        <v>2.368860807144357E-3</v>
      </c>
      <c r="W122" s="268">
        <f t="shared" si="22"/>
        <v>2.3222789911315498E-3</v>
      </c>
      <c r="X122" s="268">
        <f t="shared" si="22"/>
        <v>2.3504595913000346E-3</v>
      </c>
      <c r="Y122" s="268">
        <f t="shared" si="22"/>
        <v>2.3022701576895553E-3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0.24322678140438686</v>
      </c>
      <c r="C123" s="269">
        <f t="shared" si="23"/>
        <v>0.22933220226982676</v>
      </c>
      <c r="D123" s="269">
        <f t="shared" si="23"/>
        <v>0.24008073928579562</v>
      </c>
      <c r="E123" s="269">
        <f t="shared" si="23"/>
        <v>0.2165099823645118</v>
      </c>
      <c r="F123" s="269">
        <f t="shared" si="23"/>
        <v>0.17226140717259469</v>
      </c>
      <c r="G123" s="269">
        <f t="shared" si="23"/>
        <v>0.20853660811772051</v>
      </c>
      <c r="H123" s="269">
        <f t="shared" si="23"/>
        <v>0.22256970025226996</v>
      </c>
      <c r="I123" s="269">
        <f t="shared" si="23"/>
        <v>0.2164364977227197</v>
      </c>
      <c r="J123" s="269">
        <f t="shared" si="23"/>
        <v>0.19381002715175774</v>
      </c>
      <c r="K123" s="269">
        <f t="shared" si="23"/>
        <v>0.21032941230919405</v>
      </c>
      <c r="L123" s="269">
        <f t="shared" si="23"/>
        <v>0.21941039098394668</v>
      </c>
      <c r="M123" s="269">
        <f t="shared" si="23"/>
        <v>0.208534522050254</v>
      </c>
      <c r="N123" s="269">
        <f t="shared" si="23"/>
        <v>0.19870406028493898</v>
      </c>
      <c r="O123" s="269">
        <f t="shared" si="23"/>
        <v>0.18193347907026708</v>
      </c>
      <c r="P123" s="269">
        <f t="shared" si="23"/>
        <v>0.18543350999757721</v>
      </c>
      <c r="Q123" s="269">
        <f t="shared" si="23"/>
        <v>0.18256558107227469</v>
      </c>
      <c r="R123" s="269">
        <f t="shared" si="23"/>
        <v>0.14455496260812684</v>
      </c>
      <c r="S123" s="269">
        <f t="shared" si="23"/>
        <v>0.15345312195255262</v>
      </c>
      <c r="T123" s="269">
        <f t="shared" si="23"/>
        <v>0.18808177049690294</v>
      </c>
      <c r="U123" s="269">
        <f t="shared" si="23"/>
        <v>0.17303375524276432</v>
      </c>
      <c r="V123" s="269">
        <f t="shared" si="23"/>
        <v>0.16276002333701584</v>
      </c>
      <c r="W123" s="269">
        <f t="shared" si="23"/>
        <v>0.17724086681318019</v>
      </c>
      <c r="X123" s="269">
        <f t="shared" si="23"/>
        <v>0.18470933654062316</v>
      </c>
      <c r="Y123" s="269">
        <f t="shared" si="23"/>
        <v>0.17537559932778796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0.2867738890953816</v>
      </c>
      <c r="C124" s="269">
        <f t="shared" si="24"/>
        <v>0.25921856213568495</v>
      </c>
      <c r="D124" s="269">
        <f t="shared" si="24"/>
        <v>0.28787935523707209</v>
      </c>
      <c r="E124" s="269">
        <f t="shared" si="24"/>
        <v>0.29732005380238896</v>
      </c>
      <c r="F124" s="269">
        <f t="shared" si="24"/>
        <v>0.37380328265457163</v>
      </c>
      <c r="G124" s="269">
        <f t="shared" si="24"/>
        <v>0.31935765487274487</v>
      </c>
      <c r="H124" s="269">
        <f t="shared" si="24"/>
        <v>0.30430433026605064</v>
      </c>
      <c r="I124" s="269">
        <f t="shared" si="24"/>
        <v>0.31760289717136381</v>
      </c>
      <c r="J124" s="269">
        <f t="shared" si="24"/>
        <v>0.33959835736904465</v>
      </c>
      <c r="K124" s="269">
        <f t="shared" si="24"/>
        <v>0.31672745176229899</v>
      </c>
      <c r="L124" s="269">
        <f t="shared" si="24"/>
        <v>0.31452116842361205</v>
      </c>
      <c r="M124" s="269">
        <f t="shared" si="24"/>
        <v>0.34390655337206283</v>
      </c>
      <c r="N124" s="269">
        <f t="shared" si="24"/>
        <v>0.36770493612500849</v>
      </c>
      <c r="O124" s="269">
        <f t="shared" si="24"/>
        <v>0.39640711850201932</v>
      </c>
      <c r="P124" s="269">
        <f t="shared" si="24"/>
        <v>0.41292286784301635</v>
      </c>
      <c r="Q124" s="269">
        <f t="shared" si="24"/>
        <v>0.41049091206802563</v>
      </c>
      <c r="R124" s="269">
        <f t="shared" si="24"/>
        <v>0.44981343407093438</v>
      </c>
      <c r="S124" s="269">
        <f t="shared" si="24"/>
        <v>0.44026345045206211</v>
      </c>
      <c r="T124" s="269">
        <f t="shared" si="24"/>
        <v>0.40958483236307763</v>
      </c>
      <c r="U124" s="269">
        <f t="shared" si="24"/>
        <v>0.42811467785570179</v>
      </c>
      <c r="V124" s="269">
        <f t="shared" si="24"/>
        <v>0.44123768368859972</v>
      </c>
      <c r="W124" s="269">
        <f t="shared" si="24"/>
        <v>0.42087403510676863</v>
      </c>
      <c r="X124" s="269">
        <f t="shared" si="24"/>
        <v>0.41942201326457867</v>
      </c>
      <c r="Y124" s="269">
        <f t="shared" si="24"/>
        <v>0.43380282614958249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0.22160072606422745</v>
      </c>
      <c r="C125" s="269">
        <f t="shared" si="25"/>
        <v>0.25042984125278628</v>
      </c>
      <c r="D125" s="269">
        <f t="shared" si="25"/>
        <v>0.21832300427814375</v>
      </c>
      <c r="E125" s="269">
        <f t="shared" si="25"/>
        <v>0.23409426065330649</v>
      </c>
      <c r="F125" s="269">
        <f t="shared" si="25"/>
        <v>0.2109446327328264</v>
      </c>
      <c r="G125" s="269">
        <f t="shared" si="25"/>
        <v>0.22662981939026042</v>
      </c>
      <c r="H125" s="269">
        <f t="shared" si="25"/>
        <v>0.22920345575721879</v>
      </c>
      <c r="I125" s="269">
        <f t="shared" si="25"/>
        <v>0.21977178621900914</v>
      </c>
      <c r="J125" s="269">
        <f t="shared" si="25"/>
        <v>0.22760288408399804</v>
      </c>
      <c r="K125" s="269">
        <f t="shared" si="25"/>
        <v>0.23269794785939082</v>
      </c>
      <c r="L125" s="269">
        <f t="shared" si="25"/>
        <v>0.22119999226747855</v>
      </c>
      <c r="M125" s="269">
        <f t="shared" si="25"/>
        <v>0.21442049340981958</v>
      </c>
      <c r="N125" s="269">
        <f t="shared" si="25"/>
        <v>0.20313427895526565</v>
      </c>
      <c r="O125" s="269">
        <f t="shared" si="25"/>
        <v>0.19538102164436871</v>
      </c>
      <c r="P125" s="269">
        <f t="shared" si="25"/>
        <v>0.1809799524027233</v>
      </c>
      <c r="Q125" s="269">
        <f t="shared" si="25"/>
        <v>0.17442510319262219</v>
      </c>
      <c r="R125" s="269">
        <f t="shared" si="25"/>
        <v>0.17783513615017402</v>
      </c>
      <c r="S125" s="269">
        <f t="shared" si="25"/>
        <v>0.1777368182855795</v>
      </c>
      <c r="T125" s="269">
        <f t="shared" si="25"/>
        <v>0.17839755025475421</v>
      </c>
      <c r="U125" s="269">
        <f t="shared" si="25"/>
        <v>0.18179613151320032</v>
      </c>
      <c r="V125" s="269">
        <f t="shared" si="25"/>
        <v>0.18013952733299574</v>
      </c>
      <c r="W125" s="269">
        <f t="shared" si="25"/>
        <v>0.17659722282377679</v>
      </c>
      <c r="X125" s="269">
        <f t="shared" si="25"/>
        <v>0.17874021070174781</v>
      </c>
      <c r="Y125" s="269">
        <f t="shared" si="25"/>
        <v>0.17572079029291507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0.19873667057002778</v>
      </c>
      <c r="C126" s="270">
        <f t="shared" si="26"/>
        <v>0.23722447472358052</v>
      </c>
      <c r="D126" s="270">
        <f t="shared" si="26"/>
        <v>0.1946329673204705</v>
      </c>
      <c r="E126" s="270">
        <f t="shared" si="26"/>
        <v>0.21272882176225708</v>
      </c>
      <c r="F126" s="270">
        <f t="shared" si="26"/>
        <v>0.16412622730141413</v>
      </c>
      <c r="G126" s="270">
        <f t="shared" si="26"/>
        <v>0.19825941999690735</v>
      </c>
      <c r="H126" s="270">
        <f t="shared" si="26"/>
        <v>0.2049481810881541</v>
      </c>
      <c r="I126" s="270">
        <f t="shared" si="26"/>
        <v>0.18994708459295931</v>
      </c>
      <c r="J126" s="270">
        <f t="shared" si="26"/>
        <v>0.19618798284463373</v>
      </c>
      <c r="K126" s="270">
        <f t="shared" si="26"/>
        <v>0.20819751242849621</v>
      </c>
      <c r="L126" s="270">
        <f t="shared" si="26"/>
        <v>0.19360080365979609</v>
      </c>
      <c r="M126" s="270">
        <f t="shared" si="26"/>
        <v>0.17774787431362313</v>
      </c>
      <c r="N126" s="270">
        <f t="shared" si="26"/>
        <v>0.15197481254642592</v>
      </c>
      <c r="O126" s="270">
        <f t="shared" si="26"/>
        <v>0.12457059455848392</v>
      </c>
      <c r="P126" s="270">
        <f t="shared" si="26"/>
        <v>8.9040285570587116E-2</v>
      </c>
      <c r="Q126" s="270">
        <f t="shared" si="26"/>
        <v>7.8602307895401083E-2</v>
      </c>
      <c r="R126" s="270">
        <f t="shared" si="26"/>
        <v>6.4938218346729679E-2</v>
      </c>
      <c r="S126" s="270">
        <f t="shared" si="26"/>
        <v>7.0281358150766568E-2</v>
      </c>
      <c r="T126" s="270">
        <f t="shared" si="26"/>
        <v>8.8059186562922026E-2</v>
      </c>
      <c r="U126" s="270">
        <f t="shared" si="26"/>
        <v>8.6507219006955322E-2</v>
      </c>
      <c r="V126" s="270">
        <f t="shared" si="26"/>
        <v>7.4366841730515318E-2</v>
      </c>
      <c r="W126" s="270">
        <f t="shared" si="26"/>
        <v>7.7479696570858625E-2</v>
      </c>
      <c r="X126" s="270">
        <f t="shared" si="26"/>
        <v>8.2806958385702539E-2</v>
      </c>
      <c r="Y126" s="270">
        <f t="shared" si="26"/>
        <v>6.3936303423580546E-2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2.2864055494199648E-2</v>
      </c>
      <c r="C127" s="270">
        <f t="shared" si="27"/>
        <v>1.320536652920576E-2</v>
      </c>
      <c r="D127" s="270">
        <f t="shared" si="27"/>
        <v>2.3690036957673272E-2</v>
      </c>
      <c r="E127" s="270">
        <f t="shared" si="27"/>
        <v>2.1365438891049422E-2</v>
      </c>
      <c r="F127" s="270">
        <f t="shared" si="27"/>
        <v>4.6818405431412281E-2</v>
      </c>
      <c r="G127" s="270">
        <f t="shared" si="27"/>
        <v>2.8370399393353053E-2</v>
      </c>
      <c r="H127" s="270">
        <f t="shared" si="27"/>
        <v>2.4255274669064603E-2</v>
      </c>
      <c r="I127" s="270">
        <f t="shared" si="27"/>
        <v>2.9824701626049853E-2</v>
      </c>
      <c r="J127" s="270">
        <f t="shared" si="27"/>
        <v>3.1414901239364419E-2</v>
      </c>
      <c r="K127" s="270">
        <f t="shared" si="27"/>
        <v>2.450043543089464E-2</v>
      </c>
      <c r="L127" s="270">
        <f t="shared" si="27"/>
        <v>2.7599188607682443E-2</v>
      </c>
      <c r="M127" s="270">
        <f t="shared" si="27"/>
        <v>3.6672619096196478E-2</v>
      </c>
      <c r="N127" s="270">
        <f t="shared" si="27"/>
        <v>5.1159466408839664E-2</v>
      </c>
      <c r="O127" s="270">
        <f t="shared" si="27"/>
        <v>7.0810427085884781E-2</v>
      </c>
      <c r="P127" s="270">
        <f t="shared" si="27"/>
        <v>9.1939666832136197E-2</v>
      </c>
      <c r="Q127" s="270">
        <f t="shared" si="27"/>
        <v>9.5822795297221056E-2</v>
      </c>
      <c r="R127" s="270">
        <f t="shared" si="27"/>
        <v>0.11289691780344435</v>
      </c>
      <c r="S127" s="270">
        <f t="shared" si="27"/>
        <v>0.10745546013481284</v>
      </c>
      <c r="T127" s="270">
        <f t="shared" si="27"/>
        <v>9.033836369183218E-2</v>
      </c>
      <c r="U127" s="270">
        <f t="shared" si="27"/>
        <v>9.5288912506244966E-2</v>
      </c>
      <c r="V127" s="270">
        <f t="shared" si="27"/>
        <v>0.10577268560248049</v>
      </c>
      <c r="W127" s="270">
        <f t="shared" si="27"/>
        <v>9.9117526252918198E-2</v>
      </c>
      <c r="X127" s="270">
        <f t="shared" si="27"/>
        <v>9.5933252316045284E-2</v>
      </c>
      <c r="Y127" s="270">
        <f t="shared" si="27"/>
        <v>0.1117844868693345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0.20232338186746884</v>
      </c>
      <c r="C128" s="269">
        <f t="shared" si="28"/>
        <v>0.21872362993475294</v>
      </c>
      <c r="D128" s="269">
        <f t="shared" si="28"/>
        <v>0.20762618428050969</v>
      </c>
      <c r="E128" s="269">
        <f t="shared" si="28"/>
        <v>0.20436215282189479</v>
      </c>
      <c r="F128" s="269">
        <f t="shared" si="28"/>
        <v>0.18416554866619322</v>
      </c>
      <c r="G128" s="269">
        <f t="shared" si="28"/>
        <v>0.19467912041876337</v>
      </c>
      <c r="H128" s="269">
        <f t="shared" si="28"/>
        <v>0.19529048130165591</v>
      </c>
      <c r="I128" s="269">
        <f t="shared" si="28"/>
        <v>0.19571045920460314</v>
      </c>
      <c r="J128" s="269">
        <f t="shared" si="28"/>
        <v>0.18511223814751454</v>
      </c>
      <c r="K128" s="269">
        <f t="shared" si="28"/>
        <v>0.18945957929544821</v>
      </c>
      <c r="L128" s="269">
        <f t="shared" si="28"/>
        <v>0.19456648979706895</v>
      </c>
      <c r="M128" s="269">
        <f t="shared" si="28"/>
        <v>0.17849773173209427</v>
      </c>
      <c r="N128" s="269">
        <f t="shared" si="28"/>
        <v>0.17257553555703875</v>
      </c>
      <c r="O128" s="269">
        <f t="shared" si="28"/>
        <v>0.16433026597602865</v>
      </c>
      <c r="P128" s="269">
        <f t="shared" si="28"/>
        <v>0.15617130092348538</v>
      </c>
      <c r="Q128" s="269">
        <f t="shared" si="28"/>
        <v>0.16837048598269247</v>
      </c>
      <c r="R128" s="269">
        <f t="shared" si="28"/>
        <v>0.15767845229209793</v>
      </c>
      <c r="S128" s="269">
        <f t="shared" si="28"/>
        <v>0.1598689121663063</v>
      </c>
      <c r="T128" s="269">
        <f t="shared" si="28"/>
        <v>0.15987222219841227</v>
      </c>
      <c r="U128" s="269">
        <f t="shared" si="28"/>
        <v>0.15015497711796802</v>
      </c>
      <c r="V128" s="269">
        <f t="shared" si="28"/>
        <v>0.14700667166471754</v>
      </c>
      <c r="W128" s="269">
        <f t="shared" si="28"/>
        <v>0.15954682869022302</v>
      </c>
      <c r="X128" s="269">
        <f t="shared" si="28"/>
        <v>0.15157800804251359</v>
      </c>
      <c r="Y128" s="269">
        <f t="shared" si="28"/>
        <v>0.14743159116849006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0.11156281986384205</v>
      </c>
      <c r="C129" s="270">
        <f t="shared" si="29"/>
        <v>0.13339615164793134</v>
      </c>
      <c r="D129" s="270">
        <f t="shared" si="29"/>
        <v>0.10944607994019744</v>
      </c>
      <c r="E129" s="270">
        <f t="shared" si="29"/>
        <v>0.119621747295466</v>
      </c>
      <c r="F129" s="270">
        <f t="shared" si="29"/>
        <v>9.2291518959051161E-2</v>
      </c>
      <c r="G129" s="270">
        <f t="shared" si="29"/>
        <v>0.11129665519036445</v>
      </c>
      <c r="H129" s="270">
        <f t="shared" si="29"/>
        <v>0.11524653464301896</v>
      </c>
      <c r="I129" s="270">
        <f t="shared" si="29"/>
        <v>0.10681111268544072</v>
      </c>
      <c r="J129" s="270">
        <f t="shared" si="29"/>
        <v>0.1103204968270633</v>
      </c>
      <c r="K129" s="270">
        <f t="shared" si="29"/>
        <v>0.11707369980688205</v>
      </c>
      <c r="L129" s="270">
        <f t="shared" si="29"/>
        <v>0.1088656733005991</v>
      </c>
      <c r="M129" s="270">
        <f t="shared" si="29"/>
        <v>9.9951248388961508E-2</v>
      </c>
      <c r="N129" s="270">
        <f t="shared" si="29"/>
        <v>8.5458531058953235E-2</v>
      </c>
      <c r="O129" s="270">
        <f t="shared" si="29"/>
        <v>7.0048581378288566E-2</v>
      </c>
      <c r="P129" s="270">
        <f t="shared" si="29"/>
        <v>5.0069165294134355E-2</v>
      </c>
      <c r="Q129" s="270">
        <f t="shared" si="29"/>
        <v>4.4199677946847468E-2</v>
      </c>
      <c r="R129" s="270">
        <f t="shared" si="29"/>
        <v>3.65160822146222E-2</v>
      </c>
      <c r="S129" s="270">
        <f t="shared" si="29"/>
        <v>3.9520638504212134E-2</v>
      </c>
      <c r="T129" s="270">
        <f t="shared" si="29"/>
        <v>4.9517473348517749E-2</v>
      </c>
      <c r="U129" s="270">
        <f t="shared" si="29"/>
        <v>4.864477039622063E-2</v>
      </c>
      <c r="V129" s="270">
        <f t="shared" si="29"/>
        <v>4.1817989095015745E-2</v>
      </c>
      <c r="W129" s="270">
        <f t="shared" si="29"/>
        <v>4.3568410744486287E-2</v>
      </c>
      <c r="X129" s="270">
        <f t="shared" si="29"/>
        <v>4.6564038517502529E-2</v>
      </c>
      <c r="Y129" s="270">
        <f t="shared" si="29"/>
        <v>3.595268505595018E-2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7.78583610374535E-2</v>
      </c>
      <c r="C130" s="270">
        <f t="shared" si="30"/>
        <v>7.7901831847308839E-2</v>
      </c>
      <c r="D130" s="270">
        <f t="shared" si="30"/>
        <v>8.4858714267752627E-2</v>
      </c>
      <c r="E130" s="270">
        <f t="shared" si="30"/>
        <v>7.2726184271830197E-2</v>
      </c>
      <c r="F130" s="270">
        <f t="shared" si="30"/>
        <v>6.5547087185210948E-2</v>
      </c>
      <c r="G130" s="270">
        <f t="shared" si="30"/>
        <v>6.7367247407004865E-2</v>
      </c>
      <c r="H130" s="270">
        <f t="shared" si="30"/>
        <v>6.6404711913626277E-2</v>
      </c>
      <c r="I130" s="270">
        <f t="shared" si="30"/>
        <v>7.2128309611614427E-2</v>
      </c>
      <c r="J130" s="270">
        <f t="shared" si="30"/>
        <v>5.7126502796415894E-2</v>
      </c>
      <c r="K130" s="270">
        <f t="shared" si="30"/>
        <v>5.8608785856097474E-2</v>
      </c>
      <c r="L130" s="270">
        <f t="shared" si="30"/>
        <v>7.0181230867035205E-2</v>
      </c>
      <c r="M130" s="270">
        <f t="shared" si="30"/>
        <v>5.7924723029474968E-2</v>
      </c>
      <c r="N130" s="270">
        <f t="shared" si="30"/>
        <v>5.8348995011489088E-2</v>
      </c>
      <c r="O130" s="270">
        <f t="shared" si="30"/>
        <v>5.4463539860313714E-2</v>
      </c>
      <c r="P130" s="270">
        <f t="shared" si="30"/>
        <v>5.4402589225082711E-2</v>
      </c>
      <c r="Q130" s="270">
        <f t="shared" si="30"/>
        <v>7.0287699441375071E-2</v>
      </c>
      <c r="R130" s="270">
        <f t="shared" si="30"/>
        <v>5.767813479593243E-2</v>
      </c>
      <c r="S130" s="270">
        <f t="shared" si="30"/>
        <v>5.9923880806996836E-2</v>
      </c>
      <c r="T130" s="270">
        <f t="shared" si="30"/>
        <v>5.9555647801389798E-2</v>
      </c>
      <c r="U130" s="270">
        <f t="shared" si="30"/>
        <v>4.792731128964297E-2</v>
      </c>
      <c r="V130" s="270">
        <f t="shared" si="30"/>
        <v>4.571054809273277E-2</v>
      </c>
      <c r="W130" s="270">
        <f t="shared" si="30"/>
        <v>6.0242615059425991E-2</v>
      </c>
      <c r="X130" s="270">
        <f t="shared" si="30"/>
        <v>5.1068748700128008E-2</v>
      </c>
      <c r="Y130" s="270">
        <f t="shared" si="30"/>
        <v>4.8620213392561021E-2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1.2902200966173304E-2</v>
      </c>
      <c r="C131" s="271">
        <f t="shared" si="31"/>
        <v>7.4256464395127961E-3</v>
      </c>
      <c r="D131" s="271">
        <f t="shared" si="31"/>
        <v>1.3321390072559646E-2</v>
      </c>
      <c r="E131" s="271">
        <f t="shared" si="31"/>
        <v>1.2014221254598638E-2</v>
      </c>
      <c r="F131" s="271">
        <f t="shared" si="31"/>
        <v>2.6326942521931119E-2</v>
      </c>
      <c r="G131" s="271">
        <f t="shared" si="31"/>
        <v>1.6015217821394027E-2</v>
      </c>
      <c r="H131" s="271">
        <f t="shared" si="31"/>
        <v>1.3639234745010689E-2</v>
      </c>
      <c r="I131" s="271">
        <f t="shared" si="31"/>
        <v>1.6771036907547984E-2</v>
      </c>
      <c r="J131" s="271">
        <f t="shared" si="31"/>
        <v>1.7665238524035336E-2</v>
      </c>
      <c r="K131" s="271">
        <f t="shared" si="31"/>
        <v>1.3777093632468687E-2</v>
      </c>
      <c r="L131" s="271">
        <f t="shared" si="31"/>
        <v>1.551958562943466E-2</v>
      </c>
      <c r="M131" s="271">
        <f t="shared" si="31"/>
        <v>2.0621760313657794E-2</v>
      </c>
      <c r="N131" s="271">
        <f t="shared" si="31"/>
        <v>2.8768009486596437E-2</v>
      </c>
      <c r="O131" s="271">
        <f t="shared" si="31"/>
        <v>3.9818144737426356E-2</v>
      </c>
      <c r="P131" s="271">
        <f t="shared" si="31"/>
        <v>5.1699546404268319E-2</v>
      </c>
      <c r="Q131" s="271">
        <f t="shared" si="31"/>
        <v>5.3883108594469944E-2</v>
      </c>
      <c r="R131" s="271">
        <f t="shared" si="31"/>
        <v>6.3484235281543289E-2</v>
      </c>
      <c r="S131" s="271">
        <f t="shared" si="31"/>
        <v>6.0424392855097341E-2</v>
      </c>
      <c r="T131" s="271">
        <f t="shared" si="31"/>
        <v>5.0799101048504727E-2</v>
      </c>
      <c r="U131" s="271">
        <f t="shared" si="31"/>
        <v>5.358289543210442E-2</v>
      </c>
      <c r="V131" s="271">
        <f t="shared" si="31"/>
        <v>5.9478134476969015E-2</v>
      </c>
      <c r="W131" s="271">
        <f t="shared" si="31"/>
        <v>5.573580288631072E-2</v>
      </c>
      <c r="X131" s="271">
        <f t="shared" si="31"/>
        <v>5.3945220824883046E-2</v>
      </c>
      <c r="Y131" s="271">
        <f t="shared" si="31"/>
        <v>6.2858692719978848E-2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714.37458769143382</v>
      </c>
      <c r="C147" s="272">
        <f t="shared" si="33"/>
        <v>687.68640043564426</v>
      </c>
      <c r="D147" s="272">
        <f t="shared" si="33"/>
        <v>840.65740223715181</v>
      </c>
      <c r="E147" s="272">
        <f t="shared" si="33"/>
        <v>757.618583696992</v>
      </c>
      <c r="F147" s="272">
        <f t="shared" si="33"/>
        <v>372.46412189560584</v>
      </c>
      <c r="G147" s="272">
        <f t="shared" si="33"/>
        <v>515.85986714912042</v>
      </c>
      <c r="H147" s="272">
        <f t="shared" si="33"/>
        <v>566.34278977978124</v>
      </c>
      <c r="I147" s="272">
        <f t="shared" si="33"/>
        <v>564.42419705710415</v>
      </c>
      <c r="J147" s="272">
        <f t="shared" si="33"/>
        <v>536.83034924907838</v>
      </c>
      <c r="K147" s="272">
        <f t="shared" si="33"/>
        <v>694.48944690915869</v>
      </c>
      <c r="L147" s="272">
        <f t="shared" si="33"/>
        <v>405.79368722456127</v>
      </c>
      <c r="M147" s="272">
        <f t="shared" si="33"/>
        <v>349.37649157651987</v>
      </c>
      <c r="N147" s="272">
        <f t="shared" si="33"/>
        <v>304.21884930277764</v>
      </c>
      <c r="O147" s="272">
        <f t="shared" si="33"/>
        <v>188.26141942954851</v>
      </c>
      <c r="P147" s="272">
        <f t="shared" si="33"/>
        <v>145.81174868701686</v>
      </c>
      <c r="Q147" s="272">
        <f t="shared" si="33"/>
        <v>192.9437964116502</v>
      </c>
      <c r="R147" s="272">
        <f t="shared" si="33"/>
        <v>182.59266498381891</v>
      </c>
      <c r="S147" s="272">
        <f t="shared" si="33"/>
        <v>201.78019657784847</v>
      </c>
      <c r="T147" s="272">
        <f t="shared" si="33"/>
        <v>180.8814846755908</v>
      </c>
      <c r="U147" s="272">
        <f t="shared" si="33"/>
        <v>257.19852162596271</v>
      </c>
      <c r="V147" s="272">
        <f t="shared" si="33"/>
        <v>307.82687857615804</v>
      </c>
      <c r="W147" s="272">
        <f t="shared" si="33"/>
        <v>151.41171910798934</v>
      </c>
      <c r="X147" s="272">
        <f t="shared" si="33"/>
        <v>156.98234698199349</v>
      </c>
      <c r="Y147" s="272">
        <f t="shared" si="33"/>
        <v>130.785422127282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1.493229750544405</v>
      </c>
      <c r="C148" s="273">
        <f>IF(C$55=0,0,C$55/ISI!C$9*1000)</f>
        <v>1.2993243101278178</v>
      </c>
      <c r="D148" s="273">
        <f>IF(D$55=0,0,D$55/ISI!D$9*1000)</f>
        <v>1.7639675584558556</v>
      </c>
      <c r="E148" s="273">
        <f>IF(E$55=0,0,E$55/ISI!E$9*1000)</f>
        <v>1.6418589798728034</v>
      </c>
      <c r="F148" s="273">
        <f>IF(F$55=0,0,F$55/ISI!F$9*1000)</f>
        <v>1.0148189935028793</v>
      </c>
      <c r="G148" s="273">
        <f>IF(G$55=0,0,G$55/ISI!G$9*1000)</f>
        <v>1.2007984077042215</v>
      </c>
      <c r="H148" s="273">
        <f>IF(H$55=0,0,H$55/ISI!H$9*1000)</f>
        <v>1.2561703523517473</v>
      </c>
      <c r="I148" s="273">
        <f>IF(I$55=0,0,I$55/ISI!I$9*1000)</f>
        <v>1.3066254414933243</v>
      </c>
      <c r="J148" s="273">
        <f>IF(J$55=0,0,J$55/ISI!J$9*1000)</f>
        <v>1.3288123999851846</v>
      </c>
      <c r="K148" s="273">
        <f>IF(K$55=0,0,K$55/ISI!K$9*1000)</f>
        <v>1.6032911244518868</v>
      </c>
      <c r="L148" s="273">
        <f>IF(L$55=0,0,L$55/ISI!L$9*1000)</f>
        <v>0.93028538443186093</v>
      </c>
      <c r="M148" s="273">
        <f>IF(M$55=0,0,M$55/ISI!M$9*1000)</f>
        <v>0.87578028000552788</v>
      </c>
      <c r="N148" s="273">
        <f>IF(N$55=0,0,N$55/ISI!N$9*1000)</f>
        <v>0.81535475852575923</v>
      </c>
      <c r="O148" s="273">
        <f>IF(O$55=0,0,O$55/ISI!O$9*1000)</f>
        <v>0.54395604126205421</v>
      </c>
      <c r="P148" s="273">
        <f>IF(P$55=0,0,P$55/ISI!P$9*1000)</f>
        <v>0.43885644854369016</v>
      </c>
      <c r="Q148" s="273">
        <f>IF(Q$55=0,0,Q$55/ISI!Q$9*1000)</f>
        <v>0.57729181116153583</v>
      </c>
      <c r="R148" s="273">
        <f>IF(R$55=0,0,R$55/ISI!R$9*1000)</f>
        <v>0.59865522879546218</v>
      </c>
      <c r="S148" s="273">
        <f>IF(S$55=0,0,S$55/ISI!S$9*1000)</f>
        <v>0.64751853526416492</v>
      </c>
      <c r="T148" s="273">
        <f>IF(T$55=0,0,T$55/ISI!T$9*1000)</f>
        <v>0.54000652875797372</v>
      </c>
      <c r="U148" s="273">
        <f>IF(U$55=0,0,U$55/ISI!U$9*1000)</f>
        <v>0.80258237209838013</v>
      </c>
      <c r="V148" s="273">
        <f>IF(V$55=0,0,V$55/ISI!V$9*1000)</f>
        <v>0.99001133151195231</v>
      </c>
      <c r="W148" s="273">
        <f>IF(W$55=0,0,W$55/ISI!W$9*1000)</f>
        <v>0.46448602836627551</v>
      </c>
      <c r="X148" s="273">
        <f>IF(X$55=0,0,X$55/ISI!X$9*1000)</f>
        <v>0.47991361316159764</v>
      </c>
      <c r="Y148" s="273">
        <f>IF(Y$55=0,0,Y$55/ISI!Y$9*1000)</f>
        <v>0.41353545131183178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1.1033385583789548</v>
      </c>
      <c r="C149" s="274">
        <f>IF(C$56=0,0,C$56/ISI!C$9*1000)</f>
        <v>0.96006298473526519</v>
      </c>
      <c r="D149" s="274">
        <f>IF(D$56=0,0,D$56/ISI!D$9*1000)</f>
        <v>1.3033851102044804</v>
      </c>
      <c r="E149" s="274">
        <f>IF(E$56=0,0,E$56/ISI!E$9*1000)</f>
        <v>1.2131598096367624</v>
      </c>
      <c r="F149" s="274">
        <f>IF(F$56=0,0,F$56/ISI!F$9*1000)</f>
        <v>0.74984370281855861</v>
      </c>
      <c r="G149" s="274">
        <f>IF(G$56=0,0,G$56/ISI!G$9*1000)</f>
        <v>0.88726278295559691</v>
      </c>
      <c r="H149" s="274">
        <f>IF(H$56=0,0,H$56/ISI!H$9*1000)</f>
        <v>0.92817678266647019</v>
      </c>
      <c r="I149" s="274">
        <f>IF(I$56=0,0,I$56/ISI!I$9*1000)</f>
        <v>0.96545774716376376</v>
      </c>
      <c r="J149" s="274">
        <f>IF(J$56=0,0,J$56/ISI!J$9*1000)</f>
        <v>0.98185155849005101</v>
      </c>
      <c r="K149" s="274">
        <f>IF(K$56=0,0,K$56/ISI!K$9*1000)</f>
        <v>1.1846622512507423</v>
      </c>
      <c r="L149" s="274">
        <f>IF(L$56=0,0,L$56/ISI!L$9*1000)</f>
        <v>0.68738232315947867</v>
      </c>
      <c r="M149" s="274">
        <f>IF(M$56=0,0,M$56/ISI!M$9*1000)</f>
        <v>0.64710882651897839</v>
      </c>
      <c r="N149" s="274">
        <f>IF(N$56=0,0,N$56/ISI!N$9*1000)</f>
        <v>0.60246076902181322</v>
      </c>
      <c r="O149" s="274">
        <f>IF(O$56=0,0,O$56/ISI!O$9*1000)</f>
        <v>0.40192587521698364</v>
      </c>
      <c r="P149" s="274">
        <f>IF(P$56=0,0,P$56/ISI!P$9*1000)</f>
        <v>0.32426841287817199</v>
      </c>
      <c r="Q149" s="274">
        <f>IF(Q$56=0,0,Q$56/ISI!Q$9*1000)</f>
        <v>0.42655747681073497</v>
      </c>
      <c r="R149" s="274">
        <f>IF(R$56=0,0,R$56/ISI!R$9*1000)</f>
        <v>0.44234277870796163</v>
      </c>
      <c r="S149" s="274">
        <f>IF(S$56=0,0,S$56/ISI!S$9*1000)</f>
        <v>0.47844758448024954</v>
      </c>
      <c r="T149" s="274">
        <f>IF(T$56=0,0,T$56/ISI!T$9*1000)</f>
        <v>0.39900760397910973</v>
      </c>
      <c r="U149" s="274">
        <f>IF(U$56=0,0,U$56/ISI!U$9*1000)</f>
        <v>0.59302332885381126</v>
      </c>
      <c r="V149" s="274">
        <f>IF(V$56=0,0,V$56/ISI!V$9*1000)</f>
        <v>0.73151346930436378</v>
      </c>
      <c r="W149" s="274">
        <f>IF(W$56=0,0,W$56/ISI!W$9*1000)</f>
        <v>0.3432059565769901</v>
      </c>
      <c r="X149" s="274">
        <f>IF(X$56=0,0,X$56/ISI!X$9*1000)</f>
        <v>0.35460530698581644</v>
      </c>
      <c r="Y149" s="274">
        <f>IF(Y$56=0,0,Y$56/ISI!Y$9*1000)</f>
        <v>0.30555887901552947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27.583463959473875</v>
      </c>
      <c r="C150" s="274">
        <f>IF(C$57=0,0,C$57/ISI!C$9*1000)</f>
        <v>24.001574618381632</v>
      </c>
      <c r="D150" s="274">
        <f>IF(D$57=0,0,D$57/ISI!D$9*1000)</f>
        <v>32.584627755112017</v>
      </c>
      <c r="E150" s="274">
        <f>IF(E$57=0,0,E$57/ISI!E$9*1000)</f>
        <v>30.328995240919078</v>
      </c>
      <c r="F150" s="274">
        <f>IF(F$57=0,0,F$57/ISI!F$9*1000)</f>
        <v>18.746092570463976</v>
      </c>
      <c r="G150" s="274">
        <f>IF(G$57=0,0,G$57/ISI!G$9*1000)</f>
        <v>22.181569573889927</v>
      </c>
      <c r="H150" s="274">
        <f>IF(H$57=0,0,H$57/ISI!H$9*1000)</f>
        <v>23.204419566661755</v>
      </c>
      <c r="I150" s="274">
        <f>IF(I$57=0,0,I$57/ISI!I$9*1000)</f>
        <v>24.136443679094089</v>
      </c>
      <c r="J150" s="274">
        <f>IF(J$57=0,0,J$57/ISI!J$9*1000)</f>
        <v>24.546288962251282</v>
      </c>
      <c r="K150" s="274">
        <f>IF(K$57=0,0,K$57/ISI!K$9*1000)</f>
        <v>29.616556281268561</v>
      </c>
      <c r="L150" s="274">
        <f>IF(L$57=0,0,L$57/ISI!L$9*1000)</f>
        <v>17.184558078986957</v>
      </c>
      <c r="M150" s="274">
        <f>IF(M$57=0,0,M$57/ISI!M$9*1000)</f>
        <v>16.177720662974462</v>
      </c>
      <c r="N150" s="274">
        <f>IF(N$57=0,0,N$57/ISI!N$9*1000)</f>
        <v>15.061519225545332</v>
      </c>
      <c r="O150" s="274">
        <f>IF(O$57=0,0,O$57/ISI!O$9*1000)</f>
        <v>10.048146880424591</v>
      </c>
      <c r="P150" s="274">
        <f>IF(P$57=0,0,P$57/ISI!P$9*1000)</f>
        <v>8.1067103219543029</v>
      </c>
      <c r="Q150" s="274">
        <f>IF(Q$57=0,0,Q$57/ISI!Q$9*1000)</f>
        <v>10.663936920268382</v>
      </c>
      <c r="R150" s="274">
        <f>IF(R$57=0,0,R$57/ISI!R$9*1000)</f>
        <v>11.058569467699048</v>
      </c>
      <c r="S150" s="274">
        <f>IF(S$57=0,0,S$57/ISI!S$9*1000)</f>
        <v>11.961189612006242</v>
      </c>
      <c r="T150" s="274">
        <f>IF(T$57=0,0,T$57/ISI!T$9*1000)</f>
        <v>9.9751900994777447</v>
      </c>
      <c r="U150" s="274">
        <f>IF(U$57=0,0,U$57/ISI!U$9*1000)</f>
        <v>14.825583221345273</v>
      </c>
      <c r="V150" s="274">
        <f>IF(V$57=0,0,V$57/ISI!V$9*1000)</f>
        <v>18.287836732609094</v>
      </c>
      <c r="W150" s="274">
        <f>IF(W$57=0,0,W$57/ISI!W$9*1000)</f>
        <v>8.580148914424754</v>
      </c>
      <c r="X150" s="274">
        <f>IF(X$57=0,0,X$57/ISI!X$9*1000)</f>
        <v>8.8651326746454107</v>
      </c>
      <c r="Y150" s="274">
        <f>IF(Y$57=0,0,Y$57/ISI!Y$9*1000)</f>
        <v>7.6389719753882366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0.68958659898684682</v>
      </c>
      <c r="C151" s="274">
        <f>IF(C$58=0,0,C$58/ISI!C$9*1000)</f>
        <v>0.60003936545954129</v>
      </c>
      <c r="D151" s="274">
        <f>IF(D$58=0,0,D$58/ISI!D$9*1000)</f>
        <v>0.81461569387780064</v>
      </c>
      <c r="E151" s="274">
        <f>IF(E$58=0,0,E$58/ISI!E$9*1000)</f>
        <v>0.7582248810229768</v>
      </c>
      <c r="F151" s="274">
        <f>IF(F$58=0,0,F$58/ISI!F$9*1000)</f>
        <v>0.46865231426159931</v>
      </c>
      <c r="G151" s="274">
        <f>IF(G$58=0,0,G$58/ISI!G$9*1000)</f>
        <v>0.55453923934724814</v>
      </c>
      <c r="H151" s="274">
        <f>IF(H$58=0,0,H$58/ISI!H$9*1000)</f>
        <v>0.58011048916654417</v>
      </c>
      <c r="I151" s="274">
        <f>IF(I$58=0,0,I$58/ISI!I$9*1000)</f>
        <v>0.60341109197735232</v>
      </c>
      <c r="J151" s="274">
        <f>IF(J$58=0,0,J$58/ISI!J$9*1000)</f>
        <v>0.6136572240562822</v>
      </c>
      <c r="K151" s="274">
        <f>IF(K$58=0,0,K$58/ISI!K$9*1000)</f>
        <v>0.74041390703171417</v>
      </c>
      <c r="L151" s="274">
        <f>IF(L$58=0,0,L$58/ISI!L$9*1000)</f>
        <v>0.42961395197467428</v>
      </c>
      <c r="M151" s="274">
        <f>IF(M$58=0,0,M$58/ISI!M$9*1000)</f>
        <v>0.4044430165743616</v>
      </c>
      <c r="N151" s="274">
        <f>IF(N$58=0,0,N$58/ISI!N$9*1000)</f>
        <v>0.37653798063863325</v>
      </c>
      <c r="O151" s="274">
        <f>IF(O$58=0,0,O$58/ISI!O$9*1000)</f>
        <v>0.25120367201061489</v>
      </c>
      <c r="P151" s="274">
        <f>IF(P$58=0,0,P$58/ISI!P$9*1000)</f>
        <v>0.20266775804885764</v>
      </c>
      <c r="Q151" s="274">
        <f>IF(Q$58=0,0,Q$58/ISI!Q$9*1000)</f>
        <v>0.2665984230067095</v>
      </c>
      <c r="R151" s="274">
        <f>IF(R$58=0,0,R$58/ISI!R$9*1000)</f>
        <v>0.27646423669247633</v>
      </c>
      <c r="S151" s="274">
        <f>IF(S$58=0,0,S$58/ISI!S$9*1000)</f>
        <v>0.29902974030015628</v>
      </c>
      <c r="T151" s="274">
        <f>IF(T$58=0,0,T$58/ISI!T$9*1000)</f>
        <v>0.24937975248694355</v>
      </c>
      <c r="U151" s="274">
        <f>IF(U$58=0,0,U$58/ISI!U$9*1000)</f>
        <v>0.37063958053363216</v>
      </c>
      <c r="V151" s="274">
        <f>IF(V$58=0,0,V$58/ISI!V$9*1000)</f>
        <v>0.45719591831522766</v>
      </c>
      <c r="W151" s="274">
        <f>IF(W$58=0,0,W$58/ISI!W$9*1000)</f>
        <v>0.21450372286061895</v>
      </c>
      <c r="X151" s="274">
        <f>IF(X$58=0,0,X$58/ISI!X$9*1000)</f>
        <v>0.22162831686613535</v>
      </c>
      <c r="Y151" s="274">
        <f>IF(Y$58=0,0,Y$58/ISI!Y$9*1000)</f>
        <v>0.190974299384706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2.0453485434295584</v>
      </c>
      <c r="C152" s="275">
        <f>IF(C$59=0,0,C$59/ISI!C$9*1000)</f>
        <v>2.2252206999847099</v>
      </c>
      <c r="D152" s="275">
        <f>IF(D$59=0,0,D$59/ISI!D$9*1000)</f>
        <v>2.2799062342861531</v>
      </c>
      <c r="E152" s="275">
        <f>IF(E$59=0,0,E$59/ISI!E$9*1000)</f>
        <v>2.206433533854034</v>
      </c>
      <c r="F152" s="275">
        <f>IF(F$59=0,0,F$59/ISI!F$9*1000)</f>
        <v>0.93084235308755858</v>
      </c>
      <c r="G152" s="275">
        <f>IF(G$59=0,0,G$59/ISI!G$9*1000)</f>
        <v>1.3798590515592557</v>
      </c>
      <c r="H152" s="275">
        <f>IF(H$59=0,0,H$59/ISI!H$9*1000)</f>
        <v>1.573523724145576</v>
      </c>
      <c r="I152" s="275">
        <f>IF(I$59=0,0,I$59/ISI!I$9*1000)</f>
        <v>1.4792696727156549</v>
      </c>
      <c r="J152" s="275">
        <f>IF(J$59=0,0,J$59/ISI!J$9*1000)</f>
        <v>1.4519265416876177</v>
      </c>
      <c r="K152" s="275">
        <f>IF(K$59=0,0,K$59/ISI!K$9*1000)</f>
        <v>2.1251457841665422</v>
      </c>
      <c r="L152" s="275">
        <f>IF(L$59=0,0,L$59/ISI!L$9*1000)</f>
        <v>1.1803774870979884</v>
      </c>
      <c r="M152" s="275">
        <f>IF(M$59=0,0,M$59/ISI!M$9*1000)</f>
        <v>0.98512308008282112</v>
      </c>
      <c r="N152" s="275">
        <f>IF(N$59=0,0,N$59/ISI!N$9*1000)</f>
        <v>0.75267600377756427</v>
      </c>
      <c r="O152" s="275">
        <f>IF(O$59=0,0,O$59/ISI!O$9*1000)</f>
        <v>0.41720755569578261</v>
      </c>
      <c r="P152" s="275">
        <f>IF(P$59=0,0,P$59/ISI!P$9*1000)</f>
        <v>0.33124213511157324</v>
      </c>
      <c r="Q152" s="275">
        <f>IF(Q$59=0,0,Q$59/ISI!Q$9*1000)</f>
        <v>0.44255813867992161</v>
      </c>
      <c r="R152" s="275">
        <f>IF(R$59=0,0,R$59/ISI!R$9*1000)</f>
        <v>0.42700348817590739</v>
      </c>
      <c r="S152" s="275">
        <f>IF(S$59=0,0,S$59/ISI!S$9*1000)</f>
        <v>0.47161375807845135</v>
      </c>
      <c r="T152" s="275">
        <f>IF(T$59=0,0,T$59/ISI!T$9*1000)</f>
        <v>0.42433956235599812</v>
      </c>
      <c r="U152" s="275">
        <f>IF(U$59=0,0,U$59/ISI!U$9*1000)</f>
        <v>0.61487046040639803</v>
      </c>
      <c r="V152" s="275">
        <f>IF(V$59=0,0,V$59/ISI!V$9*1000)</f>
        <v>0.72919902804464565</v>
      </c>
      <c r="W152" s="275">
        <f>IF(W$59=0,0,W$59/ISI!W$9*1000)</f>
        <v>0.35162025429559501</v>
      </c>
      <c r="X152" s="275">
        <f>IF(X$59=0,0,X$59/ISI!X$9*1000)</f>
        <v>0.36898066312861649</v>
      </c>
      <c r="Y152" s="275">
        <f>IF(Y$59=0,0,Y$59/ISI!Y$9*1000)</f>
        <v>0.30110337442447266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173.75503168127344</v>
      </c>
      <c r="C153" s="276">
        <f>IF(C$65=0,0,C$65/ISI!C$9*1000)</f>
        <v>157.70863668291622</v>
      </c>
      <c r="D153" s="276">
        <f>IF(D$65=0,0,D$65/ISI!D$9*1000)</f>
        <v>201.8256506151719</v>
      </c>
      <c r="E153" s="276">
        <f>IF(E$65=0,0,E$65/ISI!E$9*1000)</f>
        <v>164.03198619526219</v>
      </c>
      <c r="F153" s="276">
        <f>IF(F$65=0,0,F$65/ISI!F$9*1000)</f>
        <v>64.161193759041907</v>
      </c>
      <c r="G153" s="276">
        <f>IF(G$65=0,0,G$65/ISI!G$9*1000)</f>
        <v>107.57566695933551</v>
      </c>
      <c r="H153" s="276">
        <f>IF(H$65=0,0,H$65/ISI!H$9*1000)</f>
        <v>126.05074496132023</v>
      </c>
      <c r="I153" s="276">
        <f>IF(I$65=0,0,I$65/ISI!I$9*1000)</f>
        <v>122.16199644099781</v>
      </c>
      <c r="J153" s="276">
        <f>IF(J$65=0,0,J$65/ISI!J$9*1000)</f>
        <v>104.04310456385147</v>
      </c>
      <c r="K153" s="276">
        <f>IF(K$65=0,0,K$65/ISI!K$9*1000)</f>
        <v>146.07155722334059</v>
      </c>
      <c r="L153" s="276">
        <f>IF(L$65=0,0,L$65/ISI!L$9*1000)</f>
        <v>89.035351572758358</v>
      </c>
      <c r="M153" s="276">
        <f>IF(M$65=0,0,M$65/ISI!M$9*1000)</f>
        <v>72.857059686504172</v>
      </c>
      <c r="N153" s="276">
        <f>IF(N$65=0,0,N$65/ISI!N$9*1000)</f>
        <v>60.449520571673887</v>
      </c>
      <c r="O153" s="276">
        <f>IF(O$65=0,0,O$65/ISI!O$9*1000)</f>
        <v>34.251055011524528</v>
      </c>
      <c r="P153" s="276">
        <f>IF(P$65=0,0,P$65/ISI!P$9*1000)</f>
        <v>27.038384357918162</v>
      </c>
      <c r="Q153" s="276">
        <f>IF(Q$65=0,0,Q$65/ISI!Q$9*1000)</f>
        <v>35.224896306183581</v>
      </c>
      <c r="R153" s="276">
        <f>IF(R$65=0,0,R$65/ISI!R$9*1000)</f>
        <v>26.394675859254171</v>
      </c>
      <c r="S153" s="276">
        <f>IF(S$65=0,0,S$65/ISI!S$9*1000)</f>
        <v>30.963801113070623</v>
      </c>
      <c r="T153" s="276">
        <f>IF(T$65=0,0,T$65/ISI!T$9*1000)</f>
        <v>34.020509887893539</v>
      </c>
      <c r="U153" s="276">
        <f>IF(U$65=0,0,U$65/ISI!U$9*1000)</f>
        <v>44.504026039827643</v>
      </c>
      <c r="V153" s="276">
        <f>IF(V$65=0,0,V$65/ISI!V$9*1000)</f>
        <v>50.101909940816213</v>
      </c>
      <c r="W153" s="276">
        <f>IF(W$65=0,0,W$65/ISI!W$9*1000)</f>
        <v>26.836344340373781</v>
      </c>
      <c r="X153" s="276">
        <f>IF(X$65=0,0,X$65/ISI!X$9*1000)</f>
        <v>28.996105159633903</v>
      </c>
      <c r="Y153" s="276">
        <f>IF(Y$65=0,0,Y$65/ISI!Y$9*1000)</f>
        <v>22.936571788909827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204.86397878318226</v>
      </c>
      <c r="C154" s="276">
        <f>IF(C$71=0,0,C$71/ISI!C$9*1000)</f>
        <v>178.26107992119256</v>
      </c>
      <c r="D154" s="276">
        <f>IF(D$71=0,0,D$71/ISI!D$9*1000)</f>
        <v>242.00791093130329</v>
      </c>
      <c r="E154" s="276">
        <f>IF(E$71=0,0,E$71/ISI!E$9*1000)</f>
        <v>225.25519806647941</v>
      </c>
      <c r="F154" s="276">
        <f>IF(F$71=0,0,F$71/ISI!F$9*1000)</f>
        <v>139.22831143562996</v>
      </c>
      <c r="G154" s="276">
        <f>IF(G$71=0,0,G$71/ISI!G$9*1000)</f>
        <v>164.74379741570883</v>
      </c>
      <c r="H154" s="276">
        <f>IF(H$71=0,0,H$71/ISI!H$9*1000)</f>
        <v>172.34056334494301</v>
      </c>
      <c r="I154" s="276">
        <f>IF(I$71=0,0,I$71/ISI!I$9*1000)</f>
        <v>179.26276021895706</v>
      </c>
      <c r="J154" s="276">
        <f>IF(J$71=0,0,J$71/ISI!J$9*1000)</f>
        <v>182.30670479083759</v>
      </c>
      <c r="K154" s="276">
        <f>IF(K$71=0,0,K$71/ISI!K$9*1000)</f>
        <v>219.9638727953463</v>
      </c>
      <c r="L154" s="276">
        <f>IF(L$71=0,0,L$71/ISI!L$9*1000)</f>
        <v>127.63070464479479</v>
      </c>
      <c r="M154" s="276">
        <f>IF(M$71=0,0,M$71/ISI!M$9*1000)</f>
        <v>120.15286504730452</v>
      </c>
      <c r="N154" s="276">
        <f>IF(N$71=0,0,N$71/ISI!N$9*1000)</f>
        <v>111.86277255090143</v>
      </c>
      <c r="O154" s="276">
        <f>IF(O$71=0,0,O$71/ISI!O$9*1000)</f>
        <v>74.628166801167382</v>
      </c>
      <c r="P154" s="276">
        <f>IF(P$71=0,0,P$71/ISI!P$9*1000)</f>
        <v>60.209005433048183</v>
      </c>
      <c r="Q154" s="276">
        <f>IF(Q$71=0,0,Q$71/ISI!Q$9*1000)</f>
        <v>79.201674966885733</v>
      </c>
      <c r="R154" s="276">
        <f>IF(R$71=0,0,R$71/ISI!R$9*1000)</f>
        <v>82.132633672535235</v>
      </c>
      <c r="S154" s="276">
        <f>IF(S$71=0,0,S$71/ISI!S$9*1000)</f>
        <v>88.836445578258946</v>
      </c>
      <c r="T154" s="276">
        <f>IF(T$71=0,0,T$71/ISI!T$9*1000)</f>
        <v>74.086312578436463</v>
      </c>
      <c r="U154" s="276">
        <f>IF(U$71=0,0,U$71/ISI!U$9*1000)</f>
        <v>110.11046223086177</v>
      </c>
      <c r="V154" s="276">
        <f>IF(V$71=0,0,V$71/ISI!V$9*1000)</f>
        <v>135.82481888003582</v>
      </c>
      <c r="W154" s="276">
        <f>IF(W$71=0,0,W$71/ISI!W$9*1000)</f>
        <v>63.725261183432096</v>
      </c>
      <c r="X154" s="276">
        <f>IF(X$71=0,0,X$71/ISI!X$9*1000)</f>
        <v>65.841852018186344</v>
      </c>
      <c r="Y154" s="276">
        <f>IF(Y$71=0,0,Y$71/ISI!Y$9*1000)</f>
        <v>56.735085737981073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158.30592731425494</v>
      </c>
      <c r="C155" s="276">
        <f>IF(C$72=0,0,C$72/ISI!C$9*1000)</f>
        <v>172.21719609279836</v>
      </c>
      <c r="D155" s="276">
        <f>IF(D$72=0,0,D$72/ISI!D$9*1000)</f>
        <v>183.53484962507494</v>
      </c>
      <c r="E155" s="276">
        <f>IF(E$72=0,0,E$72/ISI!E$9*1000)</f>
        <v>177.35416220775261</v>
      </c>
      <c r="F155" s="276">
        <f>IF(F$72=0,0,F$72/ISI!F$9*1000)</f>
        <v>78.569307399423266</v>
      </c>
      <c r="G155" s="276">
        <f>IF(G$72=0,0,G$72/ISI!G$9*1000)</f>
        <v>116.90922852268891</v>
      </c>
      <c r="H155" s="276">
        <f>IF(H$72=0,0,H$72/ISI!H$9*1000)</f>
        <v>129.80772456070991</v>
      </c>
      <c r="I155" s="276">
        <f>IF(I$72=0,0,I$72/ISI!I$9*1000)</f>
        <v>124.0445139724698</v>
      </c>
      <c r="J155" s="276">
        <f>IF(J$72=0,0,J$72/ISI!J$9*1000)</f>
        <v>122.18413575291018</v>
      </c>
      <c r="K155" s="276">
        <f>IF(K$72=0,0,K$72/ISI!K$9*1000)</f>
        <v>161.60626910576462</v>
      </c>
      <c r="L155" s="276">
        <f>IF(L$72=0,0,L$72/ISI!L$9*1000)</f>
        <v>89.761560476264563</v>
      </c>
      <c r="M155" s="276">
        <f>IF(M$72=0,0,M$72/ISI!M$9*1000)</f>
        <v>74.913479709629087</v>
      </c>
      <c r="N155" s="276">
        <f>IF(N$72=0,0,N$72/ISI!N$9*1000)</f>
        <v>61.797276597720341</v>
      </c>
      <c r="O155" s="276">
        <f>IF(O$72=0,0,O$72/ISI!O$9*1000)</f>
        <v>36.782708464364184</v>
      </c>
      <c r="P155" s="276">
        <f>IF(P$72=0,0,P$72/ISI!P$9*1000)</f>
        <v>26.389003337134167</v>
      </c>
      <c r="Q155" s="276">
        <f>IF(Q$72=0,0,Q$72/ISI!Q$9*1000)</f>
        <v>33.654241599478368</v>
      </c>
      <c r="R155" s="276">
        <f>IF(R$72=0,0,R$72/ISI!R$9*1000)</f>
        <v>32.471391437420543</v>
      </c>
      <c r="S155" s="276">
        <f>IF(S$72=0,0,S$72/ISI!S$9*1000)</f>
        <v>35.863770132785561</v>
      </c>
      <c r="T155" s="276">
        <f>IF(T$72=0,0,T$72/ISI!T$9*1000)</f>
        <v>32.268813752568263</v>
      </c>
      <c r="U155" s="276">
        <f>IF(U$72=0,0,U$72/ISI!U$9*1000)</f>
        <v>46.757696262514202</v>
      </c>
      <c r="V155" s="276">
        <f>IF(V$72=0,0,V$72/ISI!V$9*1000)</f>
        <v>55.45178840710058</v>
      </c>
      <c r="W155" s="276">
        <f>IF(W$72=0,0,W$72/ISI!W$9*1000)</f>
        <v>26.738889097444698</v>
      </c>
      <c r="X155" s="276">
        <f>IF(X$72=0,0,X$72/ISI!X$9*1000)</f>
        <v>28.059057776016388</v>
      </c>
      <c r="Y155" s="276">
        <f>IF(Y$72=0,0,Y$72/ISI!Y$9*1000)</f>
        <v>22.981717734998494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144.53468250190963</v>
      </c>
      <c r="C156" s="277">
        <f>IF(C$79=0,0,C$79/ISI!C$9*1000)</f>
        <v>150.41326576004815</v>
      </c>
      <c r="D156" s="277">
        <f>IF(D$79=0,0,D$79/ISI!D$9*1000)</f>
        <v>174.54248871366545</v>
      </c>
      <c r="E156" s="277">
        <f>IF(E$79=0,0,E$79/ISI!E$9*1000)</f>
        <v>154.82856478219219</v>
      </c>
      <c r="F156" s="277">
        <f>IF(F$79=0,0,F$79/ISI!F$9*1000)</f>
        <v>68.595059367376123</v>
      </c>
      <c r="G156" s="277">
        <f>IF(G$79=0,0,G$79/ISI!G$9*1000)</f>
        <v>100.42714519593089</v>
      </c>
      <c r="H156" s="277">
        <f>IF(H$79=0,0,H$79/ISI!H$9*1000)</f>
        <v>110.601355997816</v>
      </c>
      <c r="I156" s="277">
        <f>IF(I$79=0,0,I$79/ISI!I$9*1000)</f>
        <v>110.46371879223528</v>
      </c>
      <c r="J156" s="277">
        <f>IF(J$79=0,0,J$79/ISI!J$9*1000)</f>
        <v>99.373867455008792</v>
      </c>
      <c r="K156" s="277">
        <f>IF(K$79=0,0,K$79/ISI!K$9*1000)</f>
        <v>131.57767843653772</v>
      </c>
      <c r="L156" s="277">
        <f>IF(L$79=0,0,L$79/ISI!L$9*1000)</f>
        <v>78.953853305092579</v>
      </c>
      <c r="M156" s="277">
        <f>IF(M$79=0,0,M$79/ISI!M$9*1000)</f>
        <v>62.362911266925948</v>
      </c>
      <c r="N156" s="277">
        <f>IF(N$79=0,0,N$79/ISI!N$9*1000)</f>
        <v>52.500730844972907</v>
      </c>
      <c r="O156" s="277">
        <f>IF(O$79=0,0,O$79/ISI!O$9*1000)</f>
        <v>30.937049127882386</v>
      </c>
      <c r="P156" s="277">
        <f>IF(P$79=0,0,P$79/ISI!P$9*1000)</f>
        <v>22.771610482379739</v>
      </c>
      <c r="Q156" s="277">
        <f>IF(Q$79=0,0,Q$79/ISI!Q$9*1000)</f>
        <v>32.486040769175219</v>
      </c>
      <c r="R156" s="277">
        <f>IF(R$79=0,0,R$79/ISI!R$9*1000)</f>
        <v>28.790928814538109</v>
      </c>
      <c r="S156" s="277">
        <f>IF(S$79=0,0,S$79/ISI!S$9*1000)</f>
        <v>32.258380523604082</v>
      </c>
      <c r="T156" s="277">
        <f>IF(T$79=0,0,T$79/ISI!T$9*1000)</f>
        <v>28.917924909634763</v>
      </c>
      <c r="U156" s="277">
        <f>IF(U$79=0,0,U$79/ISI!U$9*1000)</f>
        <v>38.619638129521626</v>
      </c>
      <c r="V156" s="277">
        <f>IF(V$79=0,0,V$79/ISI!V$9*1000)</f>
        <v>45.252604868420136</v>
      </c>
      <c r="W156" s="277">
        <f>IF(W$79=0,0,W$79/ISI!W$9*1000)</f>
        <v>24.157259610214538</v>
      </c>
      <c r="X156" s="277">
        <f>IF(X$79=0,0,X$79/ISI!X$9*1000)</f>
        <v>23.79507145336926</v>
      </c>
      <c r="Y156" s="277">
        <f>IF(Y$79=0,0,Y$79/ISI!Y$9*1000)</f>
        <v>19.281902885867837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HR: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19.993304640886279</v>
      </c>
      <c r="C54" s="223">
        <v>15.667338279889339</v>
      </c>
      <c r="D54" s="223">
        <v>11.297520105664979</v>
      </c>
      <c r="E54" s="223">
        <v>12.6152396025382</v>
      </c>
      <c r="F54" s="223">
        <v>13.596223326227831</v>
      </c>
      <c r="G54" s="223">
        <v>15.231726081267441</v>
      </c>
      <c r="H54" s="223">
        <v>18.35994274588051</v>
      </c>
      <c r="I54" s="223">
        <v>17.112940358894932</v>
      </c>
      <c r="J54" s="223">
        <v>19.973027410331309</v>
      </c>
      <c r="K54" s="223">
        <v>12.284186330620329</v>
      </c>
      <c r="L54" s="223">
        <v>16.107722913116451</v>
      </c>
      <c r="M54" s="223">
        <v>14.26023296340867</v>
      </c>
      <c r="N54" s="223">
        <v>6.0203931362457386</v>
      </c>
      <c r="O54" s="223">
        <v>11.784912988658149</v>
      </c>
      <c r="P54" s="223">
        <v>11.717967574201809</v>
      </c>
      <c r="Q54" s="223">
        <v>11.286100624960319</v>
      </c>
      <c r="R54" s="223">
        <v>3.0883090818920209</v>
      </c>
      <c r="S54" s="223">
        <v>3.365715751720467</v>
      </c>
      <c r="T54" s="223">
        <v>11.80659539805635</v>
      </c>
      <c r="U54" s="223">
        <v>8.6646446885877388</v>
      </c>
      <c r="V54" s="223">
        <v>6.8571311508582067</v>
      </c>
      <c r="W54" s="223">
        <v>14.166785533251669</v>
      </c>
      <c r="X54" s="223">
        <v>13.391937566976431</v>
      </c>
      <c r="Y54" s="223">
        <v>14.54009707795427</v>
      </c>
      <c r="DA54" s="89" t="s">
        <v>300</v>
      </c>
    </row>
    <row r="55" spans="1:105" ht="12" customHeight="1" x14ac:dyDescent="0.25">
      <c r="A55" s="55" t="s">
        <v>91</v>
      </c>
      <c r="B55" s="259">
        <v>3.6689713688485517E-2</v>
      </c>
      <c r="C55" s="259">
        <v>2.6068980384145408E-2</v>
      </c>
      <c r="D55" s="259">
        <v>2.0658224944624728E-2</v>
      </c>
      <c r="E55" s="259">
        <v>2.3500292847840599E-2</v>
      </c>
      <c r="F55" s="259">
        <v>3.0387934398666609E-2</v>
      </c>
      <c r="G55" s="259">
        <v>3.038456231072293E-2</v>
      </c>
      <c r="H55" s="259">
        <v>3.5173448716990713E-2</v>
      </c>
      <c r="I55" s="259">
        <v>3.4062043860176E-2</v>
      </c>
      <c r="J55" s="259">
        <v>4.1601023438473661E-2</v>
      </c>
      <c r="K55" s="259">
        <v>2.4050767875603739E-2</v>
      </c>
      <c r="L55" s="259">
        <v>3.161273874005574E-2</v>
      </c>
      <c r="M55" s="259">
        <v>3.0045880482472559E-2</v>
      </c>
      <c r="N55" s="259">
        <v>1.347213034576179E-2</v>
      </c>
      <c r="O55" s="259">
        <v>2.7794853953534239E-2</v>
      </c>
      <c r="P55" s="259">
        <v>2.86402371275799E-2</v>
      </c>
      <c r="Q55" s="259">
        <v>2.7360145665648029E-2</v>
      </c>
      <c r="R55" s="259">
        <v>7.9031806554583413E-3</v>
      </c>
      <c r="S55" s="259">
        <v>8.5482523425831642E-3</v>
      </c>
      <c r="T55" s="259">
        <v>2.8595089607343221E-2</v>
      </c>
      <c r="U55" s="259">
        <v>2.1632875171986161E-2</v>
      </c>
      <c r="V55" s="259">
        <v>1.7477023271140171E-2</v>
      </c>
      <c r="W55" s="259">
        <v>3.4909217378742481E-2</v>
      </c>
      <c r="X55" s="259">
        <v>3.3036173910442217E-2</v>
      </c>
      <c r="Y55" s="259">
        <v>3.6757943567937747E-2</v>
      </c>
      <c r="DA55" s="67" t="s">
        <v>301</v>
      </c>
    </row>
    <row r="56" spans="1:105" ht="12" customHeight="1" x14ac:dyDescent="0.25">
      <c r="A56" s="173" t="s">
        <v>92</v>
      </c>
      <c r="B56" s="224">
        <v>7.0350950017236749E-3</v>
      </c>
      <c r="C56" s="224">
        <v>4.998615011217445E-3</v>
      </c>
      <c r="D56" s="224">
        <v>3.9611258972027108E-3</v>
      </c>
      <c r="E56" s="224">
        <v>4.5060802097447606E-3</v>
      </c>
      <c r="F56" s="224">
        <v>5.8267558917435326E-3</v>
      </c>
      <c r="G56" s="224">
        <v>5.8261093083648956E-3</v>
      </c>
      <c r="H56" s="224">
        <v>6.7443577064473827E-3</v>
      </c>
      <c r="I56" s="224">
        <v>6.5312505991133099E-3</v>
      </c>
      <c r="J56" s="224">
        <v>7.976817550103819E-3</v>
      </c>
      <c r="K56" s="224">
        <v>4.6116314317921989E-3</v>
      </c>
      <c r="L56" s="224">
        <v>6.0616068631453753E-3</v>
      </c>
      <c r="M56" s="224">
        <v>5.7611685225814812E-3</v>
      </c>
      <c r="N56" s="224">
        <v>2.5832231252265981E-3</v>
      </c>
      <c r="O56" s="224">
        <v>5.3822537640722239E-3</v>
      </c>
      <c r="P56" s="224">
        <v>5.4916424471213986E-3</v>
      </c>
      <c r="Q56" s="224">
        <v>5.2461904078373676E-3</v>
      </c>
      <c r="R56" s="224">
        <v>1.515400943136367E-3</v>
      </c>
      <c r="S56" s="224">
        <v>1.639090668283213E-3</v>
      </c>
      <c r="T56" s="224">
        <v>5.4829856040439669E-3</v>
      </c>
      <c r="U56" s="224">
        <v>4.1480108917588609E-3</v>
      </c>
      <c r="V56" s="224">
        <v>3.351144140936518E-3</v>
      </c>
      <c r="W56" s="224">
        <v>6.711154575947763E-3</v>
      </c>
      <c r="X56" s="224">
        <v>6.3345444428029212E-3</v>
      </c>
      <c r="Y56" s="224">
        <v>7.0481777880320711E-3</v>
      </c>
      <c r="DA56" s="177" t="s">
        <v>302</v>
      </c>
    </row>
    <row r="57" spans="1:105" ht="12" customHeight="1" x14ac:dyDescent="0.25">
      <c r="A57" s="173" t="s">
        <v>93</v>
      </c>
      <c r="B57" s="224">
        <v>0.97320403544768874</v>
      </c>
      <c r="C57" s="224">
        <v>0.69148636932043051</v>
      </c>
      <c r="D57" s="224">
        <v>0.54796469800756231</v>
      </c>
      <c r="E57" s="224">
        <v>0.62335127572550419</v>
      </c>
      <c r="F57" s="224">
        <v>0.80604772871212693</v>
      </c>
      <c r="G57" s="224">
        <v>0.80595828321733387</v>
      </c>
      <c r="H57" s="224">
        <v>0.93298471944005734</v>
      </c>
      <c r="I57" s="224">
        <v>0.90350442147829646</v>
      </c>
      <c r="J57" s="224">
        <v>1.103477782160575</v>
      </c>
      <c r="K57" s="224">
        <v>0.63795276656789235</v>
      </c>
      <c r="L57" s="224">
        <v>0.83853597699322013</v>
      </c>
      <c r="M57" s="224">
        <v>0.79697466113773441</v>
      </c>
      <c r="N57" s="224">
        <v>0.35735170162113772</v>
      </c>
      <c r="O57" s="224">
        <v>0.73406114768471176</v>
      </c>
      <c r="P57" s="224">
        <v>0.75968961179129901</v>
      </c>
      <c r="Q57" s="224">
        <v>0.72573485850345321</v>
      </c>
      <c r="R57" s="224">
        <v>0.20963388736331279</v>
      </c>
      <c r="S57" s="224">
        <v>0.2267445787792543</v>
      </c>
      <c r="T57" s="224">
        <v>0.75849206227489152</v>
      </c>
      <c r="U57" s="224">
        <v>0.57381754446124922</v>
      </c>
      <c r="V57" s="224">
        <v>0.46358251033244491</v>
      </c>
      <c r="W57" s="224">
        <v>0.92222550409335602</v>
      </c>
      <c r="X57" s="224">
        <v>0.87629295879417213</v>
      </c>
      <c r="Y57" s="224">
        <v>0.97501385044337974</v>
      </c>
      <c r="DA57" s="177" t="s">
        <v>303</v>
      </c>
    </row>
    <row r="58" spans="1:105" ht="12" customHeight="1" x14ac:dyDescent="0.25">
      <c r="A58" s="173" t="s">
        <v>94</v>
      </c>
      <c r="B58" s="224">
        <v>1.677978893600891E-2</v>
      </c>
      <c r="C58" s="224">
        <v>1.192246939665266E-2</v>
      </c>
      <c r="D58" s="224">
        <v>9.447897503549749E-3</v>
      </c>
      <c r="E58" s="224">
        <v>1.074769776807823E-2</v>
      </c>
      <c r="F58" s="224">
        <v>1.389771339564679E-2</v>
      </c>
      <c r="G58" s="224">
        <v>1.389617119435166E-2</v>
      </c>
      <c r="H58" s="224">
        <v>1.6086335549897291E-2</v>
      </c>
      <c r="I58" s="224">
        <v>1.557804216068889E-2</v>
      </c>
      <c r="J58" s="224">
        <v>1.902594276822122E-2</v>
      </c>
      <c r="K58" s="224">
        <v>1.099945374684751E-2</v>
      </c>
      <c r="L58" s="224">
        <v>1.445786926142743E-2</v>
      </c>
      <c r="M58" s="224">
        <v>1.3741277382893911E-2</v>
      </c>
      <c r="N58" s="224">
        <v>6.1613864212635939E-3</v>
      </c>
      <c r="O58" s="224">
        <v>1.2837507118104829E-2</v>
      </c>
      <c r="P58" s="224">
        <v>1.3098416034488121E-2</v>
      </c>
      <c r="Q58" s="224">
        <v>1.251297498328839E-2</v>
      </c>
      <c r="R58" s="224">
        <v>3.614465472467241E-3</v>
      </c>
      <c r="S58" s="224">
        <v>3.909484584648174E-3</v>
      </c>
      <c r="T58" s="224">
        <v>1.307776812573125E-2</v>
      </c>
      <c r="U58" s="224">
        <v>9.8936471008460192E-3</v>
      </c>
      <c r="V58" s="224">
        <v>7.9929967349808857E-3</v>
      </c>
      <c r="W58" s="224">
        <v>1.600714095172031E-2</v>
      </c>
      <c r="X58" s="224">
        <v>1.510886757463239E-2</v>
      </c>
      <c r="Y58" s="224">
        <v>1.681099340345335E-2</v>
      </c>
      <c r="DA58" s="177" t="s">
        <v>304</v>
      </c>
    </row>
    <row r="59" spans="1:105" ht="12" customHeight="1" x14ac:dyDescent="0.25">
      <c r="A59" s="56" t="s">
        <v>95</v>
      </c>
      <c r="B59" s="260">
        <v>7.2067617111694279E-2</v>
      </c>
      <c r="C59" s="260">
        <v>6.3061041597094497E-2</v>
      </c>
      <c r="D59" s="260">
        <v>3.912498125525278E-2</v>
      </c>
      <c r="E59" s="260">
        <v>4.6035831918693607E-2</v>
      </c>
      <c r="F59" s="260">
        <v>4.2532442884393937E-2</v>
      </c>
      <c r="G59" s="260">
        <v>5.1263539520123323E-2</v>
      </c>
      <c r="H59" s="260">
        <v>6.4678556106990748E-2</v>
      </c>
      <c r="I59" s="260">
        <v>5.724911637137052E-2</v>
      </c>
      <c r="J59" s="260">
        <v>6.7553891287062212E-2</v>
      </c>
      <c r="K59" s="260">
        <v>4.640771418655177E-2</v>
      </c>
      <c r="L59" s="260">
        <v>5.8667078530570453E-2</v>
      </c>
      <c r="M59" s="260">
        <v>4.9976383081617767E-2</v>
      </c>
      <c r="N59" s="260">
        <v>1.8991529859435991E-2</v>
      </c>
      <c r="O59" s="260">
        <v>3.4846281611161309E-2</v>
      </c>
      <c r="P59" s="260">
        <v>3.5109951690491588E-2</v>
      </c>
      <c r="Q59" s="260">
        <v>3.3777423272243291E-2</v>
      </c>
      <c r="R59" s="260">
        <v>9.2337373455471314E-3</v>
      </c>
      <c r="S59" s="260">
        <v>1.0136347279147509E-2</v>
      </c>
      <c r="T59" s="260">
        <v>3.5843159972122708E-2</v>
      </c>
      <c r="U59" s="260">
        <v>2.6545120644708729E-2</v>
      </c>
      <c r="V59" s="260">
        <v>2.088981510301605E-2</v>
      </c>
      <c r="W59" s="260">
        <v>4.2801204031021063E-2</v>
      </c>
      <c r="X59" s="260">
        <v>4.0813431403435123E-2</v>
      </c>
      <c r="Y59" s="260">
        <v>4.3965753694437518E-2</v>
      </c>
      <c r="DA59" s="68" t="s">
        <v>305</v>
      </c>
    </row>
    <row r="60" spans="1:105" ht="12" customHeight="1" x14ac:dyDescent="0.25">
      <c r="A60" s="37" t="s">
        <v>159</v>
      </c>
      <c r="B60" s="226">
        <v>1.0959132017050189E-2</v>
      </c>
      <c r="C60" s="226">
        <v>1.0870170916416051E-2</v>
      </c>
      <c r="D60" s="226">
        <v>9.6742815723656906E-5</v>
      </c>
      <c r="E60" s="226">
        <v>1.086608228649474E-4</v>
      </c>
      <c r="F60" s="226">
        <v>1.266569904826017E-4</v>
      </c>
      <c r="G60" s="226">
        <v>4.4813405163979221E-3</v>
      </c>
      <c r="H60" s="226">
        <v>1.483624400117762E-4</v>
      </c>
      <c r="I60" s="226">
        <v>1.7160829036141079E-4</v>
      </c>
      <c r="J60" s="226">
        <v>1.609110118021428E-4</v>
      </c>
      <c r="K60" s="226">
        <v>1.2933156484623101E-4</v>
      </c>
      <c r="L60" s="226">
        <v>1.4059289750213141E-4</v>
      </c>
      <c r="M60" s="226">
        <v>1.3259358065852061E-4</v>
      </c>
      <c r="N60" s="226">
        <v>5.5950742167920522E-4</v>
      </c>
      <c r="O60" s="226">
        <v>1.9275860293998891E-4</v>
      </c>
      <c r="P60" s="226">
        <v>1.62621605122268E-4</v>
      </c>
      <c r="Q60" s="226">
        <v>1.645357774748469E-4</v>
      </c>
      <c r="R60" s="226">
        <v>1.585524435615575E-4</v>
      </c>
      <c r="S60" s="226">
        <v>1.4100713179664639E-4</v>
      </c>
      <c r="T60" s="226">
        <v>2.2666647999156401E-4</v>
      </c>
      <c r="U60" s="226">
        <v>1.1663939526192199E-4</v>
      </c>
      <c r="V60" s="226">
        <v>1.9675663787060789E-4</v>
      </c>
      <c r="W60" s="226">
        <v>0</v>
      </c>
      <c r="X60" s="226">
        <v>0</v>
      </c>
      <c r="Y60" s="226">
        <v>3.7156634137922788E-4</v>
      </c>
      <c r="DA60" s="69" t="s">
        <v>306</v>
      </c>
    </row>
    <row r="61" spans="1:105" ht="12" customHeight="1" x14ac:dyDescent="0.25">
      <c r="A61" s="37" t="s">
        <v>35</v>
      </c>
      <c r="B61" s="226">
        <v>5.1319247983997153E-2</v>
      </c>
      <c r="C61" s="226">
        <v>4.773692691799207E-2</v>
      </c>
      <c r="D61" s="226">
        <v>3.2766532342325787E-2</v>
      </c>
      <c r="E61" s="226">
        <v>3.9744364647361023E-2</v>
      </c>
      <c r="F61" s="226">
        <v>2.7300833135770051E-2</v>
      </c>
      <c r="G61" s="226">
        <v>3.5669181504826959E-2</v>
      </c>
      <c r="H61" s="226">
        <v>5.3611527766463843E-2</v>
      </c>
      <c r="I61" s="226">
        <v>4.4257192685981883E-2</v>
      </c>
      <c r="J61" s="226">
        <v>5.1939090253998392E-2</v>
      </c>
      <c r="K61" s="226">
        <v>4.0342024473983447E-2</v>
      </c>
      <c r="L61" s="226">
        <v>4.9675092959143963E-2</v>
      </c>
      <c r="M61" s="226">
        <v>3.9620528160955543E-2</v>
      </c>
      <c r="N61" s="226">
        <v>1.134056127885714E-2</v>
      </c>
      <c r="O61" s="226">
        <v>1.2831963848263661E-2</v>
      </c>
      <c r="P61" s="226">
        <v>1.244012117015102E-2</v>
      </c>
      <c r="Q61" s="226">
        <v>1.3233705585539079E-2</v>
      </c>
      <c r="R61" s="226">
        <v>2.745900300139467E-3</v>
      </c>
      <c r="S61" s="226">
        <v>3.3380690780831892E-3</v>
      </c>
      <c r="T61" s="226">
        <v>1.549209688574083E-2</v>
      </c>
      <c r="U61" s="226">
        <v>1.106464928482147E-2</v>
      </c>
      <c r="V61" s="226">
        <v>7.324904112176467E-3</v>
      </c>
      <c r="W61" s="226">
        <v>1.6500161081961479E-2</v>
      </c>
      <c r="X61" s="226">
        <v>1.6702680133957121E-2</v>
      </c>
      <c r="Y61" s="226">
        <v>1.3120300190161759E-2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9.7892371106469249E-3</v>
      </c>
      <c r="C64" s="226">
        <v>4.4539437626863751E-3</v>
      </c>
      <c r="D64" s="226">
        <v>6.2617060972033249E-3</v>
      </c>
      <c r="E64" s="226">
        <v>6.1828064484676457E-3</v>
      </c>
      <c r="F64" s="226">
        <v>1.510495275814128E-2</v>
      </c>
      <c r="G64" s="226">
        <v>1.1113017498898431E-2</v>
      </c>
      <c r="H64" s="226">
        <v>1.091866590051512E-2</v>
      </c>
      <c r="I64" s="226">
        <v>1.282031539502723E-2</v>
      </c>
      <c r="J64" s="226">
        <v>1.545389002126169E-2</v>
      </c>
      <c r="K64" s="226">
        <v>5.9363581477220847E-3</v>
      </c>
      <c r="L64" s="226">
        <v>8.8513926739243517E-3</v>
      </c>
      <c r="M64" s="226">
        <v>1.022326134000371E-2</v>
      </c>
      <c r="N64" s="226">
        <v>7.0914611588996403E-3</v>
      </c>
      <c r="O64" s="226">
        <v>2.1821559159957659E-2</v>
      </c>
      <c r="P64" s="226">
        <v>2.2507208915218301E-2</v>
      </c>
      <c r="Q64" s="226">
        <v>2.0379181909229369E-2</v>
      </c>
      <c r="R64" s="226">
        <v>6.3292846018461069E-3</v>
      </c>
      <c r="S64" s="226">
        <v>6.6572710692676708E-3</v>
      </c>
      <c r="T64" s="226">
        <v>2.0124396606390309E-2</v>
      </c>
      <c r="U64" s="226">
        <v>1.5363831964625331E-2</v>
      </c>
      <c r="V64" s="226">
        <v>1.3368154352968981E-2</v>
      </c>
      <c r="W64" s="226">
        <v>2.6301042949059571E-2</v>
      </c>
      <c r="X64" s="226">
        <v>2.4110751269477999E-2</v>
      </c>
      <c r="Y64" s="226">
        <v>3.0473887162896542E-2</v>
      </c>
      <c r="DA64" s="69" t="s">
        <v>310</v>
      </c>
    </row>
    <row r="65" spans="1:105" ht="12" customHeight="1" x14ac:dyDescent="0.25">
      <c r="A65" s="57" t="s">
        <v>220</v>
      </c>
      <c r="B65" s="261">
        <v>3.922469964848927</v>
      </c>
      <c r="C65" s="261">
        <v>3.0400369831690401</v>
      </c>
      <c r="D65" s="261">
        <v>2.1840676690134111</v>
      </c>
      <c r="E65" s="261">
        <v>2.2796436598260641</v>
      </c>
      <c r="F65" s="261">
        <v>1.951989156964004</v>
      </c>
      <c r="G65" s="261">
        <v>2.5905146301423989</v>
      </c>
      <c r="H65" s="261">
        <v>3.3459846336158772</v>
      </c>
      <c r="I65" s="261">
        <v>3.0016726685474189</v>
      </c>
      <c r="J65" s="261">
        <v>3.239735256220313</v>
      </c>
      <c r="K65" s="261">
        <v>2.1839878160672912</v>
      </c>
      <c r="L65" s="261">
        <v>2.9149016637403178</v>
      </c>
      <c r="M65" s="261">
        <v>2.4309798882926601</v>
      </c>
      <c r="N65" s="261">
        <v>0.94394634143419864</v>
      </c>
      <c r="O65" s="261">
        <v>1.6317447879356171</v>
      </c>
      <c r="P65" s="261">
        <v>1.62494079563714</v>
      </c>
      <c r="Q65" s="261">
        <v>1.558315710502064</v>
      </c>
      <c r="R65" s="261">
        <v>0.35026659627914147</v>
      </c>
      <c r="S65" s="261">
        <v>0.4033994055258201</v>
      </c>
      <c r="T65" s="261">
        <v>1.6821514901621279</v>
      </c>
      <c r="U65" s="261">
        <v>1.152841807741003</v>
      </c>
      <c r="V65" s="261">
        <v>0.85651330943506687</v>
      </c>
      <c r="W65" s="261">
        <v>1.906928193819357</v>
      </c>
      <c r="X65" s="261">
        <v>1.866444089750096</v>
      </c>
      <c r="Y65" s="261">
        <v>1.889587265991032</v>
      </c>
      <c r="DA65" s="70" t="s">
        <v>311</v>
      </c>
    </row>
    <row r="66" spans="1:105" ht="12" customHeight="1" x14ac:dyDescent="0.25">
      <c r="A66" s="18" t="s">
        <v>28</v>
      </c>
      <c r="B66" s="230">
        <v>2.0520865150738792</v>
      </c>
      <c r="C66" s="230">
        <v>0.867701001777195</v>
      </c>
      <c r="D66" s="230">
        <v>1.042006803727175</v>
      </c>
      <c r="E66" s="230">
        <v>0.51578412544268104</v>
      </c>
      <c r="F66" s="230">
        <v>0</v>
      </c>
      <c r="G66" s="230">
        <v>0.85463930012107214</v>
      </c>
      <c r="H66" s="230">
        <v>1.191411787695049</v>
      </c>
      <c r="I66" s="230">
        <v>1.161185169933477</v>
      </c>
      <c r="J66" s="230">
        <v>0.34575829212749809</v>
      </c>
      <c r="K66" s="230">
        <v>0.2098458031436703</v>
      </c>
      <c r="L66" s="230">
        <v>0.78980466155379769</v>
      </c>
      <c r="M66" s="230">
        <v>0.53895718471038467</v>
      </c>
      <c r="N66" s="230">
        <v>0.35171944891413448</v>
      </c>
      <c r="O66" s="230">
        <v>0.81417643071712176</v>
      </c>
      <c r="P66" s="230">
        <v>0.83331590884410345</v>
      </c>
      <c r="Q66" s="230">
        <v>0.68435498155582453</v>
      </c>
      <c r="R66" s="230">
        <v>1.8659844464745851E-2</v>
      </c>
      <c r="S66" s="230">
        <v>5.9132417766629412E-2</v>
      </c>
      <c r="T66" s="230">
        <v>0.73561836333329633</v>
      </c>
      <c r="U66" s="230">
        <v>0.32725331690801829</v>
      </c>
      <c r="V66" s="230">
        <v>0.2090352125504982</v>
      </c>
      <c r="W66" s="230">
        <v>0.73288495576409107</v>
      </c>
      <c r="X66" s="230">
        <v>0.80190073655599303</v>
      </c>
      <c r="Y66" s="230">
        <v>0.9025790569591623</v>
      </c>
      <c r="DA66" s="71" t="s">
        <v>312</v>
      </c>
    </row>
    <row r="67" spans="1:105" ht="12" customHeight="1" x14ac:dyDescent="0.25">
      <c r="A67" s="18" t="s">
        <v>32</v>
      </c>
      <c r="B67" s="230">
        <v>1.109889787649937E-2</v>
      </c>
      <c r="C67" s="230">
        <v>0</v>
      </c>
      <c r="D67" s="230">
        <v>0</v>
      </c>
      <c r="E67" s="230">
        <v>0</v>
      </c>
      <c r="F67" s="230">
        <v>0</v>
      </c>
      <c r="G67" s="230">
        <v>1.4335732545151339E-2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1.8592845518985479</v>
      </c>
      <c r="C68" s="230">
        <v>2.172335981391845</v>
      </c>
      <c r="D68" s="230">
        <v>1.072675708967032</v>
      </c>
      <c r="E68" s="230">
        <v>1.7466870159109531</v>
      </c>
      <c r="F68" s="230">
        <v>1.951989156964004</v>
      </c>
      <c r="G68" s="230">
        <v>1.7156804218368611</v>
      </c>
      <c r="H68" s="230">
        <v>2.154572845920828</v>
      </c>
      <c r="I68" s="230">
        <v>1.8404874986139419</v>
      </c>
      <c r="J68" s="230">
        <v>2.8939769640928148</v>
      </c>
      <c r="K68" s="230">
        <v>1.97414201292362</v>
      </c>
      <c r="L68" s="230">
        <v>2.1250970021865201</v>
      </c>
      <c r="M68" s="230">
        <v>1.892022703582275</v>
      </c>
      <c r="N68" s="230">
        <v>0.59222689252006411</v>
      </c>
      <c r="O68" s="230">
        <v>0.81756835721849508</v>
      </c>
      <c r="P68" s="230">
        <v>0.79162488679303622</v>
      </c>
      <c r="Q68" s="230">
        <v>0.87396072894623911</v>
      </c>
      <c r="R68" s="230">
        <v>0.33160675181439569</v>
      </c>
      <c r="S68" s="230">
        <v>0.34426698775919068</v>
      </c>
      <c r="T68" s="230">
        <v>0.94653312682883106</v>
      </c>
      <c r="U68" s="230">
        <v>0.82558849083298436</v>
      </c>
      <c r="V68" s="230">
        <v>0.6474780968845687</v>
      </c>
      <c r="W68" s="230">
        <v>1.174043238055265</v>
      </c>
      <c r="X68" s="230">
        <v>1.0645433531941031</v>
      </c>
      <c r="Y68" s="230">
        <v>0.98700820903186981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6.9385156319203722E-2</v>
      </c>
      <c r="E69" s="230">
        <v>1.7172518472429468E-2</v>
      </c>
      <c r="F69" s="230">
        <v>0</v>
      </c>
      <c r="G69" s="230">
        <v>5.859175639314978E-3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7.2191024792666694</v>
      </c>
      <c r="C71" s="261">
        <v>5.1293570323553723</v>
      </c>
      <c r="D71" s="261">
        <v>4.0647317169387529</v>
      </c>
      <c r="E71" s="261">
        <v>4.6239396633553236</v>
      </c>
      <c r="F71" s="261">
        <v>5.9791584753100446</v>
      </c>
      <c r="G71" s="261">
        <v>5.9784949801233198</v>
      </c>
      <c r="H71" s="261">
        <v>6.920760761261425</v>
      </c>
      <c r="I71" s="261">
        <v>6.7020796991680447</v>
      </c>
      <c r="J71" s="261">
        <v>8.1854563923448502</v>
      </c>
      <c r="K71" s="261">
        <v>4.7322516461481046</v>
      </c>
      <c r="L71" s="261">
        <v>6.2201521263538204</v>
      </c>
      <c r="M71" s="261">
        <v>5.9118556259227413</v>
      </c>
      <c r="N71" s="261">
        <v>2.650789003311715</v>
      </c>
      <c r="O71" s="261">
        <v>5.5230301058814764</v>
      </c>
      <c r="P71" s="261">
        <v>5.6352799209600999</v>
      </c>
      <c r="Q71" s="261">
        <v>5.383407924220573</v>
      </c>
      <c r="R71" s="261">
        <v>1.5550372387293161</v>
      </c>
      <c r="S71" s="261">
        <v>1.6819621489471079</v>
      </c>
      <c r="T71" s="261">
        <v>5.6263966525312279</v>
      </c>
      <c r="U71" s="261">
        <v>4.2565048098689076</v>
      </c>
      <c r="V71" s="261">
        <v>3.4387954917861712</v>
      </c>
      <c r="W71" s="261">
        <v>6.886689181325333</v>
      </c>
      <c r="X71" s="261">
        <v>6.5002285656212448</v>
      </c>
      <c r="Y71" s="261">
        <v>7.2325274543454023</v>
      </c>
      <c r="DA71" s="70" t="s">
        <v>316</v>
      </c>
    </row>
    <row r="72" spans="1:105" ht="12" customHeight="1" x14ac:dyDescent="0.25">
      <c r="A72" s="57" t="s">
        <v>179</v>
      </c>
      <c r="B72" s="261">
        <v>4.0955860777914364</v>
      </c>
      <c r="C72" s="261">
        <v>3.5908256844945652</v>
      </c>
      <c r="D72" s="261">
        <v>2.2851512778660181</v>
      </c>
      <c r="E72" s="261">
        <v>2.688376246973494</v>
      </c>
      <c r="F72" s="261">
        <v>2.560551729164505</v>
      </c>
      <c r="G72" s="261">
        <v>3.127114524833472</v>
      </c>
      <c r="H72" s="261">
        <v>3.853743118255895</v>
      </c>
      <c r="I72" s="261">
        <v>3.4489418602543789</v>
      </c>
      <c r="J72" s="261">
        <v>4.0817067140759153</v>
      </c>
      <c r="K72" s="261">
        <v>2.590769714785881</v>
      </c>
      <c r="L72" s="261">
        <v>3.2748532803256478</v>
      </c>
      <c r="M72" s="261">
        <v>2.7891906580060479</v>
      </c>
      <c r="N72" s="261">
        <v>1.1189961099173811</v>
      </c>
      <c r="O72" s="261">
        <v>2.1264306117699898</v>
      </c>
      <c r="P72" s="261">
        <v>2.0063886735030469</v>
      </c>
      <c r="Q72" s="261">
        <v>1.8824295734340899</v>
      </c>
      <c r="R72" s="261">
        <v>0.51459811124315979</v>
      </c>
      <c r="S72" s="261">
        <v>0.56491584291918884</v>
      </c>
      <c r="T72" s="261">
        <v>1.9979369691298761</v>
      </c>
      <c r="U72" s="261">
        <v>1.479488396610708</v>
      </c>
      <c r="V72" s="261">
        <v>1.164169315768862</v>
      </c>
      <c r="W72" s="261">
        <v>2.3849437480989231</v>
      </c>
      <c r="X72" s="261">
        <v>2.2743834152057372</v>
      </c>
      <c r="Y72" s="261">
        <v>2.4538910566145362</v>
      </c>
      <c r="DA72" s="70" t="s">
        <v>317</v>
      </c>
    </row>
    <row r="73" spans="1:105" ht="12" customHeight="1" x14ac:dyDescent="0.25">
      <c r="A73" s="60" t="s">
        <v>181</v>
      </c>
      <c r="B73" s="262">
        <v>3.5762376471837212</v>
      </c>
      <c r="C73" s="262">
        <v>3.355044443389489</v>
      </c>
      <c r="D73" s="262">
        <v>1.9833305511826509</v>
      </c>
      <c r="E73" s="262">
        <v>2.3885554657122361</v>
      </c>
      <c r="F73" s="262">
        <v>1.884818106449528</v>
      </c>
      <c r="G73" s="262">
        <v>2.6478867889777451</v>
      </c>
      <c r="H73" s="262">
        <v>3.3559901501167948</v>
      </c>
      <c r="I73" s="262">
        <v>2.8810531990423551</v>
      </c>
      <c r="J73" s="262">
        <v>3.398464055042234</v>
      </c>
      <c r="K73" s="262">
        <v>2.2604626335211488</v>
      </c>
      <c r="L73" s="262">
        <v>2.7823496936992478</v>
      </c>
      <c r="M73" s="262">
        <v>2.2203544237032111</v>
      </c>
      <c r="N73" s="262">
        <v>0.78621117039164445</v>
      </c>
      <c r="O73" s="262">
        <v>1.236215142377213</v>
      </c>
      <c r="P73" s="262">
        <v>0.87421919845989216</v>
      </c>
      <c r="Q73" s="262">
        <v>0.74850403735713344</v>
      </c>
      <c r="R73" s="262">
        <v>0.16242806501173249</v>
      </c>
      <c r="S73" s="262">
        <v>0.1944961813423805</v>
      </c>
      <c r="T73" s="262">
        <v>0.87818803554820757</v>
      </c>
      <c r="U73" s="262">
        <v>0.62462378652573669</v>
      </c>
      <c r="V73" s="262">
        <v>0.42034693572597942</v>
      </c>
      <c r="W73" s="262">
        <v>0.92151776965525856</v>
      </c>
      <c r="X73" s="262">
        <v>0.93282825954567183</v>
      </c>
      <c r="Y73" s="262">
        <v>0.77221938405968482</v>
      </c>
      <c r="DA73" s="72" t="s">
        <v>318</v>
      </c>
    </row>
    <row r="74" spans="1:105" ht="12" customHeight="1" x14ac:dyDescent="0.25">
      <c r="A74" s="59" t="s">
        <v>31</v>
      </c>
      <c r="B74" s="230">
        <v>0.22922190792397101</v>
      </c>
      <c r="C74" s="230">
        <v>0.2267752848038406</v>
      </c>
      <c r="D74" s="230">
        <v>0.39326024481348848</v>
      </c>
      <c r="E74" s="230">
        <v>0.44863392295263382</v>
      </c>
      <c r="F74" s="230">
        <v>0.65310613371086346</v>
      </c>
      <c r="G74" s="230">
        <v>0.89235137380546237</v>
      </c>
      <c r="H74" s="230">
        <v>0.89590694171969765</v>
      </c>
      <c r="I74" s="230">
        <v>0.90550344384446746</v>
      </c>
      <c r="J74" s="230">
        <v>1.086263314805791</v>
      </c>
      <c r="K74" s="230">
        <v>0</v>
      </c>
      <c r="L74" s="230">
        <v>0</v>
      </c>
      <c r="M74" s="230">
        <v>0</v>
      </c>
      <c r="N74" s="230">
        <v>0.2250394300440291</v>
      </c>
      <c r="O74" s="230">
        <v>0.70269204400871232</v>
      </c>
      <c r="P74" s="230">
        <v>0.23770210587919391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2.4400458360265151E-2</v>
      </c>
      <c r="DA74" s="71" t="s">
        <v>319</v>
      </c>
    </row>
    <row r="75" spans="1:105" ht="12" customHeight="1" x14ac:dyDescent="0.25">
      <c r="A75" s="59" t="s">
        <v>159</v>
      </c>
      <c r="B75" s="230">
        <v>0.5979014844284446</v>
      </c>
      <c r="C75" s="230">
        <v>0.5917583440516665</v>
      </c>
      <c r="D75" s="230">
        <v>4.7953311311575934E-3</v>
      </c>
      <c r="E75" s="230">
        <v>5.4186683051630699E-3</v>
      </c>
      <c r="F75" s="230">
        <v>5.8267826628491072E-3</v>
      </c>
      <c r="G75" s="230">
        <v>0.19872906525539499</v>
      </c>
      <c r="H75" s="230">
        <v>6.9552339995365038E-3</v>
      </c>
      <c r="I75" s="230">
        <v>7.8171104815192207E-3</v>
      </c>
      <c r="J75" s="230">
        <v>7.3158774185922391E-3</v>
      </c>
      <c r="K75" s="230">
        <v>7.4002402524557523E-3</v>
      </c>
      <c r="L75" s="230">
        <v>8.0446039645593811E-3</v>
      </c>
      <c r="M75" s="230">
        <v>7.5868899751816354E-3</v>
      </c>
      <c r="N75" s="230">
        <v>2.7000840552265652E-2</v>
      </c>
      <c r="O75" s="230">
        <v>8.0866123793622031E-3</v>
      </c>
      <c r="P75" s="230">
        <v>8.4122377831045893E-3</v>
      </c>
      <c r="Q75" s="230">
        <v>9.4145948430001403E-3</v>
      </c>
      <c r="R75" s="230">
        <v>9.0722336528169696E-3</v>
      </c>
      <c r="S75" s="230">
        <v>8.0683060925268446E-3</v>
      </c>
      <c r="T75" s="230">
        <v>1.296965989014639E-2</v>
      </c>
      <c r="U75" s="230">
        <v>6.6740052891622144E-3</v>
      </c>
      <c r="V75" s="230">
        <v>1.125824459975491E-2</v>
      </c>
      <c r="W75" s="230">
        <v>0</v>
      </c>
      <c r="X75" s="230">
        <v>0</v>
      </c>
      <c r="Y75" s="230">
        <v>2.1085952171994202E-2</v>
      </c>
      <c r="DA75" s="71" t="s">
        <v>320</v>
      </c>
    </row>
    <row r="76" spans="1:105" ht="12" customHeight="1" x14ac:dyDescent="0.25">
      <c r="A76" s="59" t="s">
        <v>32</v>
      </c>
      <c r="B76" s="230">
        <v>1.631330643396733E-2</v>
      </c>
      <c r="C76" s="230">
        <v>0</v>
      </c>
      <c r="D76" s="230">
        <v>0</v>
      </c>
      <c r="E76" s="230">
        <v>0</v>
      </c>
      <c r="F76" s="230">
        <v>0</v>
      </c>
      <c r="G76" s="230">
        <v>1.29004341378385E-2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2.7328009483973381</v>
      </c>
      <c r="C77" s="230">
        <v>2.5365108145339819</v>
      </c>
      <c r="D77" s="230">
        <v>1.5852749752380051</v>
      </c>
      <c r="E77" s="230">
        <v>1.934502874454439</v>
      </c>
      <c r="F77" s="230">
        <v>1.225885190075815</v>
      </c>
      <c r="G77" s="230">
        <v>1.5439059157790489</v>
      </c>
      <c r="H77" s="230">
        <v>2.4531279743975611</v>
      </c>
      <c r="I77" s="230">
        <v>1.9677326447163681</v>
      </c>
      <c r="J77" s="230">
        <v>2.30488486281785</v>
      </c>
      <c r="K77" s="230">
        <v>2.253062393268694</v>
      </c>
      <c r="L77" s="230">
        <v>2.774305089734689</v>
      </c>
      <c r="M77" s="230">
        <v>2.2127675337280301</v>
      </c>
      <c r="N77" s="230">
        <v>0.53417089979534971</v>
      </c>
      <c r="O77" s="230">
        <v>0.52543648598913861</v>
      </c>
      <c r="P77" s="230">
        <v>0.62810485479759359</v>
      </c>
      <c r="Q77" s="230">
        <v>0.73908944251413333</v>
      </c>
      <c r="R77" s="230">
        <v>0.15335583135891559</v>
      </c>
      <c r="S77" s="230">
        <v>0.18642787524985369</v>
      </c>
      <c r="T77" s="230">
        <v>0.86521837565806115</v>
      </c>
      <c r="U77" s="230">
        <v>0.61794978123657451</v>
      </c>
      <c r="V77" s="230">
        <v>0.40908869112622448</v>
      </c>
      <c r="W77" s="230">
        <v>0.92151776965525856</v>
      </c>
      <c r="X77" s="230">
        <v>0.93282825954567183</v>
      </c>
      <c r="Y77" s="230">
        <v>0.7267329735274255</v>
      </c>
      <c r="DA77" s="71" t="s">
        <v>322</v>
      </c>
    </row>
    <row r="78" spans="1:105" ht="12" customHeight="1" x14ac:dyDescent="0.25">
      <c r="A78" s="60" t="s">
        <v>187</v>
      </c>
      <c r="B78" s="262">
        <v>0.51934843060771485</v>
      </c>
      <c r="C78" s="262">
        <v>0.23578124110507509</v>
      </c>
      <c r="D78" s="262">
        <v>0.30182072668336718</v>
      </c>
      <c r="E78" s="262">
        <v>0.29982078126125772</v>
      </c>
      <c r="F78" s="262">
        <v>0.67573362271497672</v>
      </c>
      <c r="G78" s="262">
        <v>0.47922773585572659</v>
      </c>
      <c r="H78" s="262">
        <v>0.4977529681391008</v>
      </c>
      <c r="I78" s="262">
        <v>0.56788866121202408</v>
      </c>
      <c r="J78" s="262">
        <v>0.68324265903368198</v>
      </c>
      <c r="K78" s="262">
        <v>0.33030708126473168</v>
      </c>
      <c r="L78" s="262">
        <v>0.49250358662639998</v>
      </c>
      <c r="M78" s="262">
        <v>0.5688362343028367</v>
      </c>
      <c r="N78" s="262">
        <v>0.33278493952573651</v>
      </c>
      <c r="O78" s="262">
        <v>0.89021546939277652</v>
      </c>
      <c r="P78" s="262">
        <v>1.132169475043155</v>
      </c>
      <c r="Q78" s="262">
        <v>1.1339255360769569</v>
      </c>
      <c r="R78" s="262">
        <v>0.35217004623142723</v>
      </c>
      <c r="S78" s="262">
        <v>0.37041966157680828</v>
      </c>
      <c r="T78" s="262">
        <v>1.1197489335816679</v>
      </c>
      <c r="U78" s="262">
        <v>0.85486461008497117</v>
      </c>
      <c r="V78" s="262">
        <v>0.74382238004288237</v>
      </c>
      <c r="W78" s="262">
        <v>1.463425978443665</v>
      </c>
      <c r="X78" s="262">
        <v>1.3415551556600649</v>
      </c>
      <c r="Y78" s="262">
        <v>1.6816716725548511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3.6503698687936472</v>
      </c>
      <c r="C79" s="261">
        <f t="shared" si="1"/>
        <v>3.1095811041608186</v>
      </c>
      <c r="D79" s="261">
        <f t="shared" si="1"/>
        <v>2.1424125142386021</v>
      </c>
      <c r="E79" s="261">
        <f t="shared" si="1"/>
        <v>2.3151388539134605</v>
      </c>
      <c r="F79" s="261">
        <f t="shared" si="1"/>
        <v>2.2058313895066974</v>
      </c>
      <c r="G79" s="261">
        <f t="shared" si="1"/>
        <v>2.6282732806173521</v>
      </c>
      <c r="H79" s="261">
        <f t="shared" si="1"/>
        <v>3.1837868152269335</v>
      </c>
      <c r="I79" s="261">
        <f t="shared" si="1"/>
        <v>2.9433212564554463</v>
      </c>
      <c r="J79" s="261">
        <f t="shared" si="1"/>
        <v>3.2264935904857976</v>
      </c>
      <c r="K79" s="261">
        <f t="shared" si="1"/>
        <v>2.0531548198103655</v>
      </c>
      <c r="L79" s="261">
        <f t="shared" si="1"/>
        <v>2.7484805723082451</v>
      </c>
      <c r="M79" s="261">
        <f t="shared" si="1"/>
        <v>2.2317074205799163</v>
      </c>
      <c r="N79" s="261">
        <f t="shared" si="1"/>
        <v>0.90810171020961827</v>
      </c>
      <c r="O79" s="261">
        <f t="shared" si="1"/>
        <v>1.6887854389394845</v>
      </c>
      <c r="P79" s="261">
        <f t="shared" si="1"/>
        <v>1.6093283250105492</v>
      </c>
      <c r="Q79" s="261">
        <f t="shared" si="1"/>
        <v>1.6573158239711256</v>
      </c>
      <c r="R79" s="261">
        <f t="shared" si="1"/>
        <v>0.43650646386048214</v>
      </c>
      <c r="S79" s="261">
        <f t="shared" si="1"/>
        <v>0.4644606006744329</v>
      </c>
      <c r="T79" s="261">
        <f t="shared" si="1"/>
        <v>1.6586192206489865</v>
      </c>
      <c r="U79" s="261">
        <f t="shared" si="1"/>
        <v>1.1397724760965706</v>
      </c>
      <c r="V79" s="261">
        <f t="shared" si="1"/>
        <v>0.88435954428558827</v>
      </c>
      <c r="W79" s="261">
        <f t="shared" si="1"/>
        <v>1.9655701889772683</v>
      </c>
      <c r="X79" s="261">
        <f t="shared" si="1"/>
        <v>1.7792955202738712</v>
      </c>
      <c r="Y79" s="261">
        <f t="shared" si="1"/>
        <v>1.8844945821060604</v>
      </c>
      <c r="DA79" s="70"/>
    </row>
    <row r="80" spans="1:105" ht="12" customHeight="1" x14ac:dyDescent="0.25">
      <c r="A80" s="60" t="s">
        <v>190</v>
      </c>
      <c r="B80" s="262">
        <v>1.9068945831095421</v>
      </c>
      <c r="C80" s="262">
        <v>1.790842799244347</v>
      </c>
      <c r="D80" s="262">
        <v>1.058654600866769</v>
      </c>
      <c r="E80" s="262">
        <v>1.27495400688196</v>
      </c>
      <c r="F80" s="262">
        <v>1.006071004654244</v>
      </c>
      <c r="G80" s="262">
        <v>1.411955960282943</v>
      </c>
      <c r="H80" s="262">
        <v>1.7913475949665401</v>
      </c>
      <c r="I80" s="262">
        <v>1.537837564539803</v>
      </c>
      <c r="J80" s="262">
        <v>1.8140191535926511</v>
      </c>
      <c r="K80" s="262">
        <v>1.2065811045151369</v>
      </c>
      <c r="L80" s="262">
        <v>1.485151984725158</v>
      </c>
      <c r="M80" s="262">
        <v>1.18517229758128</v>
      </c>
      <c r="N80" s="262">
        <v>0.41966079345253338</v>
      </c>
      <c r="O80" s="262">
        <v>0.65986219360076825</v>
      </c>
      <c r="P80" s="262">
        <v>0.46663738228796747</v>
      </c>
      <c r="Q80" s="262">
        <v>0.39953362410666882</v>
      </c>
      <c r="R80" s="262">
        <v>8.6700231704705658E-2</v>
      </c>
      <c r="S80" s="262">
        <v>0.10381742826799541</v>
      </c>
      <c r="T80" s="262">
        <v>0.46875585297916439</v>
      </c>
      <c r="U80" s="262">
        <v>0.33340929731657032</v>
      </c>
      <c r="V80" s="262">
        <v>0.22437118068957471</v>
      </c>
      <c r="W80" s="262">
        <v>0.49188423283466082</v>
      </c>
      <c r="X80" s="262">
        <v>0.49792150289708331</v>
      </c>
      <c r="Y80" s="262">
        <v>0.41219231122407118</v>
      </c>
      <c r="DA80" s="72" t="s">
        <v>324</v>
      </c>
    </row>
    <row r="81" spans="1:105" ht="12" customHeight="1" x14ac:dyDescent="0.25">
      <c r="A81" s="59" t="s">
        <v>31</v>
      </c>
      <c r="B81" s="230">
        <v>0.12278407424192531</v>
      </c>
      <c r="C81" s="230">
        <v>0.1210472447355289</v>
      </c>
      <c r="D81" s="230">
        <v>0.2099129503458402</v>
      </c>
      <c r="E81" s="230">
        <v>0.23947010061207599</v>
      </c>
      <c r="F81" s="230">
        <v>0.34861249573099462</v>
      </c>
      <c r="G81" s="230">
        <v>0.47816598313574438</v>
      </c>
      <c r="H81" s="230">
        <v>0.47821378298966571</v>
      </c>
      <c r="I81" s="230">
        <v>0.48333616721379707</v>
      </c>
      <c r="J81" s="230">
        <v>0.57982148022991509</v>
      </c>
      <c r="K81" s="230">
        <v>0</v>
      </c>
      <c r="L81" s="230">
        <v>0</v>
      </c>
      <c r="M81" s="230">
        <v>0</v>
      </c>
      <c r="N81" s="230">
        <v>0.1201206868166711</v>
      </c>
      <c r="O81" s="230">
        <v>0.37508027340107708</v>
      </c>
      <c r="P81" s="230">
        <v>0.12687972152431889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1.3024383399403301E-2</v>
      </c>
      <c r="DA81" s="71" t="s">
        <v>325</v>
      </c>
    </row>
    <row r="82" spans="1:105" ht="12" customHeight="1" x14ac:dyDescent="0.25">
      <c r="A82" s="59" t="s">
        <v>159</v>
      </c>
      <c r="B82" s="230">
        <v>0.32026947562869612</v>
      </c>
      <c r="C82" s="230">
        <v>0.31586650705200781</v>
      </c>
      <c r="D82" s="230">
        <v>2.5596335223356899E-3</v>
      </c>
      <c r="E82" s="230">
        <v>2.892356056538925E-3</v>
      </c>
      <c r="F82" s="230">
        <v>3.110197778478051E-3</v>
      </c>
      <c r="G82" s="230">
        <v>0.10648885815041011</v>
      </c>
      <c r="H82" s="230">
        <v>3.7125382197756508E-3</v>
      </c>
      <c r="I82" s="230">
        <v>4.172587354039122E-3</v>
      </c>
      <c r="J82" s="230">
        <v>3.9050410855374952E-3</v>
      </c>
      <c r="K82" s="230">
        <v>3.9500719565430933E-3</v>
      </c>
      <c r="L82" s="230">
        <v>4.2940179558841147E-3</v>
      </c>
      <c r="M82" s="230">
        <v>4.0497011321217356E-3</v>
      </c>
      <c r="N82" s="230">
        <v>1.441240546659317E-2</v>
      </c>
      <c r="O82" s="230">
        <v>4.3164410469717848E-3</v>
      </c>
      <c r="P82" s="230">
        <v>4.4902521303665406E-3</v>
      </c>
      <c r="Q82" s="230">
        <v>5.0252864505593879E-3</v>
      </c>
      <c r="R82" s="230">
        <v>4.8425422030462777E-3</v>
      </c>
      <c r="S82" s="230">
        <v>4.306669587155627E-3</v>
      </c>
      <c r="T82" s="230">
        <v>6.9228954831524669E-3</v>
      </c>
      <c r="U82" s="230">
        <v>3.5624250336725892E-3</v>
      </c>
      <c r="V82" s="230">
        <v>6.0093827708684261E-3</v>
      </c>
      <c r="W82" s="230">
        <v>0</v>
      </c>
      <c r="X82" s="230">
        <v>0</v>
      </c>
      <c r="Y82" s="230">
        <v>1.125517895502964E-2</v>
      </c>
      <c r="DA82" s="71" t="s">
        <v>326</v>
      </c>
    </row>
    <row r="83" spans="1:105" ht="12" customHeight="1" x14ac:dyDescent="0.25">
      <c r="A83" s="59" t="s">
        <v>35</v>
      </c>
      <c r="B83" s="230">
        <v>1.4638410332389209</v>
      </c>
      <c r="C83" s="230">
        <v>1.35392904745681</v>
      </c>
      <c r="D83" s="230">
        <v>0.84618201699859341</v>
      </c>
      <c r="E83" s="230">
        <v>1.0325915502133449</v>
      </c>
      <c r="F83" s="230">
        <v>0.6543483111447711</v>
      </c>
      <c r="G83" s="230">
        <v>0.8273011189967886</v>
      </c>
      <c r="H83" s="230">
        <v>1.3094212737570989</v>
      </c>
      <c r="I83" s="230">
        <v>1.050328809971967</v>
      </c>
      <c r="J83" s="230">
        <v>1.2302926322771981</v>
      </c>
      <c r="K83" s="230">
        <v>1.202631032558594</v>
      </c>
      <c r="L83" s="230">
        <v>1.4808579667692741</v>
      </c>
      <c r="M83" s="230">
        <v>1.181122596449159</v>
      </c>
      <c r="N83" s="230">
        <v>0.28512770116926922</v>
      </c>
      <c r="O83" s="230">
        <v>0.28046547915271941</v>
      </c>
      <c r="P83" s="230">
        <v>0.33526740863328208</v>
      </c>
      <c r="Q83" s="230">
        <v>0.39450833765610938</v>
      </c>
      <c r="R83" s="230">
        <v>8.1857689501659378E-2</v>
      </c>
      <c r="S83" s="230">
        <v>9.9510758680839806E-2</v>
      </c>
      <c r="T83" s="230">
        <v>0.461832957496012</v>
      </c>
      <c r="U83" s="230">
        <v>0.32984687228289772</v>
      </c>
      <c r="V83" s="230">
        <v>0.2183617979187063</v>
      </c>
      <c r="W83" s="230">
        <v>0.49188423283466082</v>
      </c>
      <c r="X83" s="230">
        <v>0.49792150289708331</v>
      </c>
      <c r="Y83" s="230">
        <v>0.38791274886963828</v>
      </c>
      <c r="DA83" s="71" t="s">
        <v>327</v>
      </c>
    </row>
    <row r="84" spans="1:105" ht="12" customHeight="1" x14ac:dyDescent="0.25">
      <c r="A84" s="60" t="s">
        <v>195</v>
      </c>
      <c r="B84" s="262">
        <v>1.465283219146051</v>
      </c>
      <c r="C84" s="262">
        <v>1.1928838952492971</v>
      </c>
      <c r="D84" s="262">
        <v>0.92265319951071323</v>
      </c>
      <c r="E84" s="262">
        <v>0.88014765639354509</v>
      </c>
      <c r="F84" s="262">
        <v>0.83906987452828763</v>
      </c>
      <c r="G84" s="262">
        <v>0.95952340687389559</v>
      </c>
      <c r="H84" s="262">
        <v>1.126750543452923</v>
      </c>
      <c r="I84" s="262">
        <v>1.1023582529343861</v>
      </c>
      <c r="J84" s="262">
        <v>1.0477757818640381</v>
      </c>
      <c r="K84" s="262">
        <v>0.67026366396703796</v>
      </c>
      <c r="L84" s="262">
        <v>1.0004419055751279</v>
      </c>
      <c r="M84" s="262">
        <v>0.74290389207480689</v>
      </c>
      <c r="N84" s="262">
        <v>0.31080824371727672</v>
      </c>
      <c r="O84" s="262">
        <v>0.55374743469360388</v>
      </c>
      <c r="P84" s="262">
        <v>0.53836584774502239</v>
      </c>
      <c r="Q84" s="262">
        <v>0.65251976134034229</v>
      </c>
      <c r="R84" s="262">
        <v>0.16182625095292119</v>
      </c>
      <c r="S84" s="262">
        <v>0.16292198127873331</v>
      </c>
      <c r="T84" s="262">
        <v>0.59216806183942172</v>
      </c>
      <c r="U84" s="262">
        <v>0.35005681469712963</v>
      </c>
      <c r="V84" s="262">
        <v>0.26295369663617929</v>
      </c>
      <c r="W84" s="262">
        <v>0.69254403091813044</v>
      </c>
      <c r="X84" s="262">
        <v>0.56528383411955008</v>
      </c>
      <c r="Y84" s="262">
        <v>0.57466599323985945</v>
      </c>
      <c r="DA84" s="72" t="s">
        <v>328</v>
      </c>
    </row>
    <row r="85" spans="1:105" ht="12" customHeight="1" x14ac:dyDescent="0.25">
      <c r="A85" s="64" t="s">
        <v>28</v>
      </c>
      <c r="B85" s="229">
        <v>0.44278103960394999</v>
      </c>
      <c r="C85" s="229">
        <v>0.1706607723971407</v>
      </c>
      <c r="D85" s="229">
        <v>0.2039683527939814</v>
      </c>
      <c r="E85" s="229">
        <v>0.10768034844485221</v>
      </c>
      <c r="F85" s="229">
        <v>0</v>
      </c>
      <c r="G85" s="229">
        <v>0.15846780932206789</v>
      </c>
      <c r="H85" s="229">
        <v>0.27259159035290731</v>
      </c>
      <c r="I85" s="229">
        <v>0.22496632553689369</v>
      </c>
      <c r="J85" s="229">
        <v>7.6629156288046993E-2</v>
      </c>
      <c r="K85" s="229">
        <v>6.2165322411744182E-2</v>
      </c>
      <c r="L85" s="229">
        <v>0.1975702393944789</v>
      </c>
      <c r="M85" s="229">
        <v>0.16026012624893329</v>
      </c>
      <c r="N85" s="229">
        <v>8.0294573490146098E-2</v>
      </c>
      <c r="O85" s="229">
        <v>0.15428300840878659</v>
      </c>
      <c r="P85" s="229">
        <v>0.20246942306951751</v>
      </c>
      <c r="Q85" s="229">
        <v>0.13184380184394379</v>
      </c>
      <c r="R85" s="229">
        <v>3.3695646182535172E-3</v>
      </c>
      <c r="S85" s="229">
        <v>1.106183661326589E-2</v>
      </c>
      <c r="T85" s="229">
        <v>0.18324269339073279</v>
      </c>
      <c r="U85" s="229">
        <v>9.7326091680760507E-2</v>
      </c>
      <c r="V85" s="229">
        <v>6.0607524015102207E-2</v>
      </c>
      <c r="W85" s="229">
        <v>0.16727180109876849</v>
      </c>
      <c r="X85" s="229">
        <v>0.2402658382868347</v>
      </c>
      <c r="Y85" s="229">
        <v>0.26334355017367911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3.3985587364864567E-2</v>
      </c>
      <c r="C87" s="229">
        <v>3.8579540724933373E-2</v>
      </c>
      <c r="D87" s="229">
        <v>5.2607003854634453E-2</v>
      </c>
      <c r="E87" s="229">
        <v>8.5410988702552385E-2</v>
      </c>
      <c r="F87" s="229">
        <v>0.16796493947813909</v>
      </c>
      <c r="G87" s="229">
        <v>0.18570222273090989</v>
      </c>
      <c r="H87" s="229">
        <v>0.1818284708060669</v>
      </c>
      <c r="I87" s="229">
        <v>0.16572207737118669</v>
      </c>
      <c r="J87" s="229">
        <v>0.30528806992238672</v>
      </c>
      <c r="K87" s="229">
        <v>0</v>
      </c>
      <c r="L87" s="229">
        <v>0</v>
      </c>
      <c r="M87" s="229">
        <v>0</v>
      </c>
      <c r="N87" s="229">
        <v>5.752594700413903E-2</v>
      </c>
      <c r="O87" s="229">
        <v>0.209255028760062</v>
      </c>
      <c r="P87" s="229">
        <v>7.3515266702115362E-2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9.7653713842458818E-3</v>
      </c>
      <c r="DA87" s="73" t="s">
        <v>331</v>
      </c>
    </row>
    <row r="88" spans="1:105" ht="12" customHeight="1" x14ac:dyDescent="0.25">
      <c r="A88" s="64" t="s">
        <v>159</v>
      </c>
      <c r="B88" s="229">
        <v>9.0333669392141783E-2</v>
      </c>
      <c r="C88" s="229">
        <v>0.1025857612769126</v>
      </c>
      <c r="D88" s="229">
        <v>6.5367742638101608E-4</v>
      </c>
      <c r="E88" s="229">
        <v>1.0512247329721499E-3</v>
      </c>
      <c r="F88" s="229">
        <v>1.5270211690849289E-3</v>
      </c>
      <c r="G88" s="229">
        <v>4.2142855425080658E-2</v>
      </c>
      <c r="H88" s="229">
        <v>1.438441133382417E-3</v>
      </c>
      <c r="I88" s="229">
        <v>1.4578668989869859E-3</v>
      </c>
      <c r="J88" s="229">
        <v>2.0951856142020129E-3</v>
      </c>
      <c r="K88" s="229">
        <v>1.976913669427407E-3</v>
      </c>
      <c r="L88" s="229">
        <v>1.5864261205350029E-3</v>
      </c>
      <c r="M88" s="229">
        <v>1.9852461539391162E-3</v>
      </c>
      <c r="N88" s="229">
        <v>7.0333755103185007E-3</v>
      </c>
      <c r="O88" s="229">
        <v>2.453911277964519E-3</v>
      </c>
      <c r="P88" s="229">
        <v>2.6511689883059221E-3</v>
      </c>
      <c r="Q88" s="229">
        <v>2.2073116183197478E-3</v>
      </c>
      <c r="R88" s="229">
        <v>3.645791905720004E-3</v>
      </c>
      <c r="S88" s="229">
        <v>2.8685162108069901E-3</v>
      </c>
      <c r="T88" s="229">
        <v>3.637488135798686E-3</v>
      </c>
      <c r="U88" s="229">
        <v>2.729172774595146E-3</v>
      </c>
      <c r="V88" s="229">
        <v>5.3170921769329403E-3</v>
      </c>
      <c r="W88" s="229">
        <v>0</v>
      </c>
      <c r="X88" s="229">
        <v>0</v>
      </c>
      <c r="Y88" s="229">
        <v>8.5993447456282138E-3</v>
      </c>
      <c r="DA88" s="73" t="s">
        <v>332</v>
      </c>
    </row>
    <row r="89" spans="1:105" ht="12" customHeight="1" x14ac:dyDescent="0.25">
      <c r="A89" s="64" t="s">
        <v>32</v>
      </c>
      <c r="B89" s="229">
        <v>2.3894580158415521E-3</v>
      </c>
      <c r="C89" s="229">
        <v>0</v>
      </c>
      <c r="D89" s="229">
        <v>0</v>
      </c>
      <c r="E89" s="229">
        <v>0</v>
      </c>
      <c r="F89" s="229">
        <v>0</v>
      </c>
      <c r="G89" s="229">
        <v>2.6521878678456919E-3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0.24921272113903981</v>
      </c>
      <c r="J90" s="229">
        <v>0</v>
      </c>
      <c r="K90" s="229">
        <v>0</v>
      </c>
      <c r="L90" s="229">
        <v>0.25740549825623571</v>
      </c>
      <c r="M90" s="229">
        <v>0</v>
      </c>
      <c r="N90" s="229">
        <v>0</v>
      </c>
      <c r="O90" s="229">
        <v>0</v>
      </c>
      <c r="P90" s="229">
        <v>0</v>
      </c>
      <c r="Q90" s="229">
        <v>0.2794315683606417</v>
      </c>
      <c r="R90" s="229">
        <v>0</v>
      </c>
      <c r="S90" s="229">
        <v>8.381973528659907E-2</v>
      </c>
      <c r="T90" s="229">
        <v>8.3819735356661706E-2</v>
      </c>
      <c r="U90" s="229">
        <v>0</v>
      </c>
      <c r="V90" s="229">
        <v>0</v>
      </c>
      <c r="W90" s="229">
        <v>0.23333568029358159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0.40420535641581878</v>
      </c>
      <c r="C91" s="229">
        <v>0.43048047478829438</v>
      </c>
      <c r="D91" s="229">
        <v>0.21155511699514179</v>
      </c>
      <c r="E91" s="229">
        <v>0.36740615447249458</v>
      </c>
      <c r="F91" s="229">
        <v>0.31451407184063829</v>
      </c>
      <c r="G91" s="229">
        <v>0.32052170497062998</v>
      </c>
      <c r="H91" s="229">
        <v>0.49667762667444959</v>
      </c>
      <c r="I91" s="229">
        <v>0.3592623947573943</v>
      </c>
      <c r="J91" s="229">
        <v>0.6462184654681129</v>
      </c>
      <c r="K91" s="229">
        <v>0.58923583079326736</v>
      </c>
      <c r="L91" s="229">
        <v>0.53560354938346977</v>
      </c>
      <c r="M91" s="229">
        <v>0.56683989974861315</v>
      </c>
      <c r="N91" s="229">
        <v>0.13621997313772749</v>
      </c>
      <c r="O91" s="229">
        <v>0.15609410481171149</v>
      </c>
      <c r="P91" s="229">
        <v>0.1937903136298737</v>
      </c>
      <c r="Q91" s="229">
        <v>0.16964187247631521</v>
      </c>
      <c r="R91" s="229">
        <v>6.033259268402931E-2</v>
      </c>
      <c r="S91" s="229">
        <v>6.4887319970090576E-2</v>
      </c>
      <c r="T91" s="229">
        <v>0.23755970479870919</v>
      </c>
      <c r="U91" s="229">
        <v>0.2473840590197656</v>
      </c>
      <c r="V91" s="229">
        <v>0.18914507074063261</v>
      </c>
      <c r="W91" s="229">
        <v>0.26998141688720562</v>
      </c>
      <c r="X91" s="229">
        <v>0.32136429309996939</v>
      </c>
      <c r="Y91" s="229">
        <v>0.29014898323133992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1.4617453803107869E-2</v>
      </c>
      <c r="E92" s="229">
        <v>3.8584723986201412E-3</v>
      </c>
      <c r="F92" s="229">
        <v>0</v>
      </c>
      <c r="G92" s="229">
        <v>1.169250694140605E-3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2.6174912220082872E-3</v>
      </c>
      <c r="V93" s="229">
        <v>7.8840097035116127E-3</v>
      </c>
      <c r="W93" s="229">
        <v>2.1955132638574779E-2</v>
      </c>
      <c r="X93" s="229">
        <v>3.6537027327459312E-3</v>
      </c>
      <c r="Y93" s="229">
        <v>2.8087437049663399E-3</v>
      </c>
      <c r="DA93" s="73" t="s">
        <v>337</v>
      </c>
    </row>
    <row r="94" spans="1:105" ht="12" customHeight="1" x14ac:dyDescent="0.25">
      <c r="A94" s="64" t="s">
        <v>39</v>
      </c>
      <c r="B94" s="229">
        <v>0.49158810835343397</v>
      </c>
      <c r="C94" s="229">
        <v>0.45057734606201633</v>
      </c>
      <c r="D94" s="229">
        <v>0.43925159463746671</v>
      </c>
      <c r="E94" s="229">
        <v>0.3147404676420536</v>
      </c>
      <c r="F94" s="229">
        <v>0.35506384204042529</v>
      </c>
      <c r="G94" s="229">
        <v>0.24886737586322091</v>
      </c>
      <c r="H94" s="229">
        <v>0.17421441448611691</v>
      </c>
      <c r="I94" s="229">
        <v>0.1017368672308844</v>
      </c>
      <c r="J94" s="229">
        <v>1.7544904571289741E-2</v>
      </c>
      <c r="K94" s="229">
        <v>1.6885597092599031E-2</v>
      </c>
      <c r="L94" s="229">
        <v>8.2761924204084181E-3</v>
      </c>
      <c r="M94" s="229">
        <v>1.3818619923321359E-2</v>
      </c>
      <c r="N94" s="229">
        <v>2.973437457494562E-2</v>
      </c>
      <c r="O94" s="229">
        <v>3.166138143507919E-2</v>
      </c>
      <c r="P94" s="229">
        <v>6.5939675355209934E-2</v>
      </c>
      <c r="Q94" s="229">
        <v>6.9395207041121856E-2</v>
      </c>
      <c r="R94" s="229">
        <v>9.4478301744918336E-2</v>
      </c>
      <c r="S94" s="229">
        <v>2.8457319797077388E-4</v>
      </c>
      <c r="T94" s="229">
        <v>8.3908440157519276E-2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0.27819206653805401</v>
      </c>
      <c r="C95" s="263">
        <v>0.12585440966717479</v>
      </c>
      <c r="D95" s="263">
        <v>0.16110471386111999</v>
      </c>
      <c r="E95" s="263">
        <v>0.16003719063795571</v>
      </c>
      <c r="F95" s="263">
        <v>0.36069051032416588</v>
      </c>
      <c r="G95" s="263">
        <v>0.2567939134605135</v>
      </c>
      <c r="H95" s="263">
        <v>0.26568867680747049</v>
      </c>
      <c r="I95" s="263">
        <v>0.3031254389812571</v>
      </c>
      <c r="J95" s="263">
        <v>0.36469865502910831</v>
      </c>
      <c r="K95" s="263">
        <v>0.17631005132819069</v>
      </c>
      <c r="L95" s="263">
        <v>0.26288668200795923</v>
      </c>
      <c r="M95" s="263">
        <v>0.30363123092382971</v>
      </c>
      <c r="N95" s="263">
        <v>0.17763267303980809</v>
      </c>
      <c r="O95" s="263">
        <v>0.47517581064511238</v>
      </c>
      <c r="P95" s="263">
        <v>0.60432509497755948</v>
      </c>
      <c r="Q95" s="263">
        <v>0.60526243852411465</v>
      </c>
      <c r="R95" s="263">
        <v>0.18797998120285531</v>
      </c>
      <c r="S95" s="263">
        <v>0.1977211911277042</v>
      </c>
      <c r="T95" s="263">
        <v>0.59769530583040054</v>
      </c>
      <c r="U95" s="263">
        <v>0.45630636408287067</v>
      </c>
      <c r="V95" s="263">
        <v>0.3970346669598343</v>
      </c>
      <c r="W95" s="263">
        <v>0.78114192522447712</v>
      </c>
      <c r="X95" s="263">
        <v>0.71609018325723772</v>
      </c>
      <c r="Y95" s="263">
        <v>0.89763627764212983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0.99999999999999978</v>
      </c>
      <c r="D117" s="232">
        <f t="shared" si="17"/>
        <v>0.99999999999999978</v>
      </c>
      <c r="E117" s="232">
        <f t="shared" si="17"/>
        <v>1.0000000000000002</v>
      </c>
      <c r="F117" s="232">
        <f t="shared" si="17"/>
        <v>0.99999999999999978</v>
      </c>
      <c r="G117" s="232">
        <f t="shared" si="17"/>
        <v>0.99999999999999989</v>
      </c>
      <c r="H117" s="232">
        <f t="shared" si="17"/>
        <v>1.0000000000000004</v>
      </c>
      <c r="I117" s="232">
        <f t="shared" si="17"/>
        <v>1.0000000000000002</v>
      </c>
      <c r="J117" s="232">
        <f t="shared" si="17"/>
        <v>1.0000000000000002</v>
      </c>
      <c r="K117" s="232">
        <f t="shared" si="17"/>
        <v>1</v>
      </c>
      <c r="L117" s="232">
        <f t="shared" si="17"/>
        <v>1</v>
      </c>
      <c r="M117" s="232">
        <f t="shared" si="17"/>
        <v>0.99999999999999956</v>
      </c>
      <c r="N117" s="232">
        <f t="shared" si="17"/>
        <v>1</v>
      </c>
      <c r="O117" s="232">
        <f t="shared" si="17"/>
        <v>1.0000000000000002</v>
      </c>
      <c r="P117" s="232">
        <f t="shared" si="17"/>
        <v>1.0000000000000004</v>
      </c>
      <c r="Q117" s="232">
        <f t="shared" si="17"/>
        <v>1.0000000000000002</v>
      </c>
      <c r="R117" s="232">
        <f t="shared" si="17"/>
        <v>1</v>
      </c>
      <c r="S117" s="232">
        <f t="shared" si="17"/>
        <v>0.99999999999999978</v>
      </c>
      <c r="T117" s="232">
        <f t="shared" si="17"/>
        <v>1</v>
      </c>
      <c r="U117" s="232">
        <f t="shared" si="17"/>
        <v>0.99999999999999978</v>
      </c>
      <c r="V117" s="232">
        <f t="shared" si="17"/>
        <v>1</v>
      </c>
      <c r="W117" s="232">
        <f t="shared" si="17"/>
        <v>0.99999999999999989</v>
      </c>
      <c r="X117" s="232">
        <f t="shared" si="17"/>
        <v>1.0000000000000002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1.8351000171054816E-3</v>
      </c>
      <c r="C118" s="266">
        <f t="shared" si="18"/>
        <v>1.6639061414540121E-3</v>
      </c>
      <c r="D118" s="266">
        <f t="shared" si="18"/>
        <v>1.8285627953223077E-3</v>
      </c>
      <c r="E118" s="266">
        <f t="shared" si="18"/>
        <v>1.8628495049045533E-3</v>
      </c>
      <c r="F118" s="266">
        <f t="shared" si="18"/>
        <v>2.2350276006460326E-3</v>
      </c>
      <c r="G118" s="266">
        <f t="shared" si="18"/>
        <v>1.9948206886474295E-3</v>
      </c>
      <c r="H118" s="266">
        <f t="shared" si="18"/>
        <v>1.9157711548355844E-3</v>
      </c>
      <c r="I118" s="266">
        <f t="shared" si="18"/>
        <v>1.9904261421954464E-3</v>
      </c>
      <c r="J118" s="266">
        <f t="shared" si="18"/>
        <v>2.0828601785703748E-3</v>
      </c>
      <c r="K118" s="266">
        <f t="shared" si="18"/>
        <v>1.9578641375418812E-3</v>
      </c>
      <c r="L118" s="266">
        <f t="shared" si="18"/>
        <v>1.9625827257255353E-3</v>
      </c>
      <c r="M118" s="266">
        <f t="shared" si="18"/>
        <v>2.106969820168393E-3</v>
      </c>
      <c r="N118" s="266">
        <f t="shared" si="18"/>
        <v>2.2377492700024712E-3</v>
      </c>
      <c r="O118" s="266">
        <f t="shared" si="18"/>
        <v>2.3585115970125637E-3</v>
      </c>
      <c r="P118" s="266">
        <f t="shared" si="18"/>
        <v>2.4441300887906563E-3</v>
      </c>
      <c r="Q118" s="266">
        <f t="shared" si="18"/>
        <v>2.4242337167487576E-3</v>
      </c>
      <c r="R118" s="266">
        <f t="shared" si="18"/>
        <v>2.5590640204368855E-3</v>
      </c>
      <c r="S118" s="266">
        <f t="shared" si="18"/>
        <v>2.5398022213294507E-3</v>
      </c>
      <c r="T118" s="266">
        <f t="shared" si="18"/>
        <v>2.4219589681247706E-3</v>
      </c>
      <c r="U118" s="266">
        <f t="shared" si="18"/>
        <v>2.4966834705269524E-3</v>
      </c>
      <c r="V118" s="266">
        <f t="shared" si="18"/>
        <v>2.54873691149291E-3</v>
      </c>
      <c r="W118" s="266">
        <f t="shared" si="18"/>
        <v>2.4641593745317221E-3</v>
      </c>
      <c r="X118" s="266">
        <f t="shared" si="18"/>
        <v>2.4668703647414757E-3</v>
      </c>
      <c r="Y118" s="266">
        <f t="shared" si="18"/>
        <v>2.528039762792934E-3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3.5187254573898285E-4</v>
      </c>
      <c r="C119" s="267">
        <f t="shared" si="19"/>
        <v>3.1904685543387344E-4</v>
      </c>
      <c r="D119" s="267">
        <f t="shared" si="19"/>
        <v>3.5061906154222828E-4</v>
      </c>
      <c r="E119" s="267">
        <f t="shared" si="19"/>
        <v>3.571933908285129E-4</v>
      </c>
      <c r="F119" s="267">
        <f t="shared" si="19"/>
        <v>4.2855694202252576E-4</v>
      </c>
      <c r="G119" s="267">
        <f t="shared" si="19"/>
        <v>3.8249829843841975E-4</v>
      </c>
      <c r="H119" s="267">
        <f t="shared" si="19"/>
        <v>3.6734088988162229E-4</v>
      </c>
      <c r="I119" s="267">
        <f t="shared" si="19"/>
        <v>3.8165566303271251E-4</v>
      </c>
      <c r="J119" s="267">
        <f t="shared" si="19"/>
        <v>3.9937949246380677E-4</v>
      </c>
      <c r="K119" s="267">
        <f t="shared" si="19"/>
        <v>3.7541203850815569E-4</v>
      </c>
      <c r="L119" s="267">
        <f t="shared" si="19"/>
        <v>3.7631680752401285E-4</v>
      </c>
      <c r="M119" s="267">
        <f t="shared" si="19"/>
        <v>4.0400241267898407E-4</v>
      </c>
      <c r="N119" s="267">
        <f t="shared" si="19"/>
        <v>4.2907881043088695E-4</v>
      </c>
      <c r="O119" s="267">
        <f t="shared" si="19"/>
        <v>4.5670712793994557E-4</v>
      </c>
      <c r="P119" s="267">
        <f t="shared" si="19"/>
        <v>4.6865144593946119E-4</v>
      </c>
      <c r="Q119" s="267">
        <f t="shared" si="19"/>
        <v>4.6483640206387161E-4</v>
      </c>
      <c r="R119" s="267">
        <f t="shared" si="19"/>
        <v>4.9068953364213535E-4</v>
      </c>
      <c r="S119" s="267">
        <f t="shared" si="19"/>
        <v>4.8699616640096604E-4</v>
      </c>
      <c r="T119" s="267">
        <f t="shared" si="19"/>
        <v>4.6440022878624251E-4</v>
      </c>
      <c r="U119" s="267">
        <f t="shared" si="19"/>
        <v>4.7872833114810047E-4</v>
      </c>
      <c r="V119" s="267">
        <f t="shared" si="19"/>
        <v>4.887093548614867E-4</v>
      </c>
      <c r="W119" s="267">
        <f t="shared" si="19"/>
        <v>4.7372458347700892E-4</v>
      </c>
      <c r="X119" s="267">
        <f t="shared" si="19"/>
        <v>4.7301179617380079E-4</v>
      </c>
      <c r="Y119" s="267">
        <f t="shared" si="19"/>
        <v>4.847407655013896E-4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4.8676497103809835E-2</v>
      </c>
      <c r="C120" s="267">
        <f t="shared" si="20"/>
        <v>4.4135535785808956E-2</v>
      </c>
      <c r="D120" s="267">
        <f t="shared" si="20"/>
        <v>4.8503095624746292E-2</v>
      </c>
      <c r="E120" s="267">
        <f t="shared" si="20"/>
        <v>4.9412559361939133E-2</v>
      </c>
      <c r="F120" s="267">
        <f t="shared" si="20"/>
        <v>5.9284678500184561E-2</v>
      </c>
      <c r="G120" s="267">
        <f t="shared" si="20"/>
        <v>5.2913128749638702E-2</v>
      </c>
      <c r="H120" s="267">
        <f t="shared" si="20"/>
        <v>5.0816319655974676E-2</v>
      </c>
      <c r="I120" s="267">
        <f t="shared" si="20"/>
        <v>5.2796562281517835E-2</v>
      </c>
      <c r="J120" s="267">
        <f t="shared" si="20"/>
        <v>5.5248398727465162E-2</v>
      </c>
      <c r="K120" s="267">
        <f t="shared" si="20"/>
        <v>5.1932846783485483E-2</v>
      </c>
      <c r="L120" s="267">
        <f t="shared" si="20"/>
        <v>5.2058008541381338E-2</v>
      </c>
      <c r="M120" s="267">
        <f t="shared" si="20"/>
        <v>5.5887913134571324E-2</v>
      </c>
      <c r="N120" s="267">
        <f t="shared" si="20"/>
        <v>5.9356871475668933E-2</v>
      </c>
      <c r="O120" s="267">
        <f t="shared" si="20"/>
        <v>6.2288211070474199E-2</v>
      </c>
      <c r="P120" s="267">
        <f t="shared" si="20"/>
        <v>6.4831175456042903E-2</v>
      </c>
      <c r="Q120" s="267">
        <f t="shared" si="20"/>
        <v>6.4303419101050668E-2</v>
      </c>
      <c r="R120" s="267">
        <f t="shared" si="20"/>
        <v>6.7879827376242638E-2</v>
      </c>
      <c r="S120" s="267">
        <f t="shared" si="20"/>
        <v>6.736890323056792E-2</v>
      </c>
      <c r="T120" s="267">
        <f t="shared" si="20"/>
        <v>6.4243080812251566E-2</v>
      </c>
      <c r="U120" s="267">
        <f t="shared" si="20"/>
        <v>6.6225167342064017E-2</v>
      </c>
      <c r="V120" s="267">
        <f t="shared" si="20"/>
        <v>6.7605898171340217E-2</v>
      </c>
      <c r="W120" s="267">
        <f t="shared" si="20"/>
        <v>6.5097724669350571E-2</v>
      </c>
      <c r="X120" s="267">
        <f t="shared" si="20"/>
        <v>6.5434367089273804E-2</v>
      </c>
      <c r="Y120" s="267">
        <f t="shared" si="20"/>
        <v>6.705690101077097E-2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8.3927040763907856E-4</v>
      </c>
      <c r="C121" s="267">
        <f t="shared" si="21"/>
        <v>7.6097606266384071E-4</v>
      </c>
      <c r="D121" s="267">
        <f t="shared" si="21"/>
        <v>8.3628065408905409E-4</v>
      </c>
      <c r="E121" s="267">
        <f t="shared" si="21"/>
        <v>8.5196144557696566E-4</v>
      </c>
      <c r="F121" s="267">
        <f t="shared" si="21"/>
        <v>1.0221745452531196E-3</v>
      </c>
      <c r="G121" s="267">
        <f t="shared" si="21"/>
        <v>9.1231756139848808E-4</v>
      </c>
      <c r="H121" s="267">
        <f t="shared" si="21"/>
        <v>8.7616479923428099E-4</v>
      </c>
      <c r="I121" s="267">
        <f t="shared" si="21"/>
        <v>9.1030774571663629E-4</v>
      </c>
      <c r="J121" s="267">
        <f t="shared" si="21"/>
        <v>9.5258181833665352E-4</v>
      </c>
      <c r="K121" s="267">
        <f t="shared" si="21"/>
        <v>8.954157361997665E-4</v>
      </c>
      <c r="L121" s="267">
        <f t="shared" si="21"/>
        <v>8.9757375014530756E-4</v>
      </c>
      <c r="M121" s="267">
        <f t="shared" si="21"/>
        <v>9.6360819757668865E-4</v>
      </c>
      <c r="N121" s="267">
        <f t="shared" si="21"/>
        <v>1.0234192820679777E-3</v>
      </c>
      <c r="O121" s="267">
        <f t="shared" si="21"/>
        <v>1.0893170896093761E-3</v>
      </c>
      <c r="P121" s="267">
        <f t="shared" si="21"/>
        <v>1.1178061341734291E-3</v>
      </c>
      <c r="Q121" s="267">
        <f t="shared" si="21"/>
        <v>1.108706664870125E-3</v>
      </c>
      <c r="R121" s="267">
        <f t="shared" si="21"/>
        <v>1.170370379590658E-3</v>
      </c>
      <c r="S121" s="267">
        <f t="shared" si="21"/>
        <v>1.1615611278670062E-3</v>
      </c>
      <c r="T121" s="267">
        <f t="shared" si="21"/>
        <v>1.107666324187256E-3</v>
      </c>
      <c r="U121" s="267">
        <f t="shared" si="21"/>
        <v>1.1418410628974789E-3</v>
      </c>
      <c r="V121" s="267">
        <f t="shared" si="21"/>
        <v>1.1656473471388278E-3</v>
      </c>
      <c r="W121" s="267">
        <f t="shared" si="21"/>
        <v>1.1299063513137146E-3</v>
      </c>
      <c r="X121" s="267">
        <f t="shared" si="21"/>
        <v>1.1282062434258794E-3</v>
      </c>
      <c r="Y121" s="267">
        <f t="shared" si="21"/>
        <v>1.1561816481227088E-3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3.6045875559919246E-3</v>
      </c>
      <c r="C122" s="268">
        <f t="shared" si="22"/>
        <v>4.0250003204462571E-3</v>
      </c>
      <c r="D122" s="268">
        <f t="shared" si="22"/>
        <v>3.4631477429842429E-3</v>
      </c>
      <c r="E122" s="268">
        <f t="shared" si="22"/>
        <v>3.6492237459707978E-3</v>
      </c>
      <c r="F122" s="268">
        <f t="shared" si="22"/>
        <v>3.128254211766779E-3</v>
      </c>
      <c r="G122" s="268">
        <f t="shared" si="22"/>
        <v>3.3655765109358933E-3</v>
      </c>
      <c r="H122" s="268">
        <f t="shared" si="22"/>
        <v>3.5228081591650346E-3</v>
      </c>
      <c r="I122" s="268">
        <f t="shared" si="22"/>
        <v>3.3453699464109734E-3</v>
      </c>
      <c r="J122" s="268">
        <f t="shared" si="22"/>
        <v>3.3822559744808183E-3</v>
      </c>
      <c r="K122" s="268">
        <f t="shared" si="22"/>
        <v>3.7778419292511874E-3</v>
      </c>
      <c r="L122" s="268">
        <f t="shared" si="22"/>
        <v>3.6421708299189887E-3</v>
      </c>
      <c r="M122" s="268">
        <f t="shared" si="22"/>
        <v>3.5045979409912631E-3</v>
      </c>
      <c r="N122" s="268">
        <f t="shared" si="22"/>
        <v>3.1545331724431094E-3</v>
      </c>
      <c r="O122" s="268">
        <f t="shared" si="22"/>
        <v>2.9568552304711556E-3</v>
      </c>
      <c r="P122" s="268">
        <f t="shared" si="22"/>
        <v>2.9962492615007229E-3</v>
      </c>
      <c r="Q122" s="268">
        <f t="shared" si="22"/>
        <v>2.9928337868564813E-3</v>
      </c>
      <c r="R122" s="268">
        <f t="shared" si="22"/>
        <v>2.9899006545971028E-3</v>
      </c>
      <c r="S122" s="268">
        <f t="shared" si="22"/>
        <v>3.0116468611367641E-3</v>
      </c>
      <c r="T122" s="268">
        <f t="shared" si="22"/>
        <v>3.0358590909300878E-3</v>
      </c>
      <c r="U122" s="268">
        <f t="shared" si="22"/>
        <v>3.0636132927264153E-3</v>
      </c>
      <c r="V122" s="268">
        <f t="shared" si="22"/>
        <v>3.0464365699643323E-3</v>
      </c>
      <c r="W122" s="268">
        <f t="shared" si="22"/>
        <v>3.0212361110824979E-3</v>
      </c>
      <c r="X122" s="268">
        <f t="shared" si="22"/>
        <v>3.0476121322487461E-3</v>
      </c>
      <c r="Y122" s="268">
        <f t="shared" si="22"/>
        <v>3.0237592953281239E-3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0.19618917609185435</v>
      </c>
      <c r="C123" s="269">
        <f t="shared" si="23"/>
        <v>0.1940365956782362</v>
      </c>
      <c r="D123" s="269">
        <f t="shared" si="23"/>
        <v>0.19332275123973816</v>
      </c>
      <c r="E123" s="269">
        <f t="shared" si="23"/>
        <v>0.18070553803571018</v>
      </c>
      <c r="F123" s="269">
        <f t="shared" si="23"/>
        <v>0.14356848296236163</v>
      </c>
      <c r="G123" s="269">
        <f t="shared" si="23"/>
        <v>0.1700736092758596</v>
      </c>
      <c r="H123" s="269">
        <f t="shared" si="23"/>
        <v>0.18224374007738278</v>
      </c>
      <c r="I123" s="269">
        <f t="shared" si="23"/>
        <v>0.17540367731061571</v>
      </c>
      <c r="J123" s="269">
        <f t="shared" si="23"/>
        <v>0.1622055179549054</v>
      </c>
      <c r="K123" s="269">
        <f t="shared" si="23"/>
        <v>0.17778856143067018</v>
      </c>
      <c r="L123" s="269">
        <f t="shared" si="23"/>
        <v>0.18096298772104688</v>
      </c>
      <c r="M123" s="269">
        <f t="shared" si="23"/>
        <v>0.17047266300140268</v>
      </c>
      <c r="N123" s="269">
        <f t="shared" si="23"/>
        <v>0.1567914785749083</v>
      </c>
      <c r="O123" s="269">
        <f t="shared" si="23"/>
        <v>0.1384604866837808</v>
      </c>
      <c r="P123" s="269">
        <f t="shared" si="23"/>
        <v>0.13867087319942731</v>
      </c>
      <c r="Q123" s="269">
        <f t="shared" si="23"/>
        <v>0.13807388063293496</v>
      </c>
      <c r="R123" s="269">
        <f t="shared" si="23"/>
        <v>0.1134169498554705</v>
      </c>
      <c r="S123" s="269">
        <f t="shared" si="23"/>
        <v>0.11985545877414418</v>
      </c>
      <c r="T123" s="269">
        <f t="shared" si="23"/>
        <v>0.14247557686604984</v>
      </c>
      <c r="U123" s="269">
        <f t="shared" si="23"/>
        <v>0.13305125012909283</v>
      </c>
      <c r="V123" s="269">
        <f t="shared" si="23"/>
        <v>0.12490840419872525</v>
      </c>
      <c r="W123" s="269">
        <f t="shared" si="23"/>
        <v>0.13460556661519985</v>
      </c>
      <c r="X123" s="269">
        <f t="shared" si="23"/>
        <v>0.13937072812769191</v>
      </c>
      <c r="Y123" s="269">
        <f t="shared" si="23"/>
        <v>0.12995699106136152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0.36107600063791429</v>
      </c>
      <c r="C124" s="269">
        <f t="shared" si="24"/>
        <v>0.32739173308968739</v>
      </c>
      <c r="D124" s="269">
        <f t="shared" si="24"/>
        <v>0.35978973074812687</v>
      </c>
      <c r="E124" s="269">
        <f t="shared" si="24"/>
        <v>0.36653601588549944</v>
      </c>
      <c r="F124" s="269">
        <f t="shared" si="24"/>
        <v>0.43976612709618657</v>
      </c>
      <c r="G124" s="269">
        <f t="shared" si="24"/>
        <v>0.39250278978400888</v>
      </c>
      <c r="H124" s="269">
        <f t="shared" si="24"/>
        <v>0.37694892936494928</v>
      </c>
      <c r="I124" s="269">
        <f t="shared" si="24"/>
        <v>0.39163811470215582</v>
      </c>
      <c r="J124" s="269">
        <f t="shared" si="24"/>
        <v>0.4098255223998149</v>
      </c>
      <c r="K124" s="269">
        <f t="shared" si="24"/>
        <v>0.38523118412427521</v>
      </c>
      <c r="L124" s="269">
        <f t="shared" si="24"/>
        <v>0.38615961796119408</v>
      </c>
      <c r="M124" s="269">
        <f t="shared" si="24"/>
        <v>0.41456935809480711</v>
      </c>
      <c r="N124" s="269">
        <f t="shared" si="24"/>
        <v>0.44030164531160876</v>
      </c>
      <c r="O124" s="269">
        <f t="shared" si="24"/>
        <v>0.4686525994037346</v>
      </c>
      <c r="P124" s="269">
        <f t="shared" si="24"/>
        <v>0.48090932879577941</v>
      </c>
      <c r="Q124" s="269">
        <f t="shared" si="24"/>
        <v>0.4769944999705778</v>
      </c>
      <c r="R124" s="269">
        <f t="shared" si="24"/>
        <v>0.50352383699128922</v>
      </c>
      <c r="S124" s="269">
        <f t="shared" si="24"/>
        <v>0.49973386733188396</v>
      </c>
      <c r="T124" s="269">
        <f t="shared" si="24"/>
        <v>0.47654691829767182</v>
      </c>
      <c r="U124" s="269">
        <f t="shared" si="24"/>
        <v>0.49124978147980819</v>
      </c>
      <c r="V124" s="269">
        <f t="shared" si="24"/>
        <v>0.50149186534893497</v>
      </c>
      <c r="W124" s="269">
        <f t="shared" si="24"/>
        <v>0.48611515753952739</v>
      </c>
      <c r="X124" s="269">
        <f t="shared" si="24"/>
        <v>0.48538372682160258</v>
      </c>
      <c r="Y124" s="269">
        <f t="shared" si="24"/>
        <v>0.49741947495738376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0.2048478803957185</v>
      </c>
      <c r="C125" s="269">
        <f t="shared" si="25"/>
        <v>0.22919181422818732</v>
      </c>
      <c r="D125" s="269">
        <f t="shared" si="25"/>
        <v>0.20227016694753761</v>
      </c>
      <c r="E125" s="269">
        <f t="shared" si="25"/>
        <v>0.2131054448171234</v>
      </c>
      <c r="F125" s="269">
        <f t="shared" si="25"/>
        <v>0.1883281605285981</v>
      </c>
      <c r="G125" s="269">
        <f t="shared" si="25"/>
        <v>0.20530270227740749</v>
      </c>
      <c r="H125" s="269">
        <f t="shared" si="25"/>
        <v>0.20989951720413583</v>
      </c>
      <c r="I125" s="269">
        <f t="shared" si="25"/>
        <v>0.20153999183791313</v>
      </c>
      <c r="J125" s="269">
        <f t="shared" si="25"/>
        <v>0.20436094289664869</v>
      </c>
      <c r="K125" s="269">
        <f t="shared" si="25"/>
        <v>0.21090283434792639</v>
      </c>
      <c r="L125" s="269">
        <f t="shared" si="25"/>
        <v>0.20330951171620593</v>
      </c>
      <c r="M125" s="269">
        <f t="shared" si="25"/>
        <v>0.19559222245267854</v>
      </c>
      <c r="N125" s="269">
        <f t="shared" si="25"/>
        <v>0.18586761438891292</v>
      </c>
      <c r="O125" s="269">
        <f t="shared" si="25"/>
        <v>0.18043668322510958</v>
      </c>
      <c r="P125" s="269">
        <f t="shared" si="25"/>
        <v>0.17122326553627759</v>
      </c>
      <c r="Q125" s="269">
        <f t="shared" si="25"/>
        <v>0.16679184742256437</v>
      </c>
      <c r="R125" s="269">
        <f t="shared" si="25"/>
        <v>0.16662778808651385</v>
      </c>
      <c r="S125" s="269">
        <f t="shared" si="25"/>
        <v>0.16784419261502354</v>
      </c>
      <c r="T125" s="269">
        <f t="shared" si="25"/>
        <v>0.16922210864097068</v>
      </c>
      <c r="U125" s="269">
        <f t="shared" si="25"/>
        <v>0.17075003647401168</v>
      </c>
      <c r="V125" s="269">
        <f t="shared" si="25"/>
        <v>0.16977498171712233</v>
      </c>
      <c r="W125" s="269">
        <f t="shared" si="25"/>
        <v>0.16834755791997313</v>
      </c>
      <c r="X125" s="269">
        <f t="shared" si="25"/>
        <v>0.16983228930324507</v>
      </c>
      <c r="Y125" s="269">
        <f t="shared" si="25"/>
        <v>0.16876717146098918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0.17887176289357989</v>
      </c>
      <c r="C126" s="270">
        <f t="shared" si="26"/>
        <v>0.21414259291867324</v>
      </c>
      <c r="D126" s="270">
        <f t="shared" si="26"/>
        <v>0.17555450511551984</v>
      </c>
      <c r="E126" s="270">
        <f t="shared" si="26"/>
        <v>0.18933889018102013</v>
      </c>
      <c r="F126" s="270">
        <f t="shared" si="26"/>
        <v>0.13862806319263782</v>
      </c>
      <c r="G126" s="270">
        <f t="shared" si="26"/>
        <v>0.17384023155683043</v>
      </c>
      <c r="H126" s="270">
        <f t="shared" si="26"/>
        <v>0.18278870454918991</v>
      </c>
      <c r="I126" s="270">
        <f t="shared" si="26"/>
        <v>0.16835524104101998</v>
      </c>
      <c r="J126" s="270">
        <f t="shared" si="26"/>
        <v>0.17015267566720177</v>
      </c>
      <c r="K126" s="270">
        <f t="shared" si="26"/>
        <v>0.18401403012640558</v>
      </c>
      <c r="L126" s="270">
        <f t="shared" si="26"/>
        <v>0.17273389346880261</v>
      </c>
      <c r="M126" s="270">
        <f t="shared" si="26"/>
        <v>0.1557025351128957</v>
      </c>
      <c r="N126" s="270">
        <f t="shared" si="26"/>
        <v>0.13059133392107986</v>
      </c>
      <c r="O126" s="270">
        <f t="shared" si="26"/>
        <v>0.10489811367864589</v>
      </c>
      <c r="P126" s="270">
        <f t="shared" si="26"/>
        <v>7.4605019422017069E-2</v>
      </c>
      <c r="Q126" s="270">
        <f t="shared" si="26"/>
        <v>6.6320872215310869E-2</v>
      </c>
      <c r="R126" s="270">
        <f t="shared" si="26"/>
        <v>5.2594497734735346E-2</v>
      </c>
      <c r="S126" s="270">
        <f t="shared" si="26"/>
        <v>5.7787465041561834E-2</v>
      </c>
      <c r="T126" s="270">
        <f t="shared" si="26"/>
        <v>7.4381140874259011E-2</v>
      </c>
      <c r="U126" s="270">
        <f t="shared" si="26"/>
        <v>7.2088794056198613E-2</v>
      </c>
      <c r="V126" s="270">
        <f t="shared" si="26"/>
        <v>6.1300699443873223E-2</v>
      </c>
      <c r="W126" s="270">
        <f t="shared" si="26"/>
        <v>6.5047767363479295E-2</v>
      </c>
      <c r="X126" s="270">
        <f t="shared" si="26"/>
        <v>6.965595940694648E-2</v>
      </c>
      <c r="Y126" s="270">
        <f t="shared" si="26"/>
        <v>5.3109644311146016E-2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2.5976117502138595E-2</v>
      </c>
      <c r="C127" s="270">
        <f t="shared" si="27"/>
        <v>1.5049221309514001E-2</v>
      </c>
      <c r="D127" s="270">
        <f t="shared" si="27"/>
        <v>2.6715661832017762E-2</v>
      </c>
      <c r="E127" s="270">
        <f t="shared" si="27"/>
        <v>2.3766554636103263E-2</v>
      </c>
      <c r="F127" s="270">
        <f t="shared" si="27"/>
        <v>4.9700097335960272E-2</v>
      </c>
      <c r="G127" s="270">
        <f t="shared" si="27"/>
        <v>3.1462470720577042E-2</v>
      </c>
      <c r="H127" s="270">
        <f t="shared" si="27"/>
        <v>2.711081265494597E-2</v>
      </c>
      <c r="I127" s="270">
        <f t="shared" si="27"/>
        <v>3.3184750796893182E-2</v>
      </c>
      <c r="J127" s="270">
        <f t="shared" si="27"/>
        <v>3.4208267229446941E-2</v>
      </c>
      <c r="K127" s="270">
        <f t="shared" si="27"/>
        <v>2.6888804221520773E-2</v>
      </c>
      <c r="L127" s="270">
        <f t="shared" si="27"/>
        <v>3.0575618247403322E-2</v>
      </c>
      <c r="M127" s="270">
        <f t="shared" si="27"/>
        <v>3.9889687339782834E-2</v>
      </c>
      <c r="N127" s="270">
        <f t="shared" si="27"/>
        <v>5.5276280467833054E-2</v>
      </c>
      <c r="O127" s="270">
        <f t="shared" si="27"/>
        <v>7.5538569546463666E-2</v>
      </c>
      <c r="P127" s="270">
        <f t="shared" si="27"/>
        <v>9.6618246114260536E-2</v>
      </c>
      <c r="Q127" s="270">
        <f t="shared" si="27"/>
        <v>0.10047097520725354</v>
      </c>
      <c r="R127" s="270">
        <f t="shared" si="27"/>
        <v>0.11403329035177848</v>
      </c>
      <c r="S127" s="270">
        <f t="shared" si="27"/>
        <v>0.1100567275734617</v>
      </c>
      <c r="T127" s="270">
        <f t="shared" si="27"/>
        <v>9.4840967766711609E-2</v>
      </c>
      <c r="U127" s="270">
        <f t="shared" si="27"/>
        <v>9.8661242417813044E-2</v>
      </c>
      <c r="V127" s="270">
        <f t="shared" si="27"/>
        <v>0.10847428227324907</v>
      </c>
      <c r="W127" s="270">
        <f t="shared" si="27"/>
        <v>0.10329979055649388</v>
      </c>
      <c r="X127" s="270">
        <f t="shared" si="27"/>
        <v>0.10017632989629857</v>
      </c>
      <c r="Y127" s="270">
        <f t="shared" si="27"/>
        <v>0.11565752714984315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0.18257961524422761</v>
      </c>
      <c r="C128" s="269">
        <f t="shared" si="28"/>
        <v>0.19847539183808202</v>
      </c>
      <c r="D128" s="269">
        <f t="shared" si="28"/>
        <v>0.18963564518591297</v>
      </c>
      <c r="E128" s="269">
        <f t="shared" si="28"/>
        <v>0.18351921381244729</v>
      </c>
      <c r="F128" s="269">
        <f t="shared" si="28"/>
        <v>0.16223853761298054</v>
      </c>
      <c r="G128" s="269">
        <f t="shared" si="28"/>
        <v>0.172552556853665</v>
      </c>
      <c r="H128" s="269">
        <f t="shared" si="28"/>
        <v>0.17340940869444116</v>
      </c>
      <c r="I128" s="269">
        <f t="shared" si="28"/>
        <v>0.17199389437044185</v>
      </c>
      <c r="J128" s="269">
        <f t="shared" si="28"/>
        <v>0.1615425405573144</v>
      </c>
      <c r="K128" s="269">
        <f t="shared" si="28"/>
        <v>0.16713803947214181</v>
      </c>
      <c r="L128" s="269">
        <f t="shared" si="28"/>
        <v>0.17063122994685792</v>
      </c>
      <c r="M128" s="269">
        <f t="shared" si="28"/>
        <v>0.15649866494512471</v>
      </c>
      <c r="N128" s="269">
        <f t="shared" si="28"/>
        <v>0.15083760971395668</v>
      </c>
      <c r="O128" s="269">
        <f t="shared" si="28"/>
        <v>0.14330062857186801</v>
      </c>
      <c r="P128" s="269">
        <f t="shared" si="28"/>
        <v>0.13733852008206907</v>
      </c>
      <c r="Q128" s="269">
        <f t="shared" si="28"/>
        <v>0.14684574230233327</v>
      </c>
      <c r="R128" s="269">
        <f t="shared" si="28"/>
        <v>0.14134157310221712</v>
      </c>
      <c r="S128" s="269">
        <f t="shared" si="28"/>
        <v>0.13799757167164595</v>
      </c>
      <c r="T128" s="269">
        <f t="shared" si="28"/>
        <v>0.14048243077102779</v>
      </c>
      <c r="U128" s="269">
        <f t="shared" si="28"/>
        <v>0.13154289841772421</v>
      </c>
      <c r="V128" s="269">
        <f t="shared" si="28"/>
        <v>0.12896932038041972</v>
      </c>
      <c r="W128" s="269">
        <f t="shared" si="28"/>
        <v>0.13874496683554408</v>
      </c>
      <c r="X128" s="269">
        <f t="shared" si="28"/>
        <v>0.13286318812159698</v>
      </c>
      <c r="Y128" s="269">
        <f t="shared" si="28"/>
        <v>0.12960674003774952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9.5376658204364348E-2</v>
      </c>
      <c r="C129" s="270">
        <f t="shared" si="29"/>
        <v>0.11430421474610529</v>
      </c>
      <c r="D129" s="270">
        <f t="shared" si="29"/>
        <v>9.3706812731045447E-2</v>
      </c>
      <c r="E129" s="270">
        <f t="shared" si="29"/>
        <v>0.10106458910423215</v>
      </c>
      <c r="F129" s="270">
        <f t="shared" si="29"/>
        <v>7.3996357702765886E-2</v>
      </c>
      <c r="G129" s="270">
        <f t="shared" si="29"/>
        <v>9.2698355573727159E-2</v>
      </c>
      <c r="H129" s="270">
        <f t="shared" si="29"/>
        <v>9.7568256053983157E-2</v>
      </c>
      <c r="I129" s="270">
        <f t="shared" si="29"/>
        <v>8.9864017070594701E-2</v>
      </c>
      <c r="J129" s="270">
        <f t="shared" si="29"/>
        <v>9.08234448551513E-2</v>
      </c>
      <c r="K129" s="270">
        <f t="shared" si="29"/>
        <v>9.8222305657114428E-2</v>
      </c>
      <c r="L129" s="270">
        <f t="shared" si="29"/>
        <v>9.2201237427284338E-2</v>
      </c>
      <c r="M129" s="270">
        <f t="shared" si="29"/>
        <v>8.3110304061819781E-2</v>
      </c>
      <c r="N129" s="270">
        <f t="shared" si="29"/>
        <v>6.9706543070413171E-2</v>
      </c>
      <c r="O129" s="270">
        <f t="shared" si="29"/>
        <v>5.5992114174777737E-2</v>
      </c>
      <c r="P129" s="270">
        <f t="shared" si="29"/>
        <v>3.9822382109617104E-2</v>
      </c>
      <c r="Q129" s="270">
        <f t="shared" si="29"/>
        <v>3.5400501677528992E-2</v>
      </c>
      <c r="R129" s="270">
        <f t="shared" si="29"/>
        <v>2.8073689972633712E-2</v>
      </c>
      <c r="S129" s="270">
        <f t="shared" si="29"/>
        <v>3.0845572212961424E-2</v>
      </c>
      <c r="T129" s="270">
        <f t="shared" si="29"/>
        <v>3.9702881074109887E-2</v>
      </c>
      <c r="U129" s="270">
        <f t="shared" si="29"/>
        <v>3.8479280951440042E-2</v>
      </c>
      <c r="V129" s="270">
        <f t="shared" si="29"/>
        <v>3.2720853043840856E-2</v>
      </c>
      <c r="W129" s="270">
        <f t="shared" si="29"/>
        <v>3.4720948635816595E-2</v>
      </c>
      <c r="X129" s="270">
        <f t="shared" si="29"/>
        <v>3.7180691771213338E-2</v>
      </c>
      <c r="Y129" s="270">
        <f t="shared" si="29"/>
        <v>2.8348662943182005E-2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7.3288695664124923E-2</v>
      </c>
      <c r="C130" s="270">
        <f t="shared" si="30"/>
        <v>7.6138261262954143E-2</v>
      </c>
      <c r="D130" s="270">
        <f t="shared" si="30"/>
        <v>8.1668648595549925E-2</v>
      </c>
      <c r="E130" s="270">
        <f t="shared" si="30"/>
        <v>6.9768604015769814E-2</v>
      </c>
      <c r="F130" s="270">
        <f t="shared" si="30"/>
        <v>6.1713451919378055E-2</v>
      </c>
      <c r="G130" s="270">
        <f t="shared" si="30"/>
        <v>6.2995053991546909E-2</v>
      </c>
      <c r="H130" s="270">
        <f t="shared" si="30"/>
        <v>6.13700466852347E-2</v>
      </c>
      <c r="I130" s="270">
        <f t="shared" si="30"/>
        <v>6.4416647859197637E-2</v>
      </c>
      <c r="J130" s="270">
        <f t="shared" si="30"/>
        <v>5.2459537572259199E-2</v>
      </c>
      <c r="K130" s="270">
        <f t="shared" si="30"/>
        <v>5.4563130672830723E-2</v>
      </c>
      <c r="L130" s="270">
        <f t="shared" si="30"/>
        <v>6.2109455878488713E-2</v>
      </c>
      <c r="M130" s="270">
        <f t="shared" si="30"/>
        <v>5.2096196042594536E-2</v>
      </c>
      <c r="N130" s="270">
        <f t="shared" si="30"/>
        <v>5.1625904934024601E-2</v>
      </c>
      <c r="O130" s="270">
        <f t="shared" si="30"/>
        <v>4.6987825470288389E-2</v>
      </c>
      <c r="P130" s="270">
        <f t="shared" si="30"/>
        <v>4.5943619858642093E-2</v>
      </c>
      <c r="Q130" s="270">
        <f t="shared" si="30"/>
        <v>5.7816227501749431E-2</v>
      </c>
      <c r="R130" s="270">
        <f t="shared" si="30"/>
        <v>5.2399629266957952E-2</v>
      </c>
      <c r="S130" s="270">
        <f t="shared" si="30"/>
        <v>4.840634007653552E-2</v>
      </c>
      <c r="T130" s="270">
        <f t="shared" si="30"/>
        <v>5.0155700426297904E-2</v>
      </c>
      <c r="U130" s="270">
        <f t="shared" si="30"/>
        <v>4.0400596594363736E-2</v>
      </c>
      <c r="V130" s="270">
        <f t="shared" si="30"/>
        <v>3.8347479558309049E-2</v>
      </c>
      <c r="W130" s="270">
        <f t="shared" si="30"/>
        <v>4.8885050831935083E-2</v>
      </c>
      <c r="X130" s="270">
        <f t="shared" si="30"/>
        <v>4.2210757875208435E-2</v>
      </c>
      <c r="Y130" s="270">
        <f t="shared" si="30"/>
        <v>3.9522844322076048E-2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1.3914261375738337E-2</v>
      </c>
      <c r="C131" s="271">
        <f t="shared" si="31"/>
        <v>8.0329158290226004E-3</v>
      </c>
      <c r="D131" s="271">
        <f t="shared" si="31"/>
        <v>1.4260183859317616E-2</v>
      </c>
      <c r="E131" s="271">
        <f t="shared" si="31"/>
        <v>1.2686020692445354E-2</v>
      </c>
      <c r="F131" s="271">
        <f t="shared" si="31"/>
        <v>2.6528727990836609E-2</v>
      </c>
      <c r="G131" s="271">
        <f t="shared" si="31"/>
        <v>1.6859147288390938E-2</v>
      </c>
      <c r="H131" s="271">
        <f t="shared" si="31"/>
        <v>1.4471105955223312E-2</v>
      </c>
      <c r="I131" s="271">
        <f t="shared" si="31"/>
        <v>1.7713229440649521E-2</v>
      </c>
      <c r="J131" s="271">
        <f t="shared" si="31"/>
        <v>1.8259558129903892E-2</v>
      </c>
      <c r="K131" s="271">
        <f t="shared" si="31"/>
        <v>1.4352603142196668E-2</v>
      </c>
      <c r="L131" s="271">
        <f t="shared" si="31"/>
        <v>1.6320536641084862E-2</v>
      </c>
      <c r="M131" s="271">
        <f t="shared" si="31"/>
        <v>2.129216484071041E-2</v>
      </c>
      <c r="N131" s="271">
        <f t="shared" si="31"/>
        <v>2.9505161709518887E-2</v>
      </c>
      <c r="O131" s="271">
        <f t="shared" si="31"/>
        <v>4.0320688926801886E-2</v>
      </c>
      <c r="P131" s="271">
        <f t="shared" si="31"/>
        <v>5.1572518113809869E-2</v>
      </c>
      <c r="Q131" s="271">
        <f t="shared" si="31"/>
        <v>5.3629013123054861E-2</v>
      </c>
      <c r="R131" s="271">
        <f t="shared" si="31"/>
        <v>6.0868253862625468E-2</v>
      </c>
      <c r="S131" s="271">
        <f t="shared" si="31"/>
        <v>5.8745659382149019E-2</v>
      </c>
      <c r="T131" s="271">
        <f t="shared" si="31"/>
        <v>5.0623849270620011E-2</v>
      </c>
      <c r="U131" s="271">
        <f t="shared" si="31"/>
        <v>5.2663020871920443E-2</v>
      </c>
      <c r="V131" s="271">
        <f t="shared" si="31"/>
        <v>5.7900987778269825E-2</v>
      </c>
      <c r="W131" s="271">
        <f t="shared" si="31"/>
        <v>5.5138967367792391E-2</v>
      </c>
      <c r="X131" s="271">
        <f t="shared" si="31"/>
        <v>5.3471738475175196E-2</v>
      </c>
      <c r="Y131" s="271">
        <f t="shared" si="31"/>
        <v>6.1735232772491468E-2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0.39406857491845254</v>
      </c>
      <c r="C147" s="272">
        <f>IF(C$54=0,0,C$54/ISI_fec!C$54)</f>
        <v>0.39285221767923711</v>
      </c>
      <c r="D147" s="272">
        <f>IF(D$54=0,0,D$54/ISI_fec!D$54)</f>
        <v>0.39700189399462088</v>
      </c>
      <c r="E147" s="272">
        <f>IF(E$54=0,0,E$54/ISI_fec!E$54)</f>
        <v>0.40247449909204164</v>
      </c>
      <c r="F147" s="272">
        <f>IF(F$54=0,0,F$54/ISI_fec!F$54)</f>
        <v>0.42394105216825756</v>
      </c>
      <c r="G147" s="272">
        <f>IF(G$54=0,0,G$54/ISI_fec!G$54)</f>
        <v>0.40580623909031832</v>
      </c>
      <c r="H147" s="272">
        <f>IF(H$54=0,0,H$54/ISI_fec!H$54)</f>
        <v>0.40263336023749691</v>
      </c>
      <c r="I147" s="272">
        <f>IF(I$54=0,0,I$54/ISI_fec!I$54)</f>
        <v>0.40446751000166253</v>
      </c>
      <c r="J147" s="272">
        <f>IF(J$54=0,0,J$54/ISI_fec!J$54)</f>
        <v>0.4175183046322517</v>
      </c>
      <c r="K147" s="272">
        <f>IF(K$54=0,0,K$54/ISI_fec!K$54)</f>
        <v>0.41426020107726552</v>
      </c>
      <c r="L147" s="272">
        <f>IF(L$54=0,0,L$54/ISI_fec!L$54)</f>
        <v>0.41957999511630911</v>
      </c>
      <c r="M147" s="272">
        <f>IF(M$54=0,0,M$54/ISI_fec!M$54)</f>
        <v>0.42734143293018578</v>
      </c>
      <c r="N147" s="272">
        <f>IF(N$54=0,0,N$54/ISI_fec!N$54)</f>
        <v>0.43021039609303757</v>
      </c>
      <c r="O147" s="272">
        <f>IF(O$54=0,0,O$54/ISI_fec!O$54)</f>
        <v>0.46341917485112455</v>
      </c>
      <c r="P147" s="272">
        <f>IF(P$54=0,0,P$54/ISI_fec!P$54)</f>
        <v>0.48017012038774076</v>
      </c>
      <c r="Q147" s="272">
        <f>IF(Q$54=0,0,Q$54/ISI_fec!Q$54)</f>
        <v>0.48125978605135539</v>
      </c>
      <c r="R147" s="272">
        <f>IF(R$54=0,0,R$54/ISI_fec!R$54)</f>
        <v>0.49957625178947379</v>
      </c>
      <c r="S147" s="272">
        <f>IF(S$54=0,0,S$54/ISI_fec!S$54)</f>
        <v>0.49267808927009482</v>
      </c>
      <c r="T147" s="272">
        <f>IF(T$54=0,0,T$54/ISI_fec!T$54)</f>
        <v>0.48064850803840486</v>
      </c>
      <c r="U147" s="272">
        <f>IF(U$54=0,0,U$54/ISI_fec!U$54)</f>
        <v>0.48735693012591602</v>
      </c>
      <c r="V147" s="272">
        <f>IF(V$54=0,0,V$54/ISI_fec!V$54)</f>
        <v>0.49203738499044264</v>
      </c>
      <c r="W147" s="272">
        <f>IF(W$54=0,0,W$54/ISI_fec!W$54)</f>
        <v>0.50536534686942547</v>
      </c>
      <c r="X147" s="272">
        <f>IF(X$54=0,0,X$54/ISI_fec!X$54)</f>
        <v>0.50438074265097077</v>
      </c>
      <c r="Y147" s="272">
        <f>IF(Y$54=0,0,Y$54/ISI_fec!Y$54)</f>
        <v>0.52334233628769733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0.34596399673145195</v>
      </c>
      <c r="C148" s="273">
        <f>IF(C$55=0,0,C$55/ISI_fec!C$55)</f>
        <v>0.34596399673145206</v>
      </c>
      <c r="D148" s="273">
        <f>IF(D$55=0,0,D$55/ISI_fec!D$55)</f>
        <v>0.34596399673145195</v>
      </c>
      <c r="E148" s="273">
        <f>IF(E$55=0,0,E$55/ISI_fec!E$55)</f>
        <v>0.34596399673145201</v>
      </c>
      <c r="F148" s="273">
        <f>IF(F$55=0,0,F$55/ISI_fec!F$55)</f>
        <v>0.34776367943366687</v>
      </c>
      <c r="G148" s="273">
        <f>IF(G$55=0,0,G$55/ISI_fec!G$55)</f>
        <v>0.34776367943366693</v>
      </c>
      <c r="H148" s="273">
        <f>IF(H$55=0,0,H$55/ISI_fec!H$55)</f>
        <v>0.34776367943366704</v>
      </c>
      <c r="I148" s="273">
        <f>IF(I$55=0,0,I$55/ISI_fec!I$55)</f>
        <v>0.34776367943366687</v>
      </c>
      <c r="J148" s="273">
        <f>IF(J$55=0,0,J$55/ISI_fec!J$55)</f>
        <v>0.35132497618348674</v>
      </c>
      <c r="K148" s="273">
        <f>IF(K$55=0,0,K$55/ISI_fec!K$55)</f>
        <v>0.35132497618348651</v>
      </c>
      <c r="L148" s="273">
        <f>IF(L$55=0,0,L$55/ISI_fec!L$55)</f>
        <v>0.35919628328465303</v>
      </c>
      <c r="M148" s="273">
        <f>IF(M$55=0,0,M$55/ISI_fec!M$55)</f>
        <v>0.35919628328465308</v>
      </c>
      <c r="N148" s="273">
        <f>IF(N$55=0,0,N$55/ISI_fec!N$55)</f>
        <v>0.35919628328465297</v>
      </c>
      <c r="O148" s="273">
        <f>IF(O$55=0,0,O$55/ISI_fec!O$55)</f>
        <v>0.37827665495618784</v>
      </c>
      <c r="P148" s="273">
        <f>IF(P$55=0,0,P$55/ISI_fec!P$55)</f>
        <v>0.38993254411376443</v>
      </c>
      <c r="Q148" s="273">
        <f>IF(Q$55=0,0,Q$55/ISI_fec!Q$55)</f>
        <v>0.38993254411376432</v>
      </c>
      <c r="R148" s="273">
        <f>IF(R$55=0,0,R$55/ISI_fec!R$55)</f>
        <v>0.38993254411376438</v>
      </c>
      <c r="S148" s="273">
        <f>IF(S$55=0,0,S$55/ISI_fec!S$55)</f>
        <v>0.38993254411376449</v>
      </c>
      <c r="T148" s="273">
        <f>IF(T$55=0,0,T$55/ISI_fec!T$55)</f>
        <v>0.38993254411376443</v>
      </c>
      <c r="U148" s="273">
        <f>IF(U$55=0,0,U$55/ISI_fec!U$55)</f>
        <v>0.38993254411376443</v>
      </c>
      <c r="V148" s="273">
        <f>IF(V$55=0,0,V$55/ISI_fec!V$55)</f>
        <v>0.38993254411376438</v>
      </c>
      <c r="W148" s="273">
        <f>IF(W$55=0,0,W$55/ISI_fec!W$55)</f>
        <v>0.40593928970238796</v>
      </c>
      <c r="X148" s="273">
        <f>IF(X$55=0,0,X$55/ISI_fec!X$55)</f>
        <v>0.40699827917652498</v>
      </c>
      <c r="Y148" s="273">
        <f>IF(Y$55=0,0,Y$55/ISI_fec!Y$55)</f>
        <v>0.41842378280445752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8.9778922278416773E-2</v>
      </c>
      <c r="C149" s="274">
        <f>IF(C$56=0,0,C$56/ISI_fec!C$56)</f>
        <v>8.9778922278416773E-2</v>
      </c>
      <c r="D149" s="274">
        <f>IF(D$56=0,0,D$56/ISI_fec!D$56)</f>
        <v>8.9778922278416773E-2</v>
      </c>
      <c r="E149" s="274">
        <f>IF(E$56=0,0,E$56/ISI_fec!E$56)</f>
        <v>8.9778922278416759E-2</v>
      </c>
      <c r="F149" s="274">
        <f>IF(F$56=0,0,F$56/ISI_fec!F$56)</f>
        <v>9.0245946520749604E-2</v>
      </c>
      <c r="G149" s="274">
        <f>IF(G$56=0,0,G$56/ISI_fec!G$56)</f>
        <v>9.0245946520749618E-2</v>
      </c>
      <c r="H149" s="274">
        <f>IF(H$56=0,0,H$56/ISI_fec!H$56)</f>
        <v>9.0245946520749618E-2</v>
      </c>
      <c r="I149" s="274">
        <f>IF(I$56=0,0,I$56/ISI_fec!I$56)</f>
        <v>9.0245946520749645E-2</v>
      </c>
      <c r="J149" s="274">
        <f>IF(J$56=0,0,J$56/ISI_fec!J$56)</f>
        <v>9.117011605033401E-2</v>
      </c>
      <c r="K149" s="274">
        <f>IF(K$56=0,0,K$56/ISI_fec!K$56)</f>
        <v>9.1170116050334038E-2</v>
      </c>
      <c r="L149" s="274">
        <f>IF(L$56=0,0,L$56/ISI_fec!L$56)</f>
        <v>9.3212749027006797E-2</v>
      </c>
      <c r="M149" s="274">
        <f>IF(M$56=0,0,M$56/ISI_fec!M$56)</f>
        <v>9.3212749027006825E-2</v>
      </c>
      <c r="N149" s="274">
        <f>IF(N$56=0,0,N$56/ISI_fec!N$56)</f>
        <v>9.3212749027006783E-2</v>
      </c>
      <c r="O149" s="274">
        <f>IF(O$56=0,0,O$56/ISI_fec!O$56)</f>
        <v>9.9135032214423741E-2</v>
      </c>
      <c r="P149" s="274">
        <f>IF(P$56=0,0,P$56/ISI_fec!P$56)</f>
        <v>0.10118892110900504</v>
      </c>
      <c r="Q149" s="274">
        <f>IF(Q$56=0,0,Q$56/ISI_fec!Q$56)</f>
        <v>0.10118892110900504</v>
      </c>
      <c r="R149" s="274">
        <f>IF(R$56=0,0,R$56/ISI_fec!R$56)</f>
        <v>0.10118892110900508</v>
      </c>
      <c r="S149" s="274">
        <f>IF(S$56=0,0,S$56/ISI_fec!S$56)</f>
        <v>0.101188921109005</v>
      </c>
      <c r="T149" s="274">
        <f>IF(T$56=0,0,T$56/ISI_fec!T$56)</f>
        <v>0.10118892110900501</v>
      </c>
      <c r="U149" s="274">
        <f>IF(U$56=0,0,U$56/ISI_fec!U$56)</f>
        <v>0.10118892110900503</v>
      </c>
      <c r="V149" s="274">
        <f>IF(V$56=0,0,V$56/ISI_fec!V$56)</f>
        <v>0.10118892110900503</v>
      </c>
      <c r="W149" s="274">
        <f>IF(W$56=0,0,W$56/ISI_fec!W$56)</f>
        <v>0.1056175417640408</v>
      </c>
      <c r="X149" s="274">
        <f>IF(X$56=0,0,X$56/ISI_fec!X$56)</f>
        <v>0.10561754176404078</v>
      </c>
      <c r="Y149" s="274">
        <f>IF(Y$56=0,0,Y$56/ISI_fec!Y$56)</f>
        <v>0.10858250173645134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0.49678481634202359</v>
      </c>
      <c r="C150" s="274">
        <f>IF(C$57=0,0,C$57/ISI_fec!C$57)</f>
        <v>0.49678481634202359</v>
      </c>
      <c r="D150" s="274">
        <f>IF(D$57=0,0,D$57/ISI_fec!D$57)</f>
        <v>0.49678481634202354</v>
      </c>
      <c r="E150" s="274">
        <f>IF(E$57=0,0,E$57/ISI_fec!E$57)</f>
        <v>0.49678481634202354</v>
      </c>
      <c r="F150" s="274">
        <f>IF(F$57=0,0,F$57/ISI_fec!F$57)</f>
        <v>0.4993690593532627</v>
      </c>
      <c r="G150" s="274">
        <f>IF(G$57=0,0,G$57/ISI_fec!G$57)</f>
        <v>0.49936905935326287</v>
      </c>
      <c r="H150" s="274">
        <f>IF(H$57=0,0,H$57/ISI_fec!H$57)</f>
        <v>0.49936905935326309</v>
      </c>
      <c r="I150" s="274">
        <f>IF(I$57=0,0,I$57/ISI_fec!I$57)</f>
        <v>0.49936905935326292</v>
      </c>
      <c r="J150" s="274">
        <f>IF(J$57=0,0,J$57/ISI_fec!J$57)</f>
        <v>0.50448288093155857</v>
      </c>
      <c r="K150" s="274">
        <f>IF(K$57=0,0,K$57/ISI_fec!K$57)</f>
        <v>0.50448288093155835</v>
      </c>
      <c r="L150" s="274">
        <f>IF(L$57=0,0,L$57/ISI_fec!L$57)</f>
        <v>0.5157856346561317</v>
      </c>
      <c r="M150" s="274">
        <f>IF(M$57=0,0,M$57/ISI_fec!M$57)</f>
        <v>0.51578563465613148</v>
      </c>
      <c r="N150" s="274">
        <f>IF(N$57=0,0,N$57/ISI_fec!N$57)</f>
        <v>0.5157856346561317</v>
      </c>
      <c r="O150" s="274">
        <f>IF(O$57=0,0,O$57/ISI_fec!O$57)</f>
        <v>0.54082307310625155</v>
      </c>
      <c r="P150" s="274">
        <f>IF(P$57=0,0,P$57/ISI_fec!P$57)</f>
        <v>0.55992117429404109</v>
      </c>
      <c r="Q150" s="274">
        <f>IF(Q$57=0,0,Q$57/ISI_fec!Q$57)</f>
        <v>0.55992117429404098</v>
      </c>
      <c r="R150" s="274">
        <f>IF(R$57=0,0,R$57/ISI_fec!R$57)</f>
        <v>0.55992117429404109</v>
      </c>
      <c r="S150" s="274">
        <f>IF(S$57=0,0,S$57/ISI_fec!S$57)</f>
        <v>0.55992117429404109</v>
      </c>
      <c r="T150" s="274">
        <f>IF(T$57=0,0,T$57/ISI_fec!T$57)</f>
        <v>0.55992117429404109</v>
      </c>
      <c r="U150" s="274">
        <f>IF(U$57=0,0,U$57/ISI_fec!U$57)</f>
        <v>0.55992117429404131</v>
      </c>
      <c r="V150" s="274">
        <f>IF(V$57=0,0,V$57/ISI_fec!V$57)</f>
        <v>0.55992117429404131</v>
      </c>
      <c r="W150" s="274">
        <f>IF(W$57=0,0,W$57/ISI_fec!W$57)</f>
        <v>0.5805450587803701</v>
      </c>
      <c r="X150" s="274">
        <f>IF(X$57=0,0,X$57/ISI_fec!X$57)</f>
        <v>0.58442660878720309</v>
      </c>
      <c r="Y150" s="274">
        <f>IF(Y$57=0,0,Y$57/ISI_fec!Y$57)</f>
        <v>0.6008329885696162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0.34261856964037118</v>
      </c>
      <c r="C151" s="274">
        <f>IF(C$58=0,0,C$58/ISI_fec!C$58)</f>
        <v>0.34261856964037124</v>
      </c>
      <c r="D151" s="274">
        <f>IF(D$58=0,0,D$58/ISI_fec!D$58)</f>
        <v>0.34261856964037113</v>
      </c>
      <c r="E151" s="274">
        <f>IF(E$58=0,0,E$58/ISI_fec!E$58)</f>
        <v>0.34261856964037107</v>
      </c>
      <c r="F151" s="274">
        <f>IF(F$58=0,0,F$58/ISI_fec!F$58)</f>
        <v>0.34440084964368023</v>
      </c>
      <c r="G151" s="274">
        <f>IF(G$58=0,0,G$58/ISI_fec!G$58)</f>
        <v>0.34440084964368056</v>
      </c>
      <c r="H151" s="274">
        <f>IF(H$58=0,0,H$58/ISI_fec!H$58)</f>
        <v>0.34440084964368034</v>
      </c>
      <c r="I151" s="274">
        <f>IF(I$58=0,0,I$58/ISI_fec!I$58)</f>
        <v>0.3444008496436804</v>
      </c>
      <c r="J151" s="274">
        <f>IF(J$58=0,0,J$58/ISI_fec!J$58)</f>
        <v>0.3479277091146537</v>
      </c>
      <c r="K151" s="274">
        <f>IF(K$58=0,0,K$58/ISI_fec!K$58)</f>
        <v>0.3479277091146537</v>
      </c>
      <c r="L151" s="274">
        <f>IF(L$58=0,0,L$58/ISI_fec!L$58)</f>
        <v>0.3557229016944618</v>
      </c>
      <c r="M151" s="274">
        <f>IF(M$58=0,0,M$58/ISI_fec!M$58)</f>
        <v>0.35572290169446175</v>
      </c>
      <c r="N151" s="274">
        <f>IF(N$58=0,0,N$58/ISI_fec!N$58)</f>
        <v>0.3557229016944618</v>
      </c>
      <c r="O151" s="274">
        <f>IF(O$58=0,0,O$58/ISI_fec!O$58)</f>
        <v>0.37832379891157836</v>
      </c>
      <c r="P151" s="274">
        <f>IF(P$58=0,0,P$58/ISI_fec!P$58)</f>
        <v>0.38616194685770133</v>
      </c>
      <c r="Q151" s="274">
        <f>IF(Q$58=0,0,Q$58/ISI_fec!Q$58)</f>
        <v>0.38616194685770111</v>
      </c>
      <c r="R151" s="274">
        <f>IF(R$58=0,0,R$58/ISI_fec!R$58)</f>
        <v>0.38616194685770128</v>
      </c>
      <c r="S151" s="274">
        <f>IF(S$58=0,0,S$58/ISI_fec!S$58)</f>
        <v>0.38616194685770105</v>
      </c>
      <c r="T151" s="274">
        <f>IF(T$58=0,0,T$58/ISI_fec!T$58)</f>
        <v>0.38616194685770133</v>
      </c>
      <c r="U151" s="274">
        <f>IF(U$58=0,0,U$58/ISI_fec!U$58)</f>
        <v>0.38616194685770105</v>
      </c>
      <c r="V151" s="274">
        <f>IF(V$58=0,0,V$58/ISI_fec!V$58)</f>
        <v>0.38616194685770117</v>
      </c>
      <c r="W151" s="274">
        <f>IF(W$58=0,0,W$58/ISI_fec!W$58)</f>
        <v>0.40306265847019668</v>
      </c>
      <c r="X151" s="274">
        <f>IF(X$58=0,0,X$58/ISI_fec!X$58)</f>
        <v>0.40306265847019668</v>
      </c>
      <c r="Y151" s="274">
        <f>IF(Y$58=0,0,Y$58/ISI_fec!Y$58)</f>
        <v>0.4143776789561629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0.49611922163075156</v>
      </c>
      <c r="C152" s="275">
        <f>IF(C$59=0,0,C$59/ISI_fec!C$59)</f>
        <v>0.48866639371182663</v>
      </c>
      <c r="D152" s="275">
        <f>IF(D$59=0,0,D$59/ISI_fec!D$59)</f>
        <v>0.50695061417930898</v>
      </c>
      <c r="E152" s="275">
        <f>IF(E$59=0,0,E$59/ISI_fec!E$59)</f>
        <v>0.50431121979662552</v>
      </c>
      <c r="F152" s="275">
        <f>IF(F$59=0,0,F$59/ISI_fec!F$59)</f>
        <v>0.53065935039918688</v>
      </c>
      <c r="G152" s="275">
        <f>IF(G$59=0,0,G$59/ISI_fec!G$59)</f>
        <v>0.51059340732269343</v>
      </c>
      <c r="H152" s="275">
        <f>IF(H$59=0,0,H$59/ISI_fec!H$59)</f>
        <v>0.51051067724018229</v>
      </c>
      <c r="I152" s="275">
        <f>IF(I$59=0,0,I$59/ISI_fec!I$59)</f>
        <v>0.51628090497698564</v>
      </c>
      <c r="J152" s="275">
        <f>IF(J$59=0,0,J$59/ISI_fec!J$59)</f>
        <v>0.52212490460391003</v>
      </c>
      <c r="K152" s="275">
        <f>IF(K$59=0,0,K$59/ISI_fec!K$59)</f>
        <v>0.51143908804739702</v>
      </c>
      <c r="L152" s="275">
        <f>IF(L$59=0,0,L$59/ISI_fec!L$59)</f>
        <v>0.52536296484028833</v>
      </c>
      <c r="M152" s="275">
        <f>IF(M$59=0,0,M$59/ISI_fec!M$59)</f>
        <v>0.53114902502408934</v>
      </c>
      <c r="N152" s="275">
        <f>IF(N$59=0,0,N$59/ISI_fec!N$59)</f>
        <v>0.54852199711199845</v>
      </c>
      <c r="O152" s="275">
        <f>IF(O$59=0,0,O$59/ISI_fec!O$59)</f>
        <v>0.61831990153715899</v>
      </c>
      <c r="P152" s="275">
        <f>IF(P$59=0,0,P$59/ISI_fec!P$59)</f>
        <v>0.63331535047086929</v>
      </c>
      <c r="Q152" s="275">
        <f>IF(Q$59=0,0,Q$59/ISI_fec!Q$59)</f>
        <v>0.62794652209548973</v>
      </c>
      <c r="R152" s="275">
        <f>IF(R$59=0,0,R$59/ISI_fec!R$59)</f>
        <v>0.63871990114101029</v>
      </c>
      <c r="S152" s="275">
        <f>IF(S$59=0,0,S$59/ISI_fec!S$59)</f>
        <v>0.63483281748700515</v>
      </c>
      <c r="T152" s="275">
        <f>IF(T$59=0,0,T$59/ISI_fec!T$59)</f>
        <v>0.62199916036914793</v>
      </c>
      <c r="U152" s="275">
        <f>IF(U$59=0,0,U$59/ISI_fec!U$59)</f>
        <v>0.62454815540258513</v>
      </c>
      <c r="V152" s="275">
        <f>IF(V$59=0,0,V$59/ISI_fec!V$59)</f>
        <v>0.63277702045798512</v>
      </c>
      <c r="W152" s="275">
        <f>IF(W$59=0,0,W$59/ISI_fec!W$59)</f>
        <v>0.65746968434127762</v>
      </c>
      <c r="X152" s="275">
        <f>IF(X$59=0,0,X$59/ISI_fec!X$59)</f>
        <v>0.65398140698327545</v>
      </c>
      <c r="Y152" s="275">
        <f>IF(Y$59=0,0,Y$59/ISI_fec!Y$59)</f>
        <v>0.68734820225300652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0.31785968876677317</v>
      </c>
      <c r="C153" s="276">
        <f>IF(C$65=0,0,C$65/ISI_fec!C$65)</f>
        <v>0.33238989626688742</v>
      </c>
      <c r="D153" s="276">
        <f>IF(D$65=0,0,D$65/ISI_fec!D$65)</f>
        <v>0.31968203123143191</v>
      </c>
      <c r="E153" s="276">
        <f>IF(E$65=0,0,E$65/ISI_fec!E$65)</f>
        <v>0.33591694068698713</v>
      </c>
      <c r="F153" s="276">
        <f>IF(F$65=0,0,F$65/ISI_fec!F$65)</f>
        <v>0.35332681140983491</v>
      </c>
      <c r="G153" s="276">
        <f>IF(G$65=0,0,G$65/ISI_fec!G$65)</f>
        <v>0.3309583500552204</v>
      </c>
      <c r="H153" s="276">
        <f>IF(H$65=0,0,H$65/ISI_fec!H$65)</f>
        <v>0.3296828335862273</v>
      </c>
      <c r="I153" s="276">
        <f>IF(I$65=0,0,I$65/ISI_fec!I$65)</f>
        <v>0.3277870846803701</v>
      </c>
      <c r="J153" s="276">
        <f>IF(J$65=0,0,J$65/ISI_fec!J$65)</f>
        <v>0.34943379273921205</v>
      </c>
      <c r="K153" s="276">
        <f>IF(K$65=0,0,K$65/ISI_fec!K$65)</f>
        <v>0.35016845432552818</v>
      </c>
      <c r="L153" s="276">
        <f>IF(L$65=0,0,L$65/ISI_fec!L$65)</f>
        <v>0.34605676223322035</v>
      </c>
      <c r="M153" s="276">
        <f>IF(M$65=0,0,M$65/ISI_fec!M$65)</f>
        <v>0.34934279162127513</v>
      </c>
      <c r="N153" s="276">
        <f>IF(N$65=0,0,N$65/ISI_fec!N$65)</f>
        <v>0.33946625954697218</v>
      </c>
      <c r="O153" s="276">
        <f>IF(O$65=0,0,O$65/ISI_fec!O$65)</f>
        <v>0.35268519470075466</v>
      </c>
      <c r="P153" s="276">
        <f>IF(P$65=0,0,P$65/ISI_fec!P$65)</f>
        <v>0.35908078253661985</v>
      </c>
      <c r="Q153" s="276">
        <f>IF(Q$65=0,0,Q$65/ISI_fec!Q$65)</f>
        <v>0.36397554162402851</v>
      </c>
      <c r="R153" s="276">
        <f>IF(R$65=0,0,R$65/ISI_fec!R$65)</f>
        <v>0.39196450731194216</v>
      </c>
      <c r="S153" s="276">
        <f>IF(S$65=0,0,S$65/ISI_fec!S$65)</f>
        <v>0.38480910434454479</v>
      </c>
      <c r="T153" s="276">
        <f>IF(T$65=0,0,T$65/ISI_fec!T$65)</f>
        <v>0.36410053601502851</v>
      </c>
      <c r="U153" s="276">
        <f>IF(U$65=0,0,U$65/ISI_fec!U$65)</f>
        <v>0.37474450416541838</v>
      </c>
      <c r="V153" s="276">
        <f>IF(V$65=0,0,V$65/ISI_fec!V$65)</f>
        <v>0.37760872298481968</v>
      </c>
      <c r="W153" s="276">
        <f>IF(W$65=0,0,W$65/ISI_fec!W$65)</f>
        <v>0.38379968506217821</v>
      </c>
      <c r="X153" s="276">
        <f>IF(X$65=0,0,X$65/ISI_fec!X$65)</f>
        <v>0.38057584242035108</v>
      </c>
      <c r="Y153" s="276">
        <f>IF(Y$65=0,0,Y$65/ISI_fec!Y$65)</f>
        <v>0.38780762876740715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0.49617036424578959</v>
      </c>
      <c r="C154" s="276">
        <f>IF(C$71=0,0,C$71/ISI_fec!C$71)</f>
        <v>0.49617036424578925</v>
      </c>
      <c r="D154" s="276">
        <f>IF(D$71=0,0,D$71/ISI_fec!D$71)</f>
        <v>0.49617036424578936</v>
      </c>
      <c r="E154" s="276">
        <f>IF(E$71=0,0,E$71/ISI_fec!E$71)</f>
        <v>0.49617036424578942</v>
      </c>
      <c r="F154" s="276">
        <f>IF(F$71=0,0,F$71/ISI_fec!F$71)</f>
        <v>0.4987514109163132</v>
      </c>
      <c r="G154" s="276">
        <f>IF(G$71=0,0,G$71/ISI_fec!G$71)</f>
        <v>0.49875141091631309</v>
      </c>
      <c r="H154" s="276">
        <f>IF(H$71=0,0,H$71/ISI_fec!H$71)</f>
        <v>0.49875141091631287</v>
      </c>
      <c r="I154" s="276">
        <f>IF(I$71=0,0,I$71/ISI_fec!I$71)</f>
        <v>0.49875141091631331</v>
      </c>
      <c r="J154" s="276">
        <f>IF(J$71=0,0,J$71/ISI_fec!J$71)</f>
        <v>0.50385890742531236</v>
      </c>
      <c r="K154" s="276">
        <f>IF(K$71=0,0,K$71/ISI_fec!K$71)</f>
        <v>0.50385890742531247</v>
      </c>
      <c r="L154" s="276">
        <f>IF(L$71=0,0,L$71/ISI_fec!L$71)</f>
        <v>0.5151476812525726</v>
      </c>
      <c r="M154" s="276">
        <f>IF(M$71=0,0,M$71/ISI_fec!M$71)</f>
        <v>0.51514768125257226</v>
      </c>
      <c r="N154" s="276">
        <f>IF(N$71=0,0,N$71/ISI_fec!N$71)</f>
        <v>0.51514768125257238</v>
      </c>
      <c r="O154" s="276">
        <f>IF(O$71=0,0,O$71/ISI_fec!O$71)</f>
        <v>0.54787765095698449</v>
      </c>
      <c r="P154" s="276">
        <f>IF(P$71=0,0,P$71/ISI_fec!P$71)</f>
        <v>0.55922863151102298</v>
      </c>
      <c r="Q154" s="276">
        <f>IF(Q$71=0,0,Q$71/ISI_fec!Q$71)</f>
        <v>0.55922863151102264</v>
      </c>
      <c r="R154" s="276">
        <f>IF(R$71=0,0,R$71/ISI_fec!R$71)</f>
        <v>0.55922863151102276</v>
      </c>
      <c r="S154" s="276">
        <f>IF(S$71=0,0,S$71/ISI_fec!S$71)</f>
        <v>0.55922863151102276</v>
      </c>
      <c r="T154" s="276">
        <f>IF(T$71=0,0,T$71/ISI_fec!T$71)</f>
        <v>0.55922863151102287</v>
      </c>
      <c r="U154" s="276">
        <f>IF(U$71=0,0,U$71/ISI_fec!U$71)</f>
        <v>0.55922863151102253</v>
      </c>
      <c r="V154" s="276">
        <f>IF(V$71=0,0,V$71/ISI_fec!V$71)</f>
        <v>0.55922863151102276</v>
      </c>
      <c r="W154" s="276">
        <f>IF(W$71=0,0,W$71/ISI_fec!W$71)</f>
        <v>0.5837037562702756</v>
      </c>
      <c r="X154" s="276">
        <f>IF(X$71=0,0,X$71/ISI_fec!X$71)</f>
        <v>0.58370375627027538</v>
      </c>
      <c r="Y154" s="276">
        <f>IF(Y$71=0,0,Y$71/ISI_fec!Y$71)</f>
        <v>0.60008984369648621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0.36427729157895361</v>
      </c>
      <c r="C155" s="276">
        <f>IF(C$72=0,0,C$72/ISI_fec!C$72)</f>
        <v>0.359535876567463</v>
      </c>
      <c r="D155" s="276">
        <f>IF(D$72=0,0,D$72/ISI_fec!D$72)</f>
        <v>0.36781116878767484</v>
      </c>
      <c r="E155" s="276">
        <f>IF(E$72=0,0,E$72/ISI_fec!E$72)</f>
        <v>0.36638876543659937</v>
      </c>
      <c r="F155" s="276">
        <f>IF(F$72=0,0,F$72/ISI_fec!F$72)</f>
        <v>0.37848812502628792</v>
      </c>
      <c r="G155" s="276">
        <f>IF(G$72=0,0,G$72/ISI_fec!G$72)</f>
        <v>0.36761763174159995</v>
      </c>
      <c r="H155" s="276">
        <f>IF(H$72=0,0,H$72/ISI_fec!H$72)</f>
        <v>0.36872283467509531</v>
      </c>
      <c r="I155" s="276">
        <f>IF(I$72=0,0,I$72/ISI_fec!I$72)</f>
        <v>0.37091375588676617</v>
      </c>
      <c r="J155" s="276">
        <f>IF(J$72=0,0,J$72/ISI_fec!J$72)</f>
        <v>0.37488292274788454</v>
      </c>
      <c r="K155" s="276">
        <f>IF(K$72=0,0,K$72/ISI_fec!K$72)</f>
        <v>0.37545948027668147</v>
      </c>
      <c r="L155" s="276">
        <f>IF(L$72=0,0,L$72/ISI_fec!L$72)</f>
        <v>0.38564469672238139</v>
      </c>
      <c r="M155" s="276">
        <f>IF(M$72=0,0,M$72/ISI_fec!M$72)</f>
        <v>0.38981656689490418</v>
      </c>
      <c r="N155" s="276">
        <f>IF(N$72=0,0,N$72/ISI_fec!N$72)</f>
        <v>0.39364198114849697</v>
      </c>
      <c r="O155" s="276">
        <f>IF(O$72=0,0,O$72/ISI_fec!O$72)</f>
        <v>0.42797308637916043</v>
      </c>
      <c r="P155" s="276">
        <f>IF(P$72=0,0,P$72/ISI_fec!P$72)</f>
        <v>0.45428399628918992</v>
      </c>
      <c r="Q155" s="276">
        <f>IF(Q$72=0,0,Q$72/ISI_fec!Q$72)</f>
        <v>0.46019871759542064</v>
      </c>
      <c r="R155" s="276">
        <f>IF(R$72=0,0,R$72/ISI_fec!R$72)</f>
        <v>0.468092456970573</v>
      </c>
      <c r="S155" s="276">
        <f>IF(S$72=0,0,S$72/ISI_fec!S$72)</f>
        <v>0.46525619683246461</v>
      </c>
      <c r="T155" s="276">
        <f>IF(T$72=0,0,T$72/ISI_fec!T$72)</f>
        <v>0.45592752775610407</v>
      </c>
      <c r="U155" s="276">
        <f>IF(U$72=0,0,U$72/ISI_fec!U$72)</f>
        <v>0.45774468852666511</v>
      </c>
      <c r="V155" s="276">
        <f>IF(V$72=0,0,V$72/ISI_fec!V$72)</f>
        <v>0.46372741883836421</v>
      </c>
      <c r="W155" s="276">
        <f>IF(W$72=0,0,W$72/ISI_fec!W$72)</f>
        <v>0.48175741748637096</v>
      </c>
      <c r="X155" s="276">
        <f>IF(X$72=0,0,X$72/ISI_fec!X$72)</f>
        <v>0.47924379113450188</v>
      </c>
      <c r="Y155" s="276">
        <f>IF(Y$72=0,0,Y$72/ISI_fec!Y$72)</f>
        <v>0.5026326461076791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0.35561331628779314</v>
      </c>
      <c r="C156" s="277">
        <f>IF(C$79=0,0,C$79/ISI_fec!C$79)</f>
        <v>0.35648410673142916</v>
      </c>
      <c r="D156" s="277">
        <f>IF(D$79=0,0,D$79/ISI_fec!D$79)</f>
        <v>0.36260219571335922</v>
      </c>
      <c r="E156" s="277">
        <f>IF(E$79=0,0,E$79/ISI_fec!E$79)</f>
        <v>0.36142604015970548</v>
      </c>
      <c r="F156" s="277">
        <f>IF(F$79=0,0,F$79/ISI_fec!F$79)</f>
        <v>0.37346603008009871</v>
      </c>
      <c r="G156" s="277">
        <f>IF(G$79=0,0,G$79/ISI_fec!G$79)</f>
        <v>0.35968368868516448</v>
      </c>
      <c r="H156" s="277">
        <f>IF(H$79=0,0,H$79/ISI_fec!H$79)</f>
        <v>0.35752081952008702</v>
      </c>
      <c r="I156" s="277">
        <f>IF(I$79=0,0,I$79/ISI_fec!I$79)</f>
        <v>0.35545336960644863</v>
      </c>
      <c r="J156" s="277">
        <f>IF(J$79=0,0,J$79/ISI_fec!J$79)</f>
        <v>0.36435715074509928</v>
      </c>
      <c r="K156" s="277">
        <f>IF(K$79=0,0,K$79/ISI_fec!K$79)</f>
        <v>0.36545334945253349</v>
      </c>
      <c r="L156" s="277">
        <f>IF(L$79=0,0,L$79/ISI_fec!L$79)</f>
        <v>0.36796393203405048</v>
      </c>
      <c r="M156" s="277">
        <f>IF(M$79=0,0,M$79/ISI_fec!M$79)</f>
        <v>0.3746734654851962</v>
      </c>
      <c r="N156" s="277">
        <f>IF(N$79=0,0,N$79/ISI_fec!N$79)</f>
        <v>0.37602031835688887</v>
      </c>
      <c r="O156" s="277">
        <f>IF(O$79=0,0,O$79/ISI_fec!O$79)</f>
        <v>0.40411459601793465</v>
      </c>
      <c r="P156" s="277">
        <f>IF(P$79=0,0,P$79/ISI_fec!P$79)</f>
        <v>0.4222661483366319</v>
      </c>
      <c r="Q156" s="277">
        <f>IF(Q$79=0,0,Q$79/ISI_fec!Q$79)</f>
        <v>0.41973478968420835</v>
      </c>
      <c r="R156" s="277">
        <f>IF(R$79=0,0,R$79/ISI_fec!R$79)</f>
        <v>0.44781574328004875</v>
      </c>
      <c r="S156" s="277">
        <f>IF(S$79=0,0,S$79/ISI_fec!S$79)</f>
        <v>0.42527580261741854</v>
      </c>
      <c r="T156" s="277">
        <f>IF(T$79=0,0,T$79/ISI_fec!T$79)</f>
        <v>0.42235398887433234</v>
      </c>
      <c r="U156" s="277">
        <f>IF(U$79=0,0,U$79/ISI_fec!U$79)</f>
        <v>0.42694784004636149</v>
      </c>
      <c r="V156" s="277">
        <f>IF(V$79=0,0,V$79/ISI_fec!V$79)</f>
        <v>0.43166562731728414</v>
      </c>
      <c r="W156" s="277">
        <f>IF(W$79=0,0,W$79/ISI_fec!W$79)</f>
        <v>0.43947534944346034</v>
      </c>
      <c r="X156" s="277">
        <f>IF(X$79=0,0,X$79/ISI_fec!X$79)</f>
        <v>0.44210657179866875</v>
      </c>
      <c r="Y156" s="277">
        <f>IF(Y$79=0,0,Y$79/ISI_fec!Y$79)</f>
        <v>0.46006892818833534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HR: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111.25267161856138</v>
      </c>
      <c r="C54" s="223">
        <f t="shared" si="2"/>
        <v>78.531425677553656</v>
      </c>
      <c r="D54" s="223">
        <f t="shared" si="2"/>
        <v>53.878474477702468</v>
      </c>
      <c r="E54" s="223">
        <f t="shared" si="2"/>
        <v>55.934654318892186</v>
      </c>
      <c r="F54" s="223">
        <f t="shared" si="2"/>
        <v>50.114524678743443</v>
      </c>
      <c r="G54" s="223">
        <f t="shared" si="2"/>
        <v>72.22501321180583</v>
      </c>
      <c r="H54" s="223">
        <f t="shared" si="2"/>
        <v>89.639178998785809</v>
      </c>
      <c r="I54" s="223">
        <f t="shared" si="2"/>
        <v>83.438496979192081</v>
      </c>
      <c r="J54" s="223">
        <f t="shared" si="2"/>
        <v>89.774979001071856</v>
      </c>
      <c r="K54" s="223">
        <f t="shared" si="2"/>
        <v>48.200087878632495</v>
      </c>
      <c r="L54" s="223">
        <f t="shared" si="2"/>
        <v>76.242963758532809</v>
      </c>
      <c r="M54" s="223">
        <f t="shared" si="2"/>
        <v>63.931391637908462</v>
      </c>
      <c r="N54" s="223">
        <f t="shared" si="2"/>
        <v>23.413596852629453</v>
      </c>
      <c r="O54" s="223">
        <f t="shared" si="2"/>
        <v>46.576612237185103</v>
      </c>
      <c r="P54" s="223">
        <f t="shared" si="2"/>
        <v>42.016570602651676</v>
      </c>
      <c r="Q54" s="223">
        <f t="shared" si="2"/>
        <v>36.18322924427774</v>
      </c>
      <c r="R54" s="223">
        <f t="shared" si="2"/>
        <v>6.9326648046008739</v>
      </c>
      <c r="S54" s="223">
        <f t="shared" si="2"/>
        <v>8.8913424829141867</v>
      </c>
      <c r="T54" s="223">
        <f t="shared" si="2"/>
        <v>38.747627080780532</v>
      </c>
      <c r="U54" s="223">
        <f t="shared" si="2"/>
        <v>23.009242847514642</v>
      </c>
      <c r="V54" s="223">
        <f t="shared" si="2"/>
        <v>17.075474917307581</v>
      </c>
      <c r="W54" s="223">
        <f t="shared" si="2"/>
        <v>44.629521224691686</v>
      </c>
      <c r="X54" s="223">
        <f t="shared" si="2"/>
        <v>42.24080688604807</v>
      </c>
      <c r="Y54" s="223">
        <f t="shared" si="2"/>
        <v>44.945162838347102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0.32227343975154987</v>
      </c>
      <c r="C59" s="260">
        <v>0.30451557598799139</v>
      </c>
      <c r="D59" s="260">
        <v>0.15740128339252971</v>
      </c>
      <c r="E59" s="260">
        <v>0.1908599782747617</v>
      </c>
      <c r="F59" s="260">
        <v>0.13078801135455681</v>
      </c>
      <c r="G59" s="260">
        <v>0.20097075029906469</v>
      </c>
      <c r="H59" s="260">
        <v>0.25613287737985541</v>
      </c>
      <c r="I59" s="260">
        <v>0.21178446451774971</v>
      </c>
      <c r="J59" s="260">
        <v>0.24574588020378521</v>
      </c>
      <c r="K59" s="260">
        <v>0.19090525736920039</v>
      </c>
      <c r="L59" s="260">
        <v>0.229793680189956</v>
      </c>
      <c r="M59" s="260">
        <v>0.1834200356691143</v>
      </c>
      <c r="N59" s="260">
        <v>5.6021104932711882E-2</v>
      </c>
      <c r="O59" s="260">
        <v>5.6806687355575008E-2</v>
      </c>
      <c r="P59" s="260">
        <v>5.380337770095725E-2</v>
      </c>
      <c r="Q59" s="260">
        <v>5.7183012338384222E-2</v>
      </c>
      <c r="R59" s="260">
        <v>1.263874557421522E-2</v>
      </c>
      <c r="S59" s="260">
        <v>1.5042622103593251E-2</v>
      </c>
      <c r="T59" s="260">
        <v>6.7153306645435548E-2</v>
      </c>
      <c r="U59" s="260">
        <v>4.7680346605754272E-2</v>
      </c>
      <c r="V59" s="260">
        <v>3.230822407633363E-2</v>
      </c>
      <c r="W59" s="260">
        <v>6.7085609857269538E-2</v>
      </c>
      <c r="X59" s="260">
        <v>6.79090026740643E-2</v>
      </c>
      <c r="Y59" s="260">
        <v>5.4040610474599918E-2</v>
      </c>
      <c r="DA59" s="68" t="s">
        <v>393</v>
      </c>
    </row>
    <row r="60" spans="1:105" ht="12" customHeight="1" x14ac:dyDescent="0.25">
      <c r="A60" s="37" t="s">
        <v>159</v>
      </c>
      <c r="B60" s="226">
        <v>7.6812077978020074E-2</v>
      </c>
      <c r="C60" s="226">
        <v>7.6188553506530116E-2</v>
      </c>
      <c r="D60" s="226">
        <v>6.7806617290654049E-4</v>
      </c>
      <c r="E60" s="226">
        <v>7.6159896477866662E-4</v>
      </c>
      <c r="F60" s="226">
        <v>8.8313928376571374E-4</v>
      </c>
      <c r="G60" s="226">
        <v>3.124697530615635E-2</v>
      </c>
      <c r="H60" s="226">
        <v>1.034484543730983E-3</v>
      </c>
      <c r="I60" s="226">
        <v>1.1965705332217991E-3</v>
      </c>
      <c r="J60" s="226">
        <v>1.1106085213004749E-3</v>
      </c>
      <c r="K60" s="226">
        <v>8.9264703753131388E-4</v>
      </c>
      <c r="L60" s="226">
        <v>9.491083809536851E-4</v>
      </c>
      <c r="M60" s="226">
        <v>8.9510694280806426E-4</v>
      </c>
      <c r="N60" s="226">
        <v>3.7770982215760262E-3</v>
      </c>
      <c r="O60" s="226">
        <v>1.223529264236758E-3</v>
      </c>
      <c r="P60" s="226">
        <v>1.011283732439038E-3</v>
      </c>
      <c r="Q60" s="226">
        <v>1.023187263705946E-3</v>
      </c>
      <c r="R60" s="226">
        <v>9.8597911877519725E-4</v>
      </c>
      <c r="S60" s="226">
        <v>8.7687130155075473E-4</v>
      </c>
      <c r="T60" s="226">
        <v>1.409555167853275E-3</v>
      </c>
      <c r="U60" s="226">
        <v>7.2533734309917293E-4</v>
      </c>
      <c r="V60" s="226">
        <v>1.223556900562768E-3</v>
      </c>
      <c r="W60" s="226">
        <v>0</v>
      </c>
      <c r="X60" s="226">
        <v>0</v>
      </c>
      <c r="Y60" s="226">
        <v>2.1532986390858421E-3</v>
      </c>
      <c r="DA60" s="69" t="s">
        <v>394</v>
      </c>
    </row>
    <row r="61" spans="1:105" ht="12" customHeight="1" x14ac:dyDescent="0.25">
      <c r="A61" s="37" t="s">
        <v>35</v>
      </c>
      <c r="B61" s="226">
        <v>0.24546136177352981</v>
      </c>
      <c r="C61" s="226">
        <v>0.22832702248146131</v>
      </c>
      <c r="D61" s="226">
        <v>0.15672321721962321</v>
      </c>
      <c r="E61" s="226">
        <v>0.190098379309983</v>
      </c>
      <c r="F61" s="226">
        <v>0.1299048720707911</v>
      </c>
      <c r="G61" s="226">
        <v>0.16972377499290839</v>
      </c>
      <c r="H61" s="226">
        <v>0.2550983928361244</v>
      </c>
      <c r="I61" s="226">
        <v>0.21058789398452779</v>
      </c>
      <c r="J61" s="226">
        <v>0.2446352716824847</v>
      </c>
      <c r="K61" s="226">
        <v>0.19001261033166911</v>
      </c>
      <c r="L61" s="226">
        <v>0.22884457180900231</v>
      </c>
      <c r="M61" s="226">
        <v>0.1825249287263063</v>
      </c>
      <c r="N61" s="226">
        <v>5.2244006711135847E-2</v>
      </c>
      <c r="O61" s="226">
        <v>5.558315809133825E-2</v>
      </c>
      <c r="P61" s="226">
        <v>5.2792093968518222E-2</v>
      </c>
      <c r="Q61" s="226">
        <v>5.6159825074678267E-2</v>
      </c>
      <c r="R61" s="226">
        <v>1.1652766455440019E-2</v>
      </c>
      <c r="S61" s="226">
        <v>1.41657508020425E-2</v>
      </c>
      <c r="T61" s="226">
        <v>6.5743751477582268E-2</v>
      </c>
      <c r="U61" s="226">
        <v>4.6955009262655098E-2</v>
      </c>
      <c r="V61" s="226">
        <v>3.108466717577086E-2</v>
      </c>
      <c r="W61" s="226">
        <v>6.7085609857269538E-2</v>
      </c>
      <c r="X61" s="226">
        <v>6.79090026740643E-2</v>
      </c>
      <c r="Y61" s="226">
        <v>5.188731183551408E-2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43.984377427306448</v>
      </c>
      <c r="C65" s="261">
        <v>27.81066632363363</v>
      </c>
      <c r="D65" s="261">
        <v>23.53972259742482</v>
      </c>
      <c r="E65" s="261">
        <v>19.675065089789548</v>
      </c>
      <c r="F65" s="261">
        <v>12.976150785838209</v>
      </c>
      <c r="G65" s="261">
        <v>24.328112702341389</v>
      </c>
      <c r="H65" s="261">
        <v>32.48277662285119</v>
      </c>
      <c r="I65" s="261">
        <v>29.414309527770879</v>
      </c>
      <c r="J65" s="261">
        <v>24.259895863519279</v>
      </c>
      <c r="K65" s="261">
        <v>16.099149372466449</v>
      </c>
      <c r="L65" s="261">
        <v>25.213962186554131</v>
      </c>
      <c r="M65" s="261">
        <v>19.882381059100791</v>
      </c>
      <c r="N65" s="261">
        <v>9.0020143107483754</v>
      </c>
      <c r="O65" s="261">
        <v>15.975560859658611</v>
      </c>
      <c r="P65" s="261">
        <v>15.72324154985917</v>
      </c>
      <c r="Q65" s="261">
        <v>13.71799555998961</v>
      </c>
      <c r="R65" s="261">
        <v>2.198826639095262</v>
      </c>
      <c r="S65" s="261">
        <v>2.8449184511552441</v>
      </c>
      <c r="T65" s="261">
        <v>14.9998330348787</v>
      </c>
      <c r="U65" s="261">
        <v>9.0385609389851496</v>
      </c>
      <c r="V65" s="261">
        <v>6.5079490387384737</v>
      </c>
      <c r="W65" s="261">
        <v>15.471952403396539</v>
      </c>
      <c r="X65" s="261">
        <v>15.672768348289679</v>
      </c>
      <c r="Y65" s="261">
        <v>15.98835389092706</v>
      </c>
      <c r="DA65" s="70" t="s">
        <v>399</v>
      </c>
    </row>
    <row r="66" spans="1:105" ht="12" customHeight="1" x14ac:dyDescent="0.25">
      <c r="A66" s="18" t="s">
        <v>28</v>
      </c>
      <c r="B66" s="230">
        <v>31.441336989824201</v>
      </c>
      <c r="C66" s="230">
        <v>13.29460498028887</v>
      </c>
      <c r="D66" s="230">
        <v>15.965256250658721</v>
      </c>
      <c r="E66" s="230">
        <v>7.9026602352880078</v>
      </c>
      <c r="F66" s="230">
        <v>0</v>
      </c>
      <c r="G66" s="230">
        <v>12.73597140380526</v>
      </c>
      <c r="H66" s="230">
        <v>18.159919332380721</v>
      </c>
      <c r="I66" s="230">
        <v>17.179383316085421</v>
      </c>
      <c r="J66" s="230">
        <v>5.216747581689928</v>
      </c>
      <c r="K66" s="230">
        <v>3.108762943015976</v>
      </c>
      <c r="L66" s="230">
        <v>11.536685609025721</v>
      </c>
      <c r="M66" s="230">
        <v>7.7051873680682634</v>
      </c>
      <c r="N66" s="230">
        <v>5.1903995951316606</v>
      </c>
      <c r="O66" s="230">
        <v>11.02797762478847</v>
      </c>
      <c r="P66" s="230">
        <v>11.029894596601419</v>
      </c>
      <c r="Q66" s="230">
        <v>8.5364998883671319</v>
      </c>
      <c r="R66" s="230">
        <v>0.23281272989045451</v>
      </c>
      <c r="S66" s="230">
        <v>0.80384515360838849</v>
      </c>
      <c r="T66" s="230">
        <v>9.3880736762810617</v>
      </c>
      <c r="U66" s="230">
        <v>4.1438522294184246</v>
      </c>
      <c r="V66" s="230">
        <v>2.6692125310662602</v>
      </c>
      <c r="W66" s="230">
        <v>8.8032056809711463</v>
      </c>
      <c r="X66" s="230">
        <v>9.625997865413531</v>
      </c>
      <c r="Y66" s="230">
        <v>10.53508254420521</v>
      </c>
      <c r="DA66" s="71" t="s">
        <v>400</v>
      </c>
    </row>
    <row r="67" spans="1:105" ht="12" customHeight="1" x14ac:dyDescent="0.25">
      <c r="A67" s="18" t="s">
        <v>32</v>
      </c>
      <c r="B67" s="230">
        <v>0.11886257490315009</v>
      </c>
      <c r="C67" s="230">
        <v>0</v>
      </c>
      <c r="D67" s="230">
        <v>0</v>
      </c>
      <c r="E67" s="230">
        <v>0</v>
      </c>
      <c r="F67" s="230">
        <v>0</v>
      </c>
      <c r="G67" s="230">
        <v>0.15273263771607939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12.4241778625791</v>
      </c>
      <c r="C68" s="230">
        <v>14.516061343344751</v>
      </c>
      <c r="D68" s="230">
        <v>7.1678720631901047</v>
      </c>
      <c r="E68" s="230">
        <v>11.671774572523489</v>
      </c>
      <c r="F68" s="230">
        <v>12.976150785838209</v>
      </c>
      <c r="G68" s="230">
        <v>11.40525180410935</v>
      </c>
      <c r="H68" s="230">
        <v>14.322857290470481</v>
      </c>
      <c r="I68" s="230">
        <v>12.23492621168546</v>
      </c>
      <c r="J68" s="230">
        <v>19.04314828182936</v>
      </c>
      <c r="K68" s="230">
        <v>12.990386429450471</v>
      </c>
      <c r="L68" s="230">
        <v>13.677276577528399</v>
      </c>
      <c r="M68" s="230">
        <v>12.177193691032519</v>
      </c>
      <c r="N68" s="230">
        <v>3.8116147156167148</v>
      </c>
      <c r="O68" s="230">
        <v>4.9475832348701383</v>
      </c>
      <c r="P68" s="230">
        <v>4.6933469532577439</v>
      </c>
      <c r="Q68" s="230">
        <v>5.1814956716224732</v>
      </c>
      <c r="R68" s="230">
        <v>1.9660139092048079</v>
      </c>
      <c r="S68" s="230">
        <v>2.041073297546856</v>
      </c>
      <c r="T68" s="230">
        <v>5.6117593585976424</v>
      </c>
      <c r="U68" s="230">
        <v>4.8947087095667232</v>
      </c>
      <c r="V68" s="230">
        <v>3.838736507672214</v>
      </c>
      <c r="W68" s="230">
        <v>6.6687467224253956</v>
      </c>
      <c r="X68" s="230">
        <v>6.0467704828761493</v>
      </c>
      <c r="Y68" s="230">
        <v>5.4532713467218494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0.40659428357599781</v>
      </c>
      <c r="E69" s="230">
        <v>0.10063028197805721</v>
      </c>
      <c r="F69" s="230">
        <v>0</v>
      </c>
      <c r="G69" s="230">
        <v>3.4156856710691873E-2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25.27552467457755</v>
      </c>
      <c r="C72" s="261">
        <v>23.751112120514591</v>
      </c>
      <c r="D72" s="261">
        <v>13.35089117579602</v>
      </c>
      <c r="E72" s="261">
        <v>16.050963783390252</v>
      </c>
      <c r="F72" s="261">
        <v>12.922986611120271</v>
      </c>
      <c r="G72" s="261">
        <v>18.709648781341869</v>
      </c>
      <c r="H72" s="261">
        <v>22.716182187649089</v>
      </c>
      <c r="I72" s="261">
        <v>19.651714317330619</v>
      </c>
      <c r="J72" s="261">
        <v>22.959856742550681</v>
      </c>
      <c r="K72" s="261">
        <v>14.5173505864737</v>
      </c>
      <c r="L72" s="261">
        <v>17.47461261070444</v>
      </c>
      <c r="M72" s="261">
        <v>13.948138459290231</v>
      </c>
      <c r="N72" s="261">
        <v>5.2364570252390594</v>
      </c>
      <c r="O72" s="261">
        <v>7.9925540362555836</v>
      </c>
      <c r="P72" s="261">
        <v>5.2980325019575174</v>
      </c>
      <c r="Q72" s="261">
        <v>4.3484702786446467</v>
      </c>
      <c r="R72" s="261">
        <v>0.96111077820807556</v>
      </c>
      <c r="S72" s="261">
        <v>1.143913068854717</v>
      </c>
      <c r="T72" s="261">
        <v>5.1066592353052949</v>
      </c>
      <c r="U72" s="261">
        <v>3.625842039654537</v>
      </c>
      <c r="V72" s="261">
        <v>2.4568721794570969</v>
      </c>
      <c r="W72" s="261">
        <v>5.1015112471308068</v>
      </c>
      <c r="X72" s="261">
        <v>5.1641259826101766</v>
      </c>
      <c r="Y72" s="261">
        <v>4.2287058781240594</v>
      </c>
      <c r="DA72" s="70" t="s">
        <v>405</v>
      </c>
    </row>
    <row r="73" spans="1:105" ht="12" customHeight="1" x14ac:dyDescent="0.25">
      <c r="A73" s="60" t="s">
        <v>181</v>
      </c>
      <c r="B73" s="262">
        <v>25.27552467457755</v>
      </c>
      <c r="C73" s="262">
        <v>23.751112120514591</v>
      </c>
      <c r="D73" s="262">
        <v>13.35089117579602</v>
      </c>
      <c r="E73" s="262">
        <v>16.050963783390252</v>
      </c>
      <c r="F73" s="262">
        <v>12.922986611120271</v>
      </c>
      <c r="G73" s="262">
        <v>18.709648781341869</v>
      </c>
      <c r="H73" s="262">
        <v>22.716182187649089</v>
      </c>
      <c r="I73" s="262">
        <v>19.651714317330619</v>
      </c>
      <c r="J73" s="262">
        <v>22.959856742550681</v>
      </c>
      <c r="K73" s="262">
        <v>14.5173505864737</v>
      </c>
      <c r="L73" s="262">
        <v>17.47461261070444</v>
      </c>
      <c r="M73" s="262">
        <v>13.948138459290231</v>
      </c>
      <c r="N73" s="262">
        <v>5.2364570252390594</v>
      </c>
      <c r="O73" s="262">
        <v>7.9925540362555836</v>
      </c>
      <c r="P73" s="262">
        <v>5.2980325019575174</v>
      </c>
      <c r="Q73" s="262">
        <v>4.3484702786446467</v>
      </c>
      <c r="R73" s="262">
        <v>0.96111077820807556</v>
      </c>
      <c r="S73" s="262">
        <v>1.143913068854717</v>
      </c>
      <c r="T73" s="262">
        <v>5.1066592353052949</v>
      </c>
      <c r="U73" s="262">
        <v>3.625842039654537</v>
      </c>
      <c r="V73" s="262">
        <v>2.4568721794570969</v>
      </c>
      <c r="W73" s="262">
        <v>5.1015112471308068</v>
      </c>
      <c r="X73" s="262">
        <v>5.1641259826101766</v>
      </c>
      <c r="Y73" s="262">
        <v>4.2287058781240594</v>
      </c>
      <c r="DA73" s="72" t="s">
        <v>406</v>
      </c>
    </row>
    <row r="74" spans="1:105" ht="12" customHeight="1" x14ac:dyDescent="0.25">
      <c r="A74" s="59" t="s">
        <v>31</v>
      </c>
      <c r="B74" s="230">
        <v>1.7380799043242581</v>
      </c>
      <c r="C74" s="230">
        <v>1.719528333416104</v>
      </c>
      <c r="D74" s="230">
        <v>2.9819040198665201</v>
      </c>
      <c r="E74" s="230">
        <v>3.4017760908820458</v>
      </c>
      <c r="F74" s="230">
        <v>4.9265632310086369</v>
      </c>
      <c r="G74" s="230">
        <v>6.7312573568269194</v>
      </c>
      <c r="H74" s="230">
        <v>6.7580780054894838</v>
      </c>
      <c r="I74" s="230">
        <v>6.8304671197143971</v>
      </c>
      <c r="J74" s="230">
        <v>8.1109291575065328</v>
      </c>
      <c r="K74" s="230">
        <v>0</v>
      </c>
      <c r="L74" s="230">
        <v>0</v>
      </c>
      <c r="M74" s="230">
        <v>0</v>
      </c>
      <c r="N74" s="230">
        <v>1.643506045173629</v>
      </c>
      <c r="O74" s="230">
        <v>4.8253174186938743</v>
      </c>
      <c r="P74" s="230">
        <v>1.5991458187370591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0.1529770014826613</v>
      </c>
      <c r="DA74" s="71" t="s">
        <v>407</v>
      </c>
    </row>
    <row r="75" spans="1:105" ht="12" customHeight="1" x14ac:dyDescent="0.25">
      <c r="A75" s="59" t="s">
        <v>159</v>
      </c>
      <c r="B75" s="230">
        <v>5.5694354685373444</v>
      </c>
      <c r="C75" s="230">
        <v>5.5122122891446077</v>
      </c>
      <c r="D75" s="230">
        <v>4.4668374273699712E-2</v>
      </c>
      <c r="E75" s="230">
        <v>5.047474247344183E-2</v>
      </c>
      <c r="F75" s="230">
        <v>5.399543538784108E-2</v>
      </c>
      <c r="G75" s="230">
        <v>1.841575878760662</v>
      </c>
      <c r="H75" s="230">
        <v>6.4452530626164892E-2</v>
      </c>
      <c r="I75" s="230">
        <v>7.2439338885191731E-2</v>
      </c>
      <c r="J75" s="230">
        <v>6.7107312213935164E-2</v>
      </c>
      <c r="K75" s="230">
        <v>6.7881158289724186E-2</v>
      </c>
      <c r="L75" s="230">
        <v>7.2174749405764807E-2</v>
      </c>
      <c r="M75" s="230">
        <v>6.8068221274810228E-2</v>
      </c>
      <c r="N75" s="230">
        <v>0.24224671707770321</v>
      </c>
      <c r="O75" s="230">
        <v>6.8217438276106102E-2</v>
      </c>
      <c r="P75" s="230">
        <v>6.9523960961463682E-2</v>
      </c>
      <c r="Q75" s="230">
        <v>7.7808062635525879E-2</v>
      </c>
      <c r="R75" s="230">
        <v>7.4978576993926405E-2</v>
      </c>
      <c r="S75" s="230">
        <v>6.6681495728590473E-2</v>
      </c>
      <c r="T75" s="230">
        <v>0.1071893295380934</v>
      </c>
      <c r="U75" s="230">
        <v>5.5158127378690497E-2</v>
      </c>
      <c r="V75" s="230">
        <v>9.3045129991451925E-2</v>
      </c>
      <c r="W75" s="230">
        <v>0</v>
      </c>
      <c r="X75" s="230">
        <v>0</v>
      </c>
      <c r="Y75" s="230">
        <v>0.16240122689731259</v>
      </c>
      <c r="DA75" s="71" t="s">
        <v>408</v>
      </c>
    </row>
    <row r="76" spans="1:105" ht="12" customHeight="1" x14ac:dyDescent="0.25">
      <c r="A76" s="59" t="s">
        <v>32</v>
      </c>
      <c r="B76" s="230">
        <v>0.1702716229075962</v>
      </c>
      <c r="C76" s="230">
        <v>0</v>
      </c>
      <c r="D76" s="230">
        <v>0</v>
      </c>
      <c r="E76" s="230">
        <v>0</v>
      </c>
      <c r="F76" s="230">
        <v>0</v>
      </c>
      <c r="G76" s="230">
        <v>0.13395264409093549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17.79773767880835</v>
      </c>
      <c r="C77" s="230">
        <v>16.51937149795388</v>
      </c>
      <c r="D77" s="230">
        <v>10.3243187816558</v>
      </c>
      <c r="E77" s="230">
        <v>12.598712950034759</v>
      </c>
      <c r="F77" s="230">
        <v>7.9424279447237964</v>
      </c>
      <c r="G77" s="230">
        <v>10.002862901663351</v>
      </c>
      <c r="H77" s="230">
        <v>15.893651651533441</v>
      </c>
      <c r="I77" s="230">
        <v>12.748807858731031</v>
      </c>
      <c r="J77" s="230">
        <v>14.78182027283022</v>
      </c>
      <c r="K77" s="230">
        <v>14.449469428183971</v>
      </c>
      <c r="L77" s="230">
        <v>17.402437861298669</v>
      </c>
      <c r="M77" s="230">
        <v>13.880070238015421</v>
      </c>
      <c r="N77" s="230">
        <v>3.3507042629877271</v>
      </c>
      <c r="O77" s="230">
        <v>3.0990191792856039</v>
      </c>
      <c r="P77" s="230">
        <v>3.6293627222589939</v>
      </c>
      <c r="Q77" s="230">
        <v>4.2706622160091214</v>
      </c>
      <c r="R77" s="230">
        <v>0.88613220121414915</v>
      </c>
      <c r="S77" s="230">
        <v>1.0772315731261271</v>
      </c>
      <c r="T77" s="230">
        <v>4.9994699057672012</v>
      </c>
      <c r="U77" s="230">
        <v>3.5706839122758458</v>
      </c>
      <c r="V77" s="230">
        <v>2.363827049465645</v>
      </c>
      <c r="W77" s="230">
        <v>5.1015112471308068</v>
      </c>
      <c r="X77" s="230">
        <v>5.1641259826101766</v>
      </c>
      <c r="Y77" s="230">
        <v>3.913327649744085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23.871439576303167</v>
      </c>
      <c r="C79" s="261">
        <f t="shared" si="3"/>
        <v>19.512851657417436</v>
      </c>
      <c r="D79" s="261">
        <f t="shared" si="3"/>
        <v>12.106379421089095</v>
      </c>
      <c r="E79" s="261">
        <f t="shared" si="3"/>
        <v>13.401255467437627</v>
      </c>
      <c r="F79" s="261">
        <f t="shared" si="3"/>
        <v>10.36058927043041</v>
      </c>
      <c r="G79" s="261">
        <f t="shared" si="3"/>
        <v>16.280030977823507</v>
      </c>
      <c r="H79" s="261">
        <f t="shared" si="3"/>
        <v>20.872447310905677</v>
      </c>
      <c r="I79" s="261">
        <f t="shared" si="3"/>
        <v>20.470598669572833</v>
      </c>
      <c r="J79" s="261">
        <f t="shared" si="3"/>
        <v>19.976765911694997</v>
      </c>
      <c r="K79" s="261">
        <f t="shared" si="3"/>
        <v>12.54993266232314</v>
      </c>
      <c r="L79" s="261">
        <f t="shared" si="3"/>
        <v>18.641025281084289</v>
      </c>
      <c r="M79" s="261">
        <f t="shared" si="3"/>
        <v>13.276692083848324</v>
      </c>
      <c r="N79" s="261">
        <f t="shared" si="3"/>
        <v>5.2763133169221188</v>
      </c>
      <c r="O79" s="261">
        <f t="shared" si="3"/>
        <v>8.6247206539153289</v>
      </c>
      <c r="P79" s="261">
        <f t="shared" si="3"/>
        <v>6.9599990083719145</v>
      </c>
      <c r="Q79" s="261">
        <f t="shared" si="3"/>
        <v>7.9059238536352288</v>
      </c>
      <c r="R79" s="261">
        <f t="shared" si="3"/>
        <v>0.93179439595995239</v>
      </c>
      <c r="S79" s="261">
        <f t="shared" si="3"/>
        <v>2.0591740950372639</v>
      </c>
      <c r="T79" s="261">
        <f t="shared" si="3"/>
        <v>7.2293103417077447</v>
      </c>
      <c r="U79" s="261">
        <f t="shared" si="3"/>
        <v>4.5225305129830211</v>
      </c>
      <c r="V79" s="261">
        <f t="shared" si="3"/>
        <v>3.1506254750356764</v>
      </c>
      <c r="W79" s="261">
        <f t="shared" si="3"/>
        <v>8.5223555782266001</v>
      </c>
      <c r="X79" s="261">
        <f t="shared" si="3"/>
        <v>7.2066255036936626</v>
      </c>
      <c r="Y79" s="261">
        <f t="shared" si="3"/>
        <v>6.7697124588213775</v>
      </c>
      <c r="DA79" s="70"/>
    </row>
    <row r="80" spans="1:105" ht="12" customHeight="1" x14ac:dyDescent="0.25">
      <c r="A80" s="60" t="s">
        <v>190</v>
      </c>
      <c r="B80" s="262">
        <v>14.16691016436058</v>
      </c>
      <c r="C80" s="262">
        <v>13.35573388001794</v>
      </c>
      <c r="D80" s="262">
        <v>7.5074779109395324</v>
      </c>
      <c r="E80" s="262">
        <v>9.0257837073492624</v>
      </c>
      <c r="F80" s="262">
        <v>7.2668584627698616</v>
      </c>
      <c r="G80" s="262">
        <v>10.48606386175169</v>
      </c>
      <c r="H80" s="262">
        <v>12.773771709249621</v>
      </c>
      <c r="I80" s="262">
        <v>11.05055903810536</v>
      </c>
      <c r="J80" s="262">
        <v>12.91079487229497</v>
      </c>
      <c r="K80" s="262">
        <v>8.1634017848114251</v>
      </c>
      <c r="L80" s="262">
        <v>9.8263304261610092</v>
      </c>
      <c r="M80" s="262">
        <v>7.8433222174477137</v>
      </c>
      <c r="N80" s="262">
        <v>2.9445663911811808</v>
      </c>
      <c r="O80" s="262">
        <v>4.4943758502025082</v>
      </c>
      <c r="P80" s="262">
        <v>2.9791915353181859</v>
      </c>
      <c r="Q80" s="262">
        <v>2.445233365581327</v>
      </c>
      <c r="R80" s="262">
        <v>0.54045215726453733</v>
      </c>
      <c r="S80" s="262">
        <v>0.64324560685738696</v>
      </c>
      <c r="T80" s="262">
        <v>2.8715784514260361</v>
      </c>
      <c r="U80" s="262">
        <v>2.0388847952420961</v>
      </c>
      <c r="V80" s="262">
        <v>1.3815492444965041</v>
      </c>
      <c r="W80" s="262">
        <v>2.868683632870717</v>
      </c>
      <c r="X80" s="262">
        <v>2.9038931733666269</v>
      </c>
      <c r="Y80" s="262">
        <v>2.3778874049569718</v>
      </c>
      <c r="DA80" s="72" t="s">
        <v>412</v>
      </c>
    </row>
    <row r="81" spans="1:105" ht="12" customHeight="1" x14ac:dyDescent="0.25">
      <c r="A81" s="59" t="s">
        <v>31</v>
      </c>
      <c r="B81" s="230">
        <v>0.98079958853090754</v>
      </c>
      <c r="C81" s="230">
        <v>0.96692578872633805</v>
      </c>
      <c r="D81" s="230">
        <v>1.6767853371671979</v>
      </c>
      <c r="E81" s="230">
        <v>1.9128879506230041</v>
      </c>
      <c r="F81" s="230">
        <v>2.7703068017434438</v>
      </c>
      <c r="G81" s="230">
        <v>3.799824996707712</v>
      </c>
      <c r="H81" s="230">
        <v>3.8002048461453022</v>
      </c>
      <c r="I81" s="230">
        <v>3.8409107188005511</v>
      </c>
      <c r="J81" s="230">
        <v>4.5609405908100431</v>
      </c>
      <c r="K81" s="230">
        <v>0</v>
      </c>
      <c r="L81" s="230">
        <v>0</v>
      </c>
      <c r="M81" s="230">
        <v>0</v>
      </c>
      <c r="N81" s="230">
        <v>0.92417690835540389</v>
      </c>
      <c r="O81" s="230">
        <v>2.7133742202760578</v>
      </c>
      <c r="P81" s="230">
        <v>0.89923224992686523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8.6022082300762137E-2</v>
      </c>
      <c r="DA81" s="71" t="s">
        <v>413</v>
      </c>
    </row>
    <row r="82" spans="1:105" ht="12" customHeight="1" x14ac:dyDescent="0.25">
      <c r="A82" s="59" t="s">
        <v>159</v>
      </c>
      <c r="B82" s="230">
        <v>3.1428359549526079</v>
      </c>
      <c r="C82" s="230">
        <v>3.0996291900113708</v>
      </c>
      <c r="D82" s="230">
        <v>2.5117936230753962E-2</v>
      </c>
      <c r="E82" s="230">
        <v>2.838297527783816E-2</v>
      </c>
      <c r="F82" s="230">
        <v>3.0362732579281189E-2</v>
      </c>
      <c r="G82" s="230">
        <v>1.0395778509867279</v>
      </c>
      <c r="H82" s="230">
        <v>3.6242970121523478E-2</v>
      </c>
      <c r="I82" s="230">
        <v>4.0734115004215442E-2</v>
      </c>
      <c r="J82" s="230">
        <v>3.7735807855433477E-2</v>
      </c>
      <c r="K82" s="230">
        <v>3.817095725811797E-2</v>
      </c>
      <c r="L82" s="230">
        <v>4.0585330953315103E-2</v>
      </c>
      <c r="M82" s="230">
        <v>3.8276146582935031E-2</v>
      </c>
      <c r="N82" s="230">
        <v>0.13622026076847571</v>
      </c>
      <c r="O82" s="230">
        <v>3.836005434058317E-2</v>
      </c>
      <c r="P82" s="230">
        <v>3.9094738645271798E-2</v>
      </c>
      <c r="Q82" s="230">
        <v>4.3753057667656539E-2</v>
      </c>
      <c r="R82" s="230">
        <v>4.2161980287583292E-2</v>
      </c>
      <c r="S82" s="230">
        <v>3.7496362576781607E-2</v>
      </c>
      <c r="T82" s="230">
        <v>6.0274742202568739E-2</v>
      </c>
      <c r="U82" s="230">
        <v>3.101653795628502E-2</v>
      </c>
      <c r="V82" s="230">
        <v>5.2321170844213283E-2</v>
      </c>
      <c r="W82" s="230">
        <v>0</v>
      </c>
      <c r="X82" s="230">
        <v>0</v>
      </c>
      <c r="Y82" s="230">
        <v>9.1321516113575862E-2</v>
      </c>
      <c r="DA82" s="71" t="s">
        <v>414</v>
      </c>
    </row>
    <row r="83" spans="1:105" ht="12" customHeight="1" x14ac:dyDescent="0.25">
      <c r="A83" s="59" t="s">
        <v>35</v>
      </c>
      <c r="B83" s="230">
        <v>10.04327462087706</v>
      </c>
      <c r="C83" s="230">
        <v>9.2891789012802359</v>
      </c>
      <c r="D83" s="230">
        <v>5.8055746375415804</v>
      </c>
      <c r="E83" s="230">
        <v>7.0845127814484208</v>
      </c>
      <c r="F83" s="230">
        <v>4.4661889284471368</v>
      </c>
      <c r="G83" s="230">
        <v>5.6466610140572531</v>
      </c>
      <c r="H83" s="230">
        <v>8.937323892982791</v>
      </c>
      <c r="I83" s="230">
        <v>7.1689142043005951</v>
      </c>
      <c r="J83" s="230">
        <v>8.3121184736294893</v>
      </c>
      <c r="K83" s="230">
        <v>8.1252308275533078</v>
      </c>
      <c r="L83" s="230">
        <v>9.7857450952076945</v>
      </c>
      <c r="M83" s="230">
        <v>7.8050460708647789</v>
      </c>
      <c r="N83" s="230">
        <v>1.8841692220573021</v>
      </c>
      <c r="O83" s="230">
        <v>1.7426415755858671</v>
      </c>
      <c r="P83" s="230">
        <v>2.0408645467460489</v>
      </c>
      <c r="Q83" s="230">
        <v>2.4014803079136708</v>
      </c>
      <c r="R83" s="230">
        <v>0.49829017697695399</v>
      </c>
      <c r="S83" s="230">
        <v>0.60574924428060539</v>
      </c>
      <c r="T83" s="230">
        <v>2.8113037092234672</v>
      </c>
      <c r="U83" s="230">
        <v>2.0078682572858111</v>
      </c>
      <c r="V83" s="230">
        <v>1.3292280736522899</v>
      </c>
      <c r="W83" s="230">
        <v>2.868683632870717</v>
      </c>
      <c r="X83" s="230">
        <v>2.9038931733666269</v>
      </c>
      <c r="Y83" s="230">
        <v>2.2005438065426342</v>
      </c>
      <c r="DA83" s="71" t="s">
        <v>415</v>
      </c>
    </row>
    <row r="84" spans="1:105" ht="12" customHeight="1" x14ac:dyDescent="0.25">
      <c r="A84" s="60" t="s">
        <v>195</v>
      </c>
      <c r="B84" s="262">
        <v>9.7045294119425893</v>
      </c>
      <c r="C84" s="262">
        <v>6.1571177773994972</v>
      </c>
      <c r="D84" s="262">
        <v>4.5989015101495614</v>
      </c>
      <c r="E84" s="262">
        <v>4.3754717600883648</v>
      </c>
      <c r="F84" s="262">
        <v>3.0937308076605472</v>
      </c>
      <c r="G84" s="262">
        <v>5.7939671160718191</v>
      </c>
      <c r="H84" s="262">
        <v>8.0986756016560548</v>
      </c>
      <c r="I84" s="262">
        <v>9.420039631467473</v>
      </c>
      <c r="J84" s="262">
        <v>7.0659710394000292</v>
      </c>
      <c r="K84" s="262">
        <v>4.3865308775117144</v>
      </c>
      <c r="L84" s="262">
        <v>8.81469485492328</v>
      </c>
      <c r="M84" s="262">
        <v>5.4333698664006116</v>
      </c>
      <c r="N84" s="262">
        <v>2.331746925740938</v>
      </c>
      <c r="O84" s="262">
        <v>4.1303448037128216</v>
      </c>
      <c r="P84" s="262">
        <v>3.9808074730537291</v>
      </c>
      <c r="Q84" s="262">
        <v>5.4606904880539018</v>
      </c>
      <c r="R84" s="262">
        <v>0.39134223869541512</v>
      </c>
      <c r="S84" s="262">
        <v>1.415928488179877</v>
      </c>
      <c r="T84" s="262">
        <v>4.357731890281709</v>
      </c>
      <c r="U84" s="262">
        <v>2.483645717740925</v>
      </c>
      <c r="V84" s="262">
        <v>1.7690762305391721</v>
      </c>
      <c r="W84" s="262">
        <v>5.6536719453558826</v>
      </c>
      <c r="X84" s="262">
        <v>4.3027323303270357</v>
      </c>
      <c r="Y84" s="262">
        <v>4.3918250538644052</v>
      </c>
      <c r="DA84" s="72" t="s">
        <v>416</v>
      </c>
    </row>
    <row r="85" spans="1:105" ht="12" customHeight="1" x14ac:dyDescent="0.25">
      <c r="A85" s="64" t="s">
        <v>28</v>
      </c>
      <c r="B85" s="229">
        <v>6.2161510091320116</v>
      </c>
      <c r="C85" s="229">
        <v>2.3958865390998341</v>
      </c>
      <c r="D85" s="229">
        <v>2.8634877482228811</v>
      </c>
      <c r="E85" s="229">
        <v>1.511711764460077</v>
      </c>
      <c r="F85" s="229">
        <v>0</v>
      </c>
      <c r="G85" s="229">
        <v>2.163801768892291</v>
      </c>
      <c r="H85" s="229">
        <v>3.8070771471926532</v>
      </c>
      <c r="I85" s="229">
        <v>3.0496556640055821</v>
      </c>
      <c r="J85" s="229">
        <v>1.059371938073973</v>
      </c>
      <c r="K85" s="229">
        <v>0.84384505683780375</v>
      </c>
      <c r="L85" s="229">
        <v>2.644296150566805</v>
      </c>
      <c r="M85" s="229">
        <v>2.0993343913878881</v>
      </c>
      <c r="N85" s="229">
        <v>1.085719923900381</v>
      </c>
      <c r="O85" s="229">
        <v>1.9147966134596219</v>
      </c>
      <c r="P85" s="229">
        <v>2.455547481951279</v>
      </c>
      <c r="Q85" s="229">
        <v>1.5069030976378559</v>
      </c>
      <c r="R85" s="229">
        <v>3.8521189990204173E-2</v>
      </c>
      <c r="S85" s="229">
        <v>0.137784765835505</v>
      </c>
      <c r="T85" s="229">
        <v>2.1427810428649878</v>
      </c>
      <c r="U85" s="229">
        <v>1.1292151298140829</v>
      </c>
      <c r="V85" s="229">
        <v>0.70911626787261017</v>
      </c>
      <c r="W85" s="229">
        <v>1.841005038348273</v>
      </c>
      <c r="X85" s="229">
        <v>2.6426787729363488</v>
      </c>
      <c r="Y85" s="229">
        <v>2.8164534546978839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0.23987950709890279</v>
      </c>
      <c r="C87" s="229">
        <v>0.27230487776611478</v>
      </c>
      <c r="D87" s="229">
        <v>0.37131452280404281</v>
      </c>
      <c r="E87" s="229">
        <v>0.60285395838059752</v>
      </c>
      <c r="F87" s="229">
        <v>1.1794069670043441</v>
      </c>
      <c r="G87" s="229">
        <v>1.303953646263976</v>
      </c>
      <c r="H87" s="229">
        <v>1.2767531482147929</v>
      </c>
      <c r="I87" s="229">
        <v>1.163658161311987</v>
      </c>
      <c r="J87" s="229">
        <v>2.1219252513064979</v>
      </c>
      <c r="K87" s="229">
        <v>0</v>
      </c>
      <c r="L87" s="229">
        <v>0</v>
      </c>
      <c r="M87" s="229">
        <v>0</v>
      </c>
      <c r="N87" s="229">
        <v>0.39107604628552028</v>
      </c>
      <c r="O87" s="229">
        <v>1.337585360810764</v>
      </c>
      <c r="P87" s="229">
        <v>0.46038093129047469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5.6990396212741573E-2</v>
      </c>
      <c r="DA87" s="73" t="s">
        <v>419</v>
      </c>
    </row>
    <row r="88" spans="1:105" ht="12" customHeight="1" x14ac:dyDescent="0.25">
      <c r="A88" s="64" t="s">
        <v>159</v>
      </c>
      <c r="B88" s="229">
        <v>0.76866053838376347</v>
      </c>
      <c r="C88" s="229">
        <v>0.87291512704209273</v>
      </c>
      <c r="D88" s="229">
        <v>5.5622233201904434E-3</v>
      </c>
      <c r="E88" s="229">
        <v>8.9450032822312505E-3</v>
      </c>
      <c r="F88" s="229">
        <v>1.292637274642563E-2</v>
      </c>
      <c r="G88" s="229">
        <v>0.3567430948909262</v>
      </c>
      <c r="H88" s="229">
        <v>1.2176534707134709E-2</v>
      </c>
      <c r="I88" s="229">
        <v>1.2340975575521509E-2</v>
      </c>
      <c r="J88" s="229">
        <v>1.755615140618904E-2</v>
      </c>
      <c r="K88" s="229">
        <v>1.656511741116122E-2</v>
      </c>
      <c r="L88" s="229">
        <v>1.3001811257570529E-2</v>
      </c>
      <c r="M88" s="229">
        <v>1.6270405195187711E-2</v>
      </c>
      <c r="N88" s="229">
        <v>5.7643163904752583E-2</v>
      </c>
      <c r="O88" s="229">
        <v>1.8909978115974439E-2</v>
      </c>
      <c r="P88" s="229">
        <v>2.0015376658846239E-2</v>
      </c>
      <c r="Q88" s="229">
        <v>1.6664412430513541E-2</v>
      </c>
      <c r="R88" s="229">
        <v>2.7524423578667179E-2</v>
      </c>
      <c r="S88" s="229">
        <v>2.1656270371507209E-2</v>
      </c>
      <c r="T88" s="229">
        <v>2.746173308877509E-2</v>
      </c>
      <c r="U88" s="229">
        <v>2.0604277317492151E-2</v>
      </c>
      <c r="V88" s="229">
        <v>4.0142142247643529E-2</v>
      </c>
      <c r="W88" s="229">
        <v>0</v>
      </c>
      <c r="X88" s="229">
        <v>0</v>
      </c>
      <c r="Y88" s="229">
        <v>6.0501318345962E-2</v>
      </c>
      <c r="DA88" s="73" t="s">
        <v>420</v>
      </c>
    </row>
    <row r="89" spans="1:105" ht="12" customHeight="1" x14ac:dyDescent="0.25">
      <c r="A89" s="64" t="s">
        <v>32</v>
      </c>
      <c r="B89" s="229">
        <v>2.3499882182852969E-2</v>
      </c>
      <c r="C89" s="229">
        <v>0</v>
      </c>
      <c r="D89" s="229">
        <v>0</v>
      </c>
      <c r="E89" s="229">
        <v>0</v>
      </c>
      <c r="F89" s="229">
        <v>0</v>
      </c>
      <c r="G89" s="229">
        <v>2.594879818581378E-2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3.0224609999197281</v>
      </c>
      <c r="J90" s="229">
        <v>0</v>
      </c>
      <c r="K90" s="229">
        <v>0</v>
      </c>
      <c r="L90" s="229">
        <v>3.0224609999078118</v>
      </c>
      <c r="M90" s="229">
        <v>0</v>
      </c>
      <c r="N90" s="229">
        <v>0</v>
      </c>
      <c r="O90" s="229">
        <v>0</v>
      </c>
      <c r="P90" s="229">
        <v>0</v>
      </c>
      <c r="Q90" s="229">
        <v>3.022460999414526</v>
      </c>
      <c r="R90" s="229">
        <v>0</v>
      </c>
      <c r="S90" s="229">
        <v>0.90663299916788775</v>
      </c>
      <c r="T90" s="229">
        <v>0.90663299992571766</v>
      </c>
      <c r="U90" s="229">
        <v>0</v>
      </c>
      <c r="V90" s="229">
        <v>0</v>
      </c>
      <c r="W90" s="229">
        <v>2.418038999813318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2.456338475145059</v>
      </c>
      <c r="C91" s="229">
        <v>2.6160112334914558</v>
      </c>
      <c r="D91" s="229">
        <v>1.285611299406928</v>
      </c>
      <c r="E91" s="229">
        <v>2.232711315946724</v>
      </c>
      <c r="F91" s="229">
        <v>1.9013974679097769</v>
      </c>
      <c r="G91" s="229">
        <v>1.9377166645506361</v>
      </c>
      <c r="H91" s="229">
        <v>3.0026687715414728</v>
      </c>
      <c r="I91" s="229">
        <v>2.1719238306546549</v>
      </c>
      <c r="J91" s="229">
        <v>3.8671176986133702</v>
      </c>
      <c r="K91" s="229">
        <v>3.5261207032627491</v>
      </c>
      <c r="L91" s="229">
        <v>3.1349358931910931</v>
      </c>
      <c r="M91" s="229">
        <v>3.3177650698175358</v>
      </c>
      <c r="N91" s="229">
        <v>0.7973077916502842</v>
      </c>
      <c r="O91" s="229">
        <v>0.85905285132646092</v>
      </c>
      <c r="P91" s="229">
        <v>1.0448636831531291</v>
      </c>
      <c r="Q91" s="229">
        <v>0.91466197857100595</v>
      </c>
      <c r="R91" s="229">
        <v>0.32529662512654378</v>
      </c>
      <c r="S91" s="229">
        <v>0.34985445280497718</v>
      </c>
      <c r="T91" s="229">
        <v>1.280856114402229</v>
      </c>
      <c r="U91" s="229">
        <v>1.33382631060935</v>
      </c>
      <c r="V91" s="229">
        <v>1.019817820418919</v>
      </c>
      <c r="W91" s="229">
        <v>1.394627907194292</v>
      </c>
      <c r="X91" s="229">
        <v>1.6600535573906861</v>
      </c>
      <c r="Y91" s="229">
        <v>1.457879884607818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7.2925716395519313E-2</v>
      </c>
      <c r="E92" s="229">
        <v>1.924971801873496E-2</v>
      </c>
      <c r="F92" s="229">
        <v>0</v>
      </c>
      <c r="G92" s="229">
        <v>5.8031432881761264E-3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17.799056500622662</v>
      </c>
      <c r="C96" s="279">
        <v>7.1522800000000002</v>
      </c>
      <c r="D96" s="279">
        <v>4.7240799999999998</v>
      </c>
      <c r="E96" s="279">
        <v>6.6165099999999999</v>
      </c>
      <c r="F96" s="279">
        <v>13.72401</v>
      </c>
      <c r="G96" s="279">
        <v>12.706250000000001</v>
      </c>
      <c r="H96" s="279">
        <v>13.311640000000001</v>
      </c>
      <c r="I96" s="279">
        <v>13.69009</v>
      </c>
      <c r="J96" s="279">
        <v>22.33271460310311</v>
      </c>
      <c r="K96" s="279">
        <v>4.8427499999999997</v>
      </c>
      <c r="L96" s="279">
        <v>14.68357</v>
      </c>
      <c r="M96" s="279">
        <v>16.64076</v>
      </c>
      <c r="N96" s="279">
        <v>3.8427910947871871</v>
      </c>
      <c r="O96" s="279">
        <v>13.926970000000001</v>
      </c>
      <c r="P96" s="279">
        <v>13.98149416476212</v>
      </c>
      <c r="Q96" s="279">
        <v>10.153656539669869</v>
      </c>
      <c r="R96" s="279">
        <v>2.8282942457633689</v>
      </c>
      <c r="S96" s="279">
        <v>2.8282942457633689</v>
      </c>
      <c r="T96" s="279">
        <v>11.34467116224336</v>
      </c>
      <c r="U96" s="279">
        <v>5.7746290092861807</v>
      </c>
      <c r="V96" s="279">
        <v>4.9277199999999999</v>
      </c>
      <c r="W96" s="279">
        <v>15.466616386080471</v>
      </c>
      <c r="X96" s="279">
        <v>14.12937804878049</v>
      </c>
      <c r="Y96" s="279">
        <v>17.904350000000001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0.99999999999999978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1</v>
      </c>
      <c r="H117" s="232">
        <f t="shared" si="20"/>
        <v>1</v>
      </c>
      <c r="I117" s="232">
        <f t="shared" si="20"/>
        <v>0.99999999999999989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0.99999999999999989</v>
      </c>
      <c r="N117" s="232">
        <f t="shared" si="20"/>
        <v>0.99999999999999989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1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2.8967703432461376E-3</v>
      </c>
      <c r="C122" s="268">
        <f t="shared" si="25"/>
        <v>3.8776269927699777E-3</v>
      </c>
      <c r="D122" s="268">
        <f t="shared" si="25"/>
        <v>2.9214131416744177E-3</v>
      </c>
      <c r="E122" s="268">
        <f t="shared" si="25"/>
        <v>3.41219554494141E-3</v>
      </c>
      <c r="F122" s="268">
        <f t="shared" si="25"/>
        <v>2.609782536958428E-3</v>
      </c>
      <c r="G122" s="268">
        <f t="shared" si="25"/>
        <v>2.7825643964882545E-3</v>
      </c>
      <c r="H122" s="268">
        <f t="shared" si="25"/>
        <v>2.8573764311621464E-3</v>
      </c>
      <c r="I122" s="268">
        <f t="shared" si="25"/>
        <v>2.538210444641214E-3</v>
      </c>
      <c r="J122" s="268">
        <f t="shared" si="25"/>
        <v>2.7373538032334282E-3</v>
      </c>
      <c r="K122" s="268">
        <f t="shared" si="25"/>
        <v>3.9606827657638006E-3</v>
      </c>
      <c r="L122" s="268">
        <f t="shared" si="25"/>
        <v>3.0139657335164702E-3</v>
      </c>
      <c r="M122" s="268">
        <f t="shared" si="25"/>
        <v>2.8690136562013208E-3</v>
      </c>
      <c r="N122" s="268">
        <f t="shared" si="25"/>
        <v>2.3926740212245712E-3</v>
      </c>
      <c r="O122" s="268">
        <f t="shared" si="25"/>
        <v>1.21963974250198E-3</v>
      </c>
      <c r="P122" s="268">
        <f t="shared" si="25"/>
        <v>1.2805275854084509E-3</v>
      </c>
      <c r="Q122" s="268">
        <f t="shared" si="25"/>
        <v>1.5803733810582296E-3</v>
      </c>
      <c r="R122" s="268">
        <f t="shared" si="25"/>
        <v>1.8230717812618745E-3</v>
      </c>
      <c r="S122" s="268">
        <f t="shared" si="25"/>
        <v>1.691827992510637E-3</v>
      </c>
      <c r="T122" s="268">
        <f t="shared" si="25"/>
        <v>1.7330946874613829E-3</v>
      </c>
      <c r="U122" s="268">
        <f t="shared" si="25"/>
        <v>2.0722257973345044E-3</v>
      </c>
      <c r="V122" s="268">
        <f t="shared" si="25"/>
        <v>1.8920834842248658E-3</v>
      </c>
      <c r="W122" s="268">
        <f t="shared" si="25"/>
        <v>1.5031666936223779E-3</v>
      </c>
      <c r="X122" s="268">
        <f t="shared" si="25"/>
        <v>1.6076634818378507E-3</v>
      </c>
      <c r="Y122" s="268">
        <f t="shared" si="25"/>
        <v>1.2023676645463747E-3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0.39535569606912796</v>
      </c>
      <c r="C123" s="269">
        <f t="shared" si="26"/>
        <v>0.35413423459065824</v>
      </c>
      <c r="D123" s="269">
        <f t="shared" si="26"/>
        <v>0.43690402940355527</v>
      </c>
      <c r="E123" s="269">
        <f t="shared" si="26"/>
        <v>0.35175090164353096</v>
      </c>
      <c r="F123" s="269">
        <f t="shared" si="26"/>
        <v>0.25892993835661715</v>
      </c>
      <c r="G123" s="269">
        <f t="shared" si="26"/>
        <v>0.33683777434553297</v>
      </c>
      <c r="H123" s="269">
        <f t="shared" si="26"/>
        <v>0.36237253604577502</v>
      </c>
      <c r="I123" s="269">
        <f t="shared" si="26"/>
        <v>0.35252683824237901</v>
      </c>
      <c r="J123" s="269">
        <f t="shared" si="26"/>
        <v>0.27023003662556838</v>
      </c>
      <c r="K123" s="269">
        <f t="shared" si="26"/>
        <v>0.33400663942779529</v>
      </c>
      <c r="L123" s="269">
        <f t="shared" si="26"/>
        <v>0.33070543094846944</v>
      </c>
      <c r="M123" s="269">
        <f t="shared" si="26"/>
        <v>0.31099559308374924</v>
      </c>
      <c r="N123" s="269">
        <f t="shared" si="26"/>
        <v>0.38447806065036128</v>
      </c>
      <c r="O123" s="269">
        <f t="shared" si="26"/>
        <v>0.34299533805303883</v>
      </c>
      <c r="P123" s="269">
        <f t="shared" si="26"/>
        <v>0.37421525184796667</v>
      </c>
      <c r="Q123" s="269">
        <f t="shared" si="26"/>
        <v>0.37912579519582451</v>
      </c>
      <c r="R123" s="269">
        <f t="shared" si="26"/>
        <v>0.3171690397660662</v>
      </c>
      <c r="S123" s="269">
        <f t="shared" si="26"/>
        <v>0.31996500602941641</v>
      </c>
      <c r="T123" s="269">
        <f t="shared" si="26"/>
        <v>0.38711617110403301</v>
      </c>
      <c r="U123" s="269">
        <f t="shared" si="26"/>
        <v>0.39282304936693974</v>
      </c>
      <c r="V123" s="269">
        <f t="shared" si="26"/>
        <v>0.38112843538788266</v>
      </c>
      <c r="W123" s="269">
        <f t="shared" si="26"/>
        <v>0.34667529426321836</v>
      </c>
      <c r="X123" s="269">
        <f t="shared" si="26"/>
        <v>0.37103382969387161</v>
      </c>
      <c r="Y123" s="269">
        <f t="shared" si="26"/>
        <v>0.35573024728894376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0.22719027154005519</v>
      </c>
      <c r="C125" s="269">
        <f t="shared" si="28"/>
        <v>0.30244086256673275</v>
      </c>
      <c r="D125" s="269">
        <f t="shared" si="28"/>
        <v>0.24779638446001784</v>
      </c>
      <c r="E125" s="269">
        <f t="shared" si="28"/>
        <v>0.2869592022841726</v>
      </c>
      <c r="F125" s="269">
        <f t="shared" si="28"/>
        <v>0.25786908474064962</v>
      </c>
      <c r="G125" s="269">
        <f t="shared" si="28"/>
        <v>0.25904666471260135</v>
      </c>
      <c r="H125" s="269">
        <f t="shared" si="28"/>
        <v>0.25341800807832909</v>
      </c>
      <c r="I125" s="269">
        <f t="shared" si="28"/>
        <v>0.23552334987807091</v>
      </c>
      <c r="J125" s="269">
        <f t="shared" si="28"/>
        <v>0.25574895141191351</v>
      </c>
      <c r="K125" s="269">
        <f t="shared" si="28"/>
        <v>0.3011892970616214</v>
      </c>
      <c r="L125" s="269">
        <f t="shared" si="28"/>
        <v>0.22919639727080718</v>
      </c>
      <c r="M125" s="269">
        <f t="shared" si="28"/>
        <v>0.21817354670283146</v>
      </c>
      <c r="N125" s="269">
        <f t="shared" si="28"/>
        <v>0.22365026006890443</v>
      </c>
      <c r="O125" s="269">
        <f t="shared" si="28"/>
        <v>0.17160015837035511</v>
      </c>
      <c r="P125" s="269">
        <f t="shared" si="28"/>
        <v>0.12609388215094255</v>
      </c>
      <c r="Q125" s="269">
        <f t="shared" si="28"/>
        <v>0.12017916502939945</v>
      </c>
      <c r="R125" s="269">
        <f t="shared" si="28"/>
        <v>0.13863511438923642</v>
      </c>
      <c r="S125" s="269">
        <f t="shared" si="28"/>
        <v>0.12865470777364468</v>
      </c>
      <c r="T125" s="269">
        <f t="shared" si="28"/>
        <v>0.13179282500729658</v>
      </c>
      <c r="U125" s="269">
        <f t="shared" si="28"/>
        <v>0.15758197971499896</v>
      </c>
      <c r="V125" s="269">
        <f t="shared" si="28"/>
        <v>0.14388309498594551</v>
      </c>
      <c r="W125" s="269">
        <f t="shared" si="28"/>
        <v>0.11430799854308878</v>
      </c>
      <c r="X125" s="269">
        <f t="shared" si="28"/>
        <v>0.12225443506657686</v>
      </c>
      <c r="Y125" s="269">
        <f t="shared" si="28"/>
        <v>9.4085895145898504E-2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0.22719027154005519</v>
      </c>
      <c r="C126" s="270">
        <f t="shared" si="29"/>
        <v>0.30244086256673275</v>
      </c>
      <c r="D126" s="270">
        <f t="shared" si="29"/>
        <v>0.24779638446001784</v>
      </c>
      <c r="E126" s="270">
        <f t="shared" si="29"/>
        <v>0.2869592022841726</v>
      </c>
      <c r="F126" s="270">
        <f t="shared" si="29"/>
        <v>0.25786908474064962</v>
      </c>
      <c r="G126" s="270">
        <f t="shared" si="29"/>
        <v>0.25904666471260135</v>
      </c>
      <c r="H126" s="270">
        <f t="shared" si="29"/>
        <v>0.25341800807832909</v>
      </c>
      <c r="I126" s="270">
        <f t="shared" si="29"/>
        <v>0.23552334987807091</v>
      </c>
      <c r="J126" s="270">
        <f t="shared" si="29"/>
        <v>0.25574895141191351</v>
      </c>
      <c r="K126" s="270">
        <f t="shared" si="29"/>
        <v>0.3011892970616214</v>
      </c>
      <c r="L126" s="270">
        <f t="shared" si="29"/>
        <v>0.22919639727080718</v>
      </c>
      <c r="M126" s="270">
        <f t="shared" si="29"/>
        <v>0.21817354670283146</v>
      </c>
      <c r="N126" s="270">
        <f t="shared" si="29"/>
        <v>0.22365026006890443</v>
      </c>
      <c r="O126" s="270">
        <f t="shared" si="29"/>
        <v>0.17160015837035511</v>
      </c>
      <c r="P126" s="270">
        <f t="shared" si="29"/>
        <v>0.12609388215094255</v>
      </c>
      <c r="Q126" s="270">
        <f t="shared" si="29"/>
        <v>0.12017916502939945</v>
      </c>
      <c r="R126" s="270">
        <f t="shared" si="29"/>
        <v>0.13863511438923642</v>
      </c>
      <c r="S126" s="270">
        <f t="shared" si="29"/>
        <v>0.12865470777364468</v>
      </c>
      <c r="T126" s="270">
        <f t="shared" si="29"/>
        <v>0.13179282500729658</v>
      </c>
      <c r="U126" s="270">
        <f t="shared" si="29"/>
        <v>0.15758197971499896</v>
      </c>
      <c r="V126" s="270">
        <f t="shared" si="29"/>
        <v>0.14388309498594551</v>
      </c>
      <c r="W126" s="270">
        <f t="shared" si="29"/>
        <v>0.11430799854308878</v>
      </c>
      <c r="X126" s="270">
        <f t="shared" si="29"/>
        <v>0.12225443506657686</v>
      </c>
      <c r="Y126" s="270">
        <f t="shared" si="29"/>
        <v>9.4085895145898504E-2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0.21456958497273929</v>
      </c>
      <c r="C128" s="269">
        <f t="shared" si="31"/>
        <v>0.24847188866195155</v>
      </c>
      <c r="D128" s="269">
        <f t="shared" si="31"/>
        <v>0.22469788794965423</v>
      </c>
      <c r="E128" s="269">
        <f t="shared" si="31"/>
        <v>0.2395877051645833</v>
      </c>
      <c r="F128" s="269">
        <f t="shared" si="31"/>
        <v>0.20673825276896127</v>
      </c>
      <c r="G128" s="269">
        <f t="shared" si="31"/>
        <v>0.2254071028008118</v>
      </c>
      <c r="H128" s="269">
        <f t="shared" si="31"/>
        <v>0.23284960375628164</v>
      </c>
      <c r="I128" s="269">
        <f t="shared" si="31"/>
        <v>0.24533757690623068</v>
      </c>
      <c r="J128" s="269">
        <f t="shared" si="31"/>
        <v>0.22252041865090816</v>
      </c>
      <c r="K128" s="269">
        <f t="shared" si="31"/>
        <v>0.26037157222459406</v>
      </c>
      <c r="L128" s="269">
        <f t="shared" si="31"/>
        <v>0.24449502435558271</v>
      </c>
      <c r="M128" s="269">
        <f t="shared" si="31"/>
        <v>0.20767093823084931</v>
      </c>
      <c r="N128" s="269">
        <f t="shared" si="31"/>
        <v>0.22535253127199739</v>
      </c>
      <c r="O128" s="269">
        <f t="shared" si="31"/>
        <v>0.18517277748744596</v>
      </c>
      <c r="P128" s="269">
        <f t="shared" si="31"/>
        <v>0.16564890728927475</v>
      </c>
      <c r="Q128" s="269">
        <f t="shared" si="31"/>
        <v>0.21849691193290949</v>
      </c>
      <c r="R128" s="269">
        <f t="shared" si="31"/>
        <v>0.13440638228197122</v>
      </c>
      <c r="S128" s="269">
        <f t="shared" si="31"/>
        <v>0.23159315918762791</v>
      </c>
      <c r="T128" s="269">
        <f t="shared" si="31"/>
        <v>0.18657427270671764</v>
      </c>
      <c r="U128" s="269">
        <f t="shared" si="31"/>
        <v>0.19655277415925596</v>
      </c>
      <c r="V128" s="269">
        <f t="shared" si="31"/>
        <v>0.18451173336574228</v>
      </c>
      <c r="W128" s="269">
        <f t="shared" si="31"/>
        <v>0.19095780874098936</v>
      </c>
      <c r="X128" s="269">
        <f t="shared" si="31"/>
        <v>0.17060814020751994</v>
      </c>
      <c r="Y128" s="269">
        <f t="shared" si="31"/>
        <v>0.15062160266656049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0.12733995470178872</v>
      </c>
      <c r="C129" s="270">
        <f t="shared" si="32"/>
        <v>0.17006865423347789</v>
      </c>
      <c r="D129" s="270">
        <f t="shared" si="32"/>
        <v>0.13934095171990238</v>
      </c>
      <c r="E129" s="270">
        <f t="shared" si="32"/>
        <v>0.16136300147475413</v>
      </c>
      <c r="F129" s="270">
        <f t="shared" si="32"/>
        <v>0.14500503615176799</v>
      </c>
      <c r="G129" s="270">
        <f t="shared" si="32"/>
        <v>0.14518604283256328</v>
      </c>
      <c r="H129" s="270">
        <f t="shared" si="32"/>
        <v>0.14250210512774381</v>
      </c>
      <c r="I129" s="270">
        <f t="shared" si="32"/>
        <v>0.13243957451512042</v>
      </c>
      <c r="J129" s="270">
        <f t="shared" si="32"/>
        <v>0.14381284201849631</v>
      </c>
      <c r="K129" s="270">
        <f t="shared" si="32"/>
        <v>0.169364873470082</v>
      </c>
      <c r="L129" s="270">
        <f t="shared" si="32"/>
        <v>0.12888180025742094</v>
      </c>
      <c r="M129" s="270">
        <f t="shared" si="32"/>
        <v>0.12268342697544181</v>
      </c>
      <c r="N129" s="270">
        <f t="shared" si="32"/>
        <v>0.12576309439830868</v>
      </c>
      <c r="O129" s="270">
        <f t="shared" si="32"/>
        <v>9.6494262556398619E-2</v>
      </c>
      <c r="P129" s="270">
        <f t="shared" si="32"/>
        <v>7.0905157003226929E-2</v>
      </c>
      <c r="Q129" s="270">
        <f t="shared" si="32"/>
        <v>6.7579191151603268E-2</v>
      </c>
      <c r="R129" s="270">
        <f t="shared" si="32"/>
        <v>7.7957347210248135E-2</v>
      </c>
      <c r="S129" s="270">
        <f t="shared" si="32"/>
        <v>7.2345161385185972E-2</v>
      </c>
      <c r="T129" s="270">
        <f t="shared" si="32"/>
        <v>7.4109788592715831E-2</v>
      </c>
      <c r="U129" s="270">
        <f t="shared" si="32"/>
        <v>8.8611555310796661E-2</v>
      </c>
      <c r="V129" s="270">
        <f t="shared" si="32"/>
        <v>8.0908393540268422E-2</v>
      </c>
      <c r="W129" s="270">
        <f t="shared" si="32"/>
        <v>6.4277714708792164E-2</v>
      </c>
      <c r="X129" s="270">
        <f t="shared" si="32"/>
        <v>6.8746157742686692E-2</v>
      </c>
      <c r="Y129" s="270">
        <f t="shared" si="32"/>
        <v>5.2906414278872389E-2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8.7229630270950612E-2</v>
      </c>
      <c r="C130" s="270">
        <f t="shared" si="33"/>
        <v>7.8403234428473689E-2</v>
      </c>
      <c r="D130" s="270">
        <f t="shared" si="33"/>
        <v>8.5356936229751837E-2</v>
      </c>
      <c r="E130" s="270">
        <f t="shared" si="33"/>
        <v>7.8224703689829173E-2</v>
      </c>
      <c r="F130" s="270">
        <f t="shared" si="33"/>
        <v>6.1733216617193276E-2</v>
      </c>
      <c r="G130" s="270">
        <f t="shared" si="33"/>
        <v>8.0221059968248548E-2</v>
      </c>
      <c r="H130" s="270">
        <f t="shared" si="33"/>
        <v>9.034749862853779E-2</v>
      </c>
      <c r="I130" s="270">
        <f t="shared" si="33"/>
        <v>0.11289800239111025</v>
      </c>
      <c r="J130" s="270">
        <f t="shared" si="33"/>
        <v>7.870757663241186E-2</v>
      </c>
      <c r="K130" s="270">
        <f t="shared" si="33"/>
        <v>9.1006698754512033E-2</v>
      </c>
      <c r="L130" s="270">
        <f t="shared" si="33"/>
        <v>0.11561322409816177</v>
      </c>
      <c r="M130" s="270">
        <f t="shared" si="33"/>
        <v>8.4987511255407516E-2</v>
      </c>
      <c r="N130" s="270">
        <f t="shared" si="33"/>
        <v>9.9589436873688722E-2</v>
      </c>
      <c r="O130" s="270">
        <f t="shared" si="33"/>
        <v>8.867851493104735E-2</v>
      </c>
      <c r="P130" s="270">
        <f t="shared" si="33"/>
        <v>9.474375028604784E-2</v>
      </c>
      <c r="Q130" s="270">
        <f t="shared" si="33"/>
        <v>0.15091772078130622</v>
      </c>
      <c r="R130" s="270">
        <f t="shared" si="33"/>
        <v>5.6449035071723101E-2</v>
      </c>
      <c r="S130" s="270">
        <f t="shared" si="33"/>
        <v>0.15924799780244195</v>
      </c>
      <c r="T130" s="270">
        <f t="shared" si="33"/>
        <v>0.11246448411400183</v>
      </c>
      <c r="U130" s="270">
        <f t="shared" si="33"/>
        <v>0.10794121884845931</v>
      </c>
      <c r="V130" s="270">
        <f t="shared" si="33"/>
        <v>0.10360333982547383</v>
      </c>
      <c r="W130" s="270">
        <f t="shared" si="33"/>
        <v>0.12668009403219718</v>
      </c>
      <c r="X130" s="270">
        <f t="shared" si="33"/>
        <v>0.10186198246483325</v>
      </c>
      <c r="Y130" s="270">
        <f t="shared" si="33"/>
        <v>9.7715188387688098E-2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0.15998767707483144</v>
      </c>
      <c r="C132" s="281">
        <f t="shared" si="35"/>
        <v>9.107538718788738E-2</v>
      </c>
      <c r="D132" s="281">
        <f t="shared" si="35"/>
        <v>8.7680285045098186E-2</v>
      </c>
      <c r="E132" s="281">
        <f t="shared" si="35"/>
        <v>0.11828999536277179</v>
      </c>
      <c r="F132" s="281">
        <f t="shared" si="35"/>
        <v>0.27385294159681356</v>
      </c>
      <c r="G132" s="281">
        <f t="shared" si="35"/>
        <v>0.17592589374456563</v>
      </c>
      <c r="H132" s="281">
        <f t="shared" si="35"/>
        <v>0.14850247568845215</v>
      </c>
      <c r="I132" s="281">
        <f t="shared" si="35"/>
        <v>0.16407402452867814</v>
      </c>
      <c r="J132" s="281">
        <f t="shared" si="35"/>
        <v>0.2487632395083765</v>
      </c>
      <c r="K132" s="281">
        <f t="shared" si="35"/>
        <v>0.10047180852022537</v>
      </c>
      <c r="L132" s="281">
        <f t="shared" si="35"/>
        <v>0.19258918169162426</v>
      </c>
      <c r="M132" s="281">
        <f t="shared" si="35"/>
        <v>0.26029090832636859</v>
      </c>
      <c r="N132" s="281">
        <f t="shared" si="35"/>
        <v>0.16412647398751226</v>
      </c>
      <c r="O132" s="281">
        <f t="shared" si="35"/>
        <v>0.29901208634665805</v>
      </c>
      <c r="P132" s="281">
        <f t="shared" si="35"/>
        <v>0.33276143112640766</v>
      </c>
      <c r="Q132" s="281">
        <f t="shared" si="35"/>
        <v>0.28061775446080833</v>
      </c>
      <c r="R132" s="281">
        <f t="shared" si="35"/>
        <v>0.40796639178146432</v>
      </c>
      <c r="S132" s="281">
        <f t="shared" si="35"/>
        <v>0.31809529901680039</v>
      </c>
      <c r="T132" s="281">
        <f t="shared" si="35"/>
        <v>0.29278363649449146</v>
      </c>
      <c r="U132" s="281">
        <f t="shared" si="35"/>
        <v>0.25096997096147083</v>
      </c>
      <c r="V132" s="281">
        <f t="shared" si="35"/>
        <v>0.28858465277620465</v>
      </c>
      <c r="W132" s="281">
        <f t="shared" si="35"/>
        <v>0.34655573175908116</v>
      </c>
      <c r="X132" s="281">
        <f t="shared" si="35"/>
        <v>0.3344959315501938</v>
      </c>
      <c r="Y132" s="281">
        <f t="shared" si="35"/>
        <v>0.39835988723405075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1.8419732801546087</v>
      </c>
      <c r="C147" s="272">
        <f>IF(C$54=0,0,(C$54-C$96)/ISI_fec!C$54)</f>
        <v>1.7898034225424502</v>
      </c>
      <c r="D147" s="272">
        <f>IF(D$54=0,0,(D$54-D$96)/ISI_fec!D$54)</f>
        <v>1.7273160413338324</v>
      </c>
      <c r="E147" s="272">
        <f>IF(E$54=0,0,(E$54-E$96)/ISI_fec!E$54)</f>
        <v>1.5734378463094314</v>
      </c>
      <c r="F147" s="272">
        <f>IF(F$54=0,0,(F$54-F$96)/ISI_fec!F$54)</f>
        <v>1.1346851777648126</v>
      </c>
      <c r="G147" s="272">
        <f>IF(G$54=0,0,(G$54-G$96)/ISI_fec!G$54)</f>
        <v>1.585709021119708</v>
      </c>
      <c r="H147" s="272">
        <f>IF(H$54=0,0,(H$54-H$96)/ISI_fec!H$54)</f>
        <v>1.673862164555779</v>
      </c>
      <c r="I147" s="272">
        <f>IF(I$54=0,0,(I$54-I$96)/ISI_fec!I$54)</f>
        <v>1.6485164972127635</v>
      </c>
      <c r="J147" s="272">
        <f>IF(J$54=0,0,(J$54-J$96)/ISI_fec!J$54)</f>
        <v>1.4098203198496932</v>
      </c>
      <c r="K147" s="272">
        <f>IF(K$54=0,0,(K$54-K$96)/ISI_fec!K$54)</f>
        <v>1.4621415716404416</v>
      </c>
      <c r="L147" s="272">
        <f>IF(L$54=0,0,(L$54-L$96)/ISI_fec!L$54)</f>
        <v>1.6035221286017793</v>
      </c>
      <c r="M147" s="272">
        <f>IF(M$54=0,0,(M$54-M$96)/ISI_fec!M$54)</f>
        <v>1.4171750447677607</v>
      </c>
      <c r="N147" s="272">
        <f>IF(N$54=0,0,(N$54-N$96)/ISI_fec!N$54)</f>
        <v>1.398507357642691</v>
      </c>
      <c r="O147" s="272">
        <f>IF(O$54=0,0,(O$54-O$96)/ISI_fec!O$54)</f>
        <v>1.2838847668457438</v>
      </c>
      <c r="P147" s="272">
        <f>IF(P$54=0,0,(P$54-P$96)/ISI_fec!P$54)</f>
        <v>1.1488004163706611</v>
      </c>
      <c r="Q147" s="272">
        <f>IF(Q$54=0,0,(Q$54-Q$96)/ISI_fec!Q$54)</f>
        <v>1.1099481572158876</v>
      </c>
      <c r="R147" s="272">
        <f>IF(R$54=0,0,(R$54-R$96)/ISI_fec!R$54)</f>
        <v>0.6639380986060256</v>
      </c>
      <c r="S147" s="272">
        <f>IF(S$54=0,0,(S$54-S$96)/ISI_fec!S$54)</f>
        <v>0.88751731904422937</v>
      </c>
      <c r="T147" s="272">
        <f>IF(T$54=0,0,(T$54-T$96)/ISI_fec!T$54)</f>
        <v>1.1155789991969542</v>
      </c>
      <c r="U147" s="272">
        <f>IF(U$54=0,0,(U$54-U$96)/ISI_fec!U$54)</f>
        <v>0.96938868170411774</v>
      </c>
      <c r="V147" s="272">
        <f>IF(V$54=0,0,(V$54-V$96)/ISI_fec!V$54)</f>
        <v>0.8716691326909709</v>
      </c>
      <c r="W147" s="272">
        <f>IF(W$54=0,0,(W$54-W$96)/ISI_fec!W$54)</f>
        <v>1.0403151431136293</v>
      </c>
      <c r="X147" s="272">
        <f>IF(X$54=0,0,(X$54-X$96)/ISI_fec!X$54)</f>
        <v>1.0587611600643221</v>
      </c>
      <c r="Y147" s="272">
        <f>IF(Y$54=0,0,(Y$54-Y$96)/ISI_fec!Y$54)</f>
        <v>0.97328113354866275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2.2185560517979082</v>
      </c>
      <c r="C152" s="275">
        <f>IF(C$59=0,0,C$59/ISI_fec!C$59)</f>
        <v>2.3597220181974863</v>
      </c>
      <c r="D152" s="275">
        <f>IF(D$59=0,0,D$59/ISI_fec!D$59)</f>
        <v>2.0394815467864653</v>
      </c>
      <c r="E152" s="275">
        <f>IF(E$59=0,0,E$59/ISI_fec!E$59)</f>
        <v>2.0908241350802541</v>
      </c>
      <c r="F152" s="275">
        <f>IF(F$59=0,0,F$59/ISI_fec!F$59)</f>
        <v>1.6317868534862916</v>
      </c>
      <c r="G152" s="275">
        <f>IF(G$59=0,0,G$59/ISI_fec!G$59)</f>
        <v>2.0017022064408319</v>
      </c>
      <c r="H152" s="275">
        <f>IF(H$59=0,0,H$59/ISI_fec!H$59)</f>
        <v>2.0216680236084241</v>
      </c>
      <c r="I152" s="275">
        <f>IF(I$59=0,0,I$59/ISI_fec!I$59)</f>
        <v>1.9099032776682237</v>
      </c>
      <c r="J152" s="275">
        <f>IF(J$59=0,0,J$59/ISI_fec!J$59)</f>
        <v>1.899373105140117</v>
      </c>
      <c r="K152" s="275">
        <f>IF(K$59=0,0,K$59/ISI_fec!K$59)</f>
        <v>2.1038832108790002</v>
      </c>
      <c r="L152" s="275">
        <f>IF(L$59=0,0,L$59/ISI_fec!L$59)</f>
        <v>2.0577995726043943</v>
      </c>
      <c r="M152" s="275">
        <f>IF(M$59=0,0,M$59/ISI_fec!M$59)</f>
        <v>1.9493882331666346</v>
      </c>
      <c r="N152" s="275">
        <f>IF(N$59=0,0,N$59/ISI_fec!N$59)</f>
        <v>1.6180270144400326</v>
      </c>
      <c r="O152" s="275">
        <f>IF(O$59=0,0,O$59/ISI_fec!O$59)</f>
        <v>1.0079900554181604</v>
      </c>
      <c r="P152" s="275">
        <f>IF(P$59=0,0,P$59/ISI_fec!P$59)</f>
        <v>0.97050845599500746</v>
      </c>
      <c r="Q152" s="275">
        <f>IF(Q$59=0,0,Q$59/ISI_fec!Q$59)</f>
        <v>1.0630732081431227</v>
      </c>
      <c r="R152" s="275">
        <f>IF(R$59=0,0,R$59/ISI_fec!R$59)</f>
        <v>0.87425253953125037</v>
      </c>
      <c r="S152" s="275">
        <f>IF(S$59=0,0,S$59/ISI_fec!S$59)</f>
        <v>0.94210960905628549</v>
      </c>
      <c r="T152" s="275">
        <f>IF(T$59=0,0,T$59/ISI_fec!T$59)</f>
        <v>1.1653353214939539</v>
      </c>
      <c r="U152" s="275">
        <f>IF(U$59=0,0,U$59/ISI_fec!U$59)</f>
        <v>1.1218134179968611</v>
      </c>
      <c r="V152" s="275">
        <f>IF(V$59=0,0,V$59/ISI_fec!V$59)</f>
        <v>0.97865403147391494</v>
      </c>
      <c r="W152" s="275">
        <f>IF(W$59=0,0,W$59/ISI_fec!W$59)</f>
        <v>1.0305026630730718</v>
      </c>
      <c r="X152" s="275">
        <f>IF(X$59=0,0,X$59/ISI_fec!X$59)</f>
        <v>1.0881521986381584</v>
      </c>
      <c r="Y152" s="275">
        <f>IF(Y$59=0,0,Y$59/ISI_fec!Y$59)</f>
        <v>0.84485567372567849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3.5643002100546055</v>
      </c>
      <c r="C153" s="276">
        <f>IF(C$65=0,0,C$65/ISI_fec!C$65)</f>
        <v>3.0407473809050019</v>
      </c>
      <c r="D153" s="276">
        <f>IF(D$65=0,0,D$65/ISI_fec!D$65)</f>
        <v>3.4455096979520357</v>
      </c>
      <c r="E153" s="276">
        <f>IF(E$65=0,0,E$65/ISI_fec!E$65)</f>
        <v>2.8992196408818232</v>
      </c>
      <c r="F153" s="276">
        <f>IF(F$65=0,0,F$65/ISI_fec!F$65)</f>
        <v>2.3487948000000007</v>
      </c>
      <c r="G153" s="276">
        <f>IF(G$65=0,0,G$65/ISI_fec!G$65)</f>
        <v>3.1081052182599582</v>
      </c>
      <c r="H153" s="276">
        <f>IF(H$65=0,0,H$65/ISI_fec!H$65)</f>
        <v>3.2005567904229206</v>
      </c>
      <c r="I153" s="276">
        <f>IF(I$65=0,0,I$65/ISI_fec!I$65)</f>
        <v>3.2120860042543766</v>
      </c>
      <c r="J153" s="276">
        <f>IF(J$65=0,0,J$65/ISI_fec!J$65)</f>
        <v>2.6166420255394423</v>
      </c>
      <c r="K153" s="276">
        <f>IF(K$65=0,0,K$65/ISI_fec!K$65)</f>
        <v>2.5812480318061803</v>
      </c>
      <c r="L153" s="276">
        <f>IF(L$65=0,0,L$65/ISI_fec!L$65)</f>
        <v>2.9933984483557192</v>
      </c>
      <c r="M153" s="276">
        <f>IF(M$65=0,0,M$65/ISI_fec!M$65)</f>
        <v>2.8571879745753166</v>
      </c>
      <c r="N153" s="276">
        <f>IF(N$65=0,0,N$65/ISI_fec!N$65)</f>
        <v>3.2373451671151878</v>
      </c>
      <c r="O153" s="276">
        <f>IF(O$65=0,0,O$65/ISI_fec!O$65)</f>
        <v>3.4529565125013679</v>
      </c>
      <c r="P153" s="276">
        <f>IF(P$65=0,0,P$65/ISI_fec!P$65)</f>
        <v>3.4745351306919221</v>
      </c>
      <c r="Q153" s="276">
        <f>IF(Q$65=0,0,Q$65/ISI_fec!Q$65)</f>
        <v>3.20410994402063</v>
      </c>
      <c r="R153" s="276">
        <f>IF(R$65=0,0,R$65/ISI_fec!R$65)</f>
        <v>2.4605886185347106</v>
      </c>
      <c r="S153" s="276">
        <f>IF(S$65=0,0,S$65/ISI_fec!S$65)</f>
        <v>2.7138129261626989</v>
      </c>
      <c r="T153" s="276">
        <f>IF(T$65=0,0,T$65/ISI_fec!T$65)</f>
        <v>3.2467035698484472</v>
      </c>
      <c r="U153" s="276">
        <f>IF(U$65=0,0,U$65/ISI_fec!U$65)</f>
        <v>2.9380883089988217</v>
      </c>
      <c r="V153" s="276">
        <f>IF(V$65=0,0,V$65/ISI_fec!V$65)</f>
        <v>2.8691420188078491</v>
      </c>
      <c r="W153" s="276">
        <f>IF(W$65=0,0,W$65/ISI_fec!W$65)</f>
        <v>3.1139769598912967</v>
      </c>
      <c r="X153" s="276">
        <f>IF(X$65=0,0,X$65/ISI_fec!X$65)</f>
        <v>3.1957437407128482</v>
      </c>
      <c r="Y153" s="276">
        <f>IF(Y$65=0,0,Y$65/ISI_fec!Y$65)</f>
        <v>3.2813544639774253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2.2481030789755008</v>
      </c>
      <c r="C155" s="276">
        <f>IF(C$72=0,0,C$72/ISI_fec!C$72)</f>
        <v>2.3781095675501405</v>
      </c>
      <c r="D155" s="276">
        <f>IF(D$72=0,0,D$72/ISI_fec!D$72)</f>
        <v>2.1489198265737333</v>
      </c>
      <c r="E155" s="276">
        <f>IF(E$72=0,0,E$72/ISI_fec!E$72)</f>
        <v>2.1875259503890061</v>
      </c>
      <c r="F155" s="276">
        <f>IF(F$72=0,0,F$72/ISI_fec!F$72)</f>
        <v>1.9102121298594921</v>
      </c>
      <c r="G155" s="276">
        <f>IF(G$72=0,0,G$72/ISI_fec!G$72)</f>
        <v>2.1994707008948713</v>
      </c>
      <c r="H155" s="276">
        <f>IF(H$72=0,0,H$72/ISI_fec!H$72)</f>
        <v>2.1734648190605479</v>
      </c>
      <c r="I155" s="276">
        <f>IF(I$72=0,0,I$72/ISI_fec!I$72)</f>
        <v>2.1134282520254559</v>
      </c>
      <c r="J155" s="276">
        <f>IF(J$72=0,0,J$72/ISI_fec!J$72)</f>
        <v>2.1087399963935862</v>
      </c>
      <c r="K155" s="276">
        <f>IF(K$72=0,0,K$72/ISI_fec!K$72)</f>
        <v>2.1038832108790007</v>
      </c>
      <c r="L155" s="276">
        <f>IF(L$72=0,0,L$72/ISI_fec!L$72)</f>
        <v>2.0577995726043938</v>
      </c>
      <c r="M155" s="276">
        <f>IF(M$72=0,0,M$72/ISI_fec!M$72)</f>
        <v>1.9493882331666357</v>
      </c>
      <c r="N155" s="276">
        <f>IF(N$72=0,0,N$72/ISI_fec!N$72)</f>
        <v>1.8420880102668629</v>
      </c>
      <c r="O155" s="276">
        <f>IF(O$72=0,0,O$72/ISI_fec!O$72)</f>
        <v>1.6086102222264824</v>
      </c>
      <c r="P155" s="276">
        <f>IF(P$72=0,0,P$72/ISI_fec!P$72)</f>
        <v>1.1995738459074896</v>
      </c>
      <c r="Q155" s="276">
        <f>IF(Q$72=0,0,Q$72/ISI_fec!Q$72)</f>
        <v>1.0630732081431227</v>
      </c>
      <c r="R155" s="276">
        <f>IF(R$72=0,0,R$72/ISI_fec!R$72)</f>
        <v>0.87425253953125071</v>
      </c>
      <c r="S155" s="276">
        <f>IF(S$72=0,0,S$72/ISI_fec!S$72)</f>
        <v>0.94210960905628527</v>
      </c>
      <c r="T155" s="276">
        <f>IF(T$72=0,0,T$72/ISI_fec!T$72)</f>
        <v>1.1653353214939539</v>
      </c>
      <c r="U155" s="276">
        <f>IF(U$72=0,0,U$72/ISI_fec!U$72)</f>
        <v>1.1218134179968613</v>
      </c>
      <c r="V155" s="276">
        <f>IF(V$72=0,0,V$72/ISI_fec!V$72)</f>
        <v>0.97865403147391494</v>
      </c>
      <c r="W155" s="276">
        <f>IF(W$72=0,0,W$72/ISI_fec!W$72)</f>
        <v>1.0305026630730716</v>
      </c>
      <c r="X155" s="276">
        <f>IF(X$72=0,0,X$72/ISI_fec!X$72)</f>
        <v>1.0881521986381582</v>
      </c>
      <c r="Y155" s="276">
        <f>IF(Y$72=0,0,Y$72/ISI_fec!Y$72)</f>
        <v>0.86616951449547175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2.3255182618243109</v>
      </c>
      <c r="C156" s="277">
        <f>IF(C$79=0,0,C$79/ISI_fec!C$79)</f>
        <v>2.2369641632983104</v>
      </c>
      <c r="D156" s="277">
        <f>IF(D$79=0,0,D$79/ISI_fec!D$79)</f>
        <v>2.0489983749866374</v>
      </c>
      <c r="E156" s="277">
        <f>IF(E$79=0,0,E$79/ISI_fec!E$79)</f>
        <v>2.092126218942389</v>
      </c>
      <c r="F156" s="277">
        <f>IF(F$79=0,0,F$79/ISI_fec!F$79)</f>
        <v>1.7541359518795456</v>
      </c>
      <c r="G156" s="277">
        <f>IF(G$79=0,0,G$79/ISI_fec!G$79)</f>
        <v>2.2279500526813081</v>
      </c>
      <c r="H156" s="277">
        <f>IF(H$79=0,0,H$79/ISI_fec!H$79)</f>
        <v>2.3438549441486192</v>
      </c>
      <c r="I156" s="277">
        <f>IF(I$79=0,0,I$79/ISI_fec!I$79)</f>
        <v>2.4721539515953586</v>
      </c>
      <c r="J156" s="277">
        <f>IF(J$79=0,0,J$79/ISI_fec!J$79)</f>
        <v>2.2559094895307381</v>
      </c>
      <c r="K156" s="277">
        <f>IF(K$79=0,0,K$79/ISI_fec!K$79)</f>
        <v>2.2338378395027001</v>
      </c>
      <c r="L156" s="277">
        <f>IF(L$79=0,0,L$79/ISI_fec!L$79)</f>
        <v>2.4956425119692085</v>
      </c>
      <c r="M156" s="277">
        <f>IF(M$79=0,0,M$79/ISI_fec!M$79)</f>
        <v>2.2289768754466488</v>
      </c>
      <c r="N156" s="277">
        <f>IF(N$79=0,0,N$79/ISI_fec!N$79)</f>
        <v>2.1847784128958176</v>
      </c>
      <c r="O156" s="277">
        <f>IF(O$79=0,0,O$79/ISI_fec!O$79)</f>
        <v>2.0638355959613555</v>
      </c>
      <c r="P156" s="277">
        <f>IF(P$79=0,0,P$79/ISI_fec!P$79)</f>
        <v>1.8262103065095314</v>
      </c>
      <c r="Q156" s="277">
        <f>IF(Q$79=0,0,Q$79/ISI_fec!Q$79)</f>
        <v>2.002268510303419</v>
      </c>
      <c r="R156" s="277">
        <f>IF(R$79=0,0,R$79/ISI_fec!R$79)</f>
        <v>0.95593590143114182</v>
      </c>
      <c r="S156" s="277">
        <f>IF(S$79=0,0,S$79/ISI_fec!S$79)</f>
        <v>1.8854493033948623</v>
      </c>
      <c r="T156" s="277">
        <f>IF(T$79=0,0,T$79/ISI_fec!T$79)</f>
        <v>1.8408854917501913</v>
      </c>
      <c r="U156" s="277">
        <f>IF(U$79=0,0,U$79/ISI_fec!U$79)</f>
        <v>1.6940965627408819</v>
      </c>
      <c r="V156" s="277">
        <f>IF(V$79=0,0,V$79/ISI_fec!V$79)</f>
        <v>1.5378549718957952</v>
      </c>
      <c r="W156" s="277">
        <f>IF(W$79=0,0,W$79/ISI_fec!W$79)</f>
        <v>1.9054853481326752</v>
      </c>
      <c r="X156" s="277">
        <f>IF(X$79=0,0,X$79/ISI_fec!X$79)</f>
        <v>1.7906505464502334</v>
      </c>
      <c r="Y156" s="277">
        <f>IF(Y$79=0,0,Y$79/ISI_fec!Y$79)</f>
        <v>1.6527160038807072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HR: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73.169210738083152</v>
      </c>
      <c r="C3" s="203">
        <f t="shared" si="0"/>
        <v>71.316508991510091</v>
      </c>
      <c r="D3" s="203">
        <f t="shared" si="0"/>
        <v>99.11457303940972</v>
      </c>
      <c r="E3" s="203">
        <f t="shared" si="0"/>
        <v>76.007514549030077</v>
      </c>
      <c r="F3" s="203">
        <f t="shared" si="0"/>
        <v>69.559904738539757</v>
      </c>
      <c r="G3" s="203">
        <f t="shared" si="0"/>
        <v>91.688014541175505</v>
      </c>
      <c r="H3" s="203">
        <f t="shared" si="0"/>
        <v>109.428335203817</v>
      </c>
      <c r="I3" s="203">
        <f t="shared" si="0"/>
        <v>91.147926290815235</v>
      </c>
      <c r="J3" s="203">
        <f t="shared" si="0"/>
        <v>67.140690192994128</v>
      </c>
      <c r="K3" s="203">
        <f t="shared" si="0"/>
        <v>60.437330105998363</v>
      </c>
      <c r="L3" s="203">
        <f t="shared" si="0"/>
        <v>40.716723303033227</v>
      </c>
      <c r="M3" s="203">
        <f t="shared" si="0"/>
        <v>58.409034123097094</v>
      </c>
      <c r="N3" s="203">
        <f t="shared" si="0"/>
        <v>64.145866681541222</v>
      </c>
      <c r="O3" s="203">
        <f t="shared" si="0"/>
        <v>44.716398107657128</v>
      </c>
      <c r="P3" s="203">
        <f t="shared" si="0"/>
        <v>25.650209246907519</v>
      </c>
      <c r="Q3" s="203">
        <f t="shared" si="0"/>
        <v>30.256996176473685</v>
      </c>
      <c r="R3" s="203">
        <f t="shared" si="0"/>
        <v>26.57795244411497</v>
      </c>
      <c r="S3" s="203">
        <f t="shared" si="0"/>
        <v>36.92036632584017</v>
      </c>
      <c r="T3" s="203">
        <f t="shared" si="0"/>
        <v>63.163726247481478</v>
      </c>
      <c r="U3" s="203">
        <f t="shared" si="0"/>
        <v>78.658139962418701</v>
      </c>
      <c r="V3" s="203">
        <f t="shared" si="0"/>
        <v>29.787601921703114</v>
      </c>
      <c r="W3" s="203">
        <f t="shared" si="0"/>
        <v>21.719340638715252</v>
      </c>
      <c r="X3" s="203">
        <f t="shared" si="0"/>
        <v>29.096868769465324</v>
      </c>
      <c r="Y3" s="203">
        <f t="shared" si="0"/>
        <v>37.105137079879782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73.169210738083152</v>
      </c>
      <c r="C5" s="282">
        <f t="shared" si="1"/>
        <v>71.316508991510091</v>
      </c>
      <c r="D5" s="282">
        <f t="shared" si="1"/>
        <v>99.11457303940972</v>
      </c>
      <c r="E5" s="282">
        <f t="shared" si="1"/>
        <v>76.007514549030077</v>
      </c>
      <c r="F5" s="282">
        <f t="shared" si="1"/>
        <v>69.559904738539757</v>
      </c>
      <c r="G5" s="282">
        <f t="shared" si="1"/>
        <v>91.688014541175505</v>
      </c>
      <c r="H5" s="282">
        <f t="shared" si="1"/>
        <v>109.428335203817</v>
      </c>
      <c r="I5" s="282">
        <f t="shared" si="1"/>
        <v>91.147926290815235</v>
      </c>
      <c r="J5" s="282">
        <f t="shared" si="1"/>
        <v>67.140690192994128</v>
      </c>
      <c r="K5" s="282">
        <f t="shared" si="1"/>
        <v>60.437330105998363</v>
      </c>
      <c r="L5" s="282">
        <f t="shared" si="1"/>
        <v>40.716723303033227</v>
      </c>
      <c r="M5" s="282">
        <f t="shared" si="1"/>
        <v>58.409034123097094</v>
      </c>
      <c r="N5" s="282">
        <f t="shared" si="1"/>
        <v>64.145866681541222</v>
      </c>
      <c r="O5" s="282">
        <f t="shared" si="1"/>
        <v>44.716398107657128</v>
      </c>
      <c r="P5" s="282">
        <f t="shared" si="1"/>
        <v>24.965956014778389</v>
      </c>
      <c r="Q5" s="282">
        <f t="shared" si="1"/>
        <v>28.349898996680441</v>
      </c>
      <c r="R5" s="282">
        <f t="shared" si="1"/>
        <v>20.706642256436609</v>
      </c>
      <c r="S5" s="282">
        <f t="shared" si="1"/>
        <v>29.92036632584017</v>
      </c>
      <c r="T5" s="282">
        <f t="shared" si="1"/>
        <v>54.281687195337753</v>
      </c>
      <c r="U5" s="282">
        <f t="shared" si="1"/>
        <v>69.509564977540478</v>
      </c>
      <c r="V5" s="282">
        <f t="shared" si="1"/>
        <v>20.724070695560751</v>
      </c>
      <c r="W5" s="282">
        <f t="shared" si="1"/>
        <v>12.53064100389474</v>
      </c>
      <c r="X5" s="282">
        <f t="shared" si="1"/>
        <v>21.138969149754018</v>
      </c>
      <c r="Y5" s="282">
        <f t="shared" si="1"/>
        <v>29.24218052645961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73.169210738083152</v>
      </c>
      <c r="C7" s="282">
        <v>71.316508991510091</v>
      </c>
      <c r="D7" s="282">
        <v>99.11457303940972</v>
      </c>
      <c r="E7" s="282">
        <v>76.007514549030077</v>
      </c>
      <c r="F7" s="282">
        <v>69.559904738539757</v>
      </c>
      <c r="G7" s="282">
        <v>91.688014541175505</v>
      </c>
      <c r="H7" s="282">
        <v>109.428335203817</v>
      </c>
      <c r="I7" s="282">
        <v>91.147926290815235</v>
      </c>
      <c r="J7" s="282">
        <v>67.140690192994128</v>
      </c>
      <c r="K7" s="282">
        <v>60.437330105998363</v>
      </c>
      <c r="L7" s="282">
        <v>40.716723303033227</v>
      </c>
      <c r="M7" s="282">
        <v>58.409034123097094</v>
      </c>
      <c r="N7" s="282">
        <v>64.145866681541222</v>
      </c>
      <c r="O7" s="282">
        <v>44.716398107657128</v>
      </c>
      <c r="P7" s="282">
        <v>24.965956014778389</v>
      </c>
      <c r="Q7" s="282">
        <v>28.349898996680441</v>
      </c>
      <c r="R7" s="282">
        <v>20.706642256436609</v>
      </c>
      <c r="S7" s="282">
        <v>29.92036632584017</v>
      </c>
      <c r="T7" s="282">
        <v>54.281687195337753</v>
      </c>
      <c r="U7" s="282">
        <v>69.509564977540478</v>
      </c>
      <c r="V7" s="282">
        <v>20.724070695560751</v>
      </c>
      <c r="W7" s="282">
        <v>12.53064100389474</v>
      </c>
      <c r="X7" s="282">
        <v>21.138969149754018</v>
      </c>
      <c r="Y7" s="282">
        <v>29.24218052645961</v>
      </c>
      <c r="DA7" s="94" t="s">
        <v>435</v>
      </c>
    </row>
    <row r="8" spans="1:105" ht="12" customHeight="1" x14ac:dyDescent="0.25">
      <c r="A8" s="49" t="s">
        <v>47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0.68425323212913014</v>
      </c>
      <c r="Q8" s="242">
        <v>1.907097179793243</v>
      </c>
      <c r="R8" s="242">
        <v>5.8713101876783611</v>
      </c>
      <c r="S8" s="242">
        <v>6.9999999999999991</v>
      </c>
      <c r="T8" s="242">
        <v>8.8820390521437247</v>
      </c>
      <c r="U8" s="242">
        <v>9.1485749848782234</v>
      </c>
      <c r="V8" s="242">
        <v>9.0635312261423628</v>
      </c>
      <c r="W8" s="242">
        <v>9.1886996348205106</v>
      </c>
      <c r="X8" s="242">
        <v>7.9578996197113057</v>
      </c>
      <c r="Y8" s="242">
        <v>7.8629565534201689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30.161000000000001</v>
      </c>
      <c r="C12" s="282">
        <f t="shared" si="2"/>
        <v>34.106000000000002</v>
      </c>
      <c r="D12" s="282">
        <f t="shared" si="2"/>
        <v>33.774000000000001</v>
      </c>
      <c r="E12" s="282">
        <f t="shared" si="2"/>
        <v>38.113999999999997</v>
      </c>
      <c r="F12" s="282">
        <f t="shared" si="2"/>
        <v>30</v>
      </c>
      <c r="G12" s="282">
        <f t="shared" si="2"/>
        <v>30</v>
      </c>
      <c r="H12" s="282">
        <f t="shared" si="2"/>
        <v>31.573</v>
      </c>
      <c r="I12" s="282">
        <f t="shared" si="2"/>
        <v>32.703000000000003</v>
      </c>
      <c r="J12" s="282">
        <f t="shared" si="2"/>
        <v>31.582000000000001</v>
      </c>
      <c r="K12" s="282">
        <f t="shared" si="2"/>
        <v>24.738</v>
      </c>
      <c r="L12" s="282">
        <f t="shared" si="2"/>
        <v>20.974</v>
      </c>
      <c r="M12" s="282">
        <f t="shared" si="2"/>
        <v>36.988</v>
      </c>
      <c r="N12" s="282">
        <f t="shared" si="2"/>
        <v>41.771999999999998</v>
      </c>
      <c r="O12" s="282">
        <f t="shared" si="2"/>
        <v>33.692</v>
      </c>
      <c r="P12" s="282">
        <f t="shared" si="2"/>
        <v>28.33388716584977</v>
      </c>
      <c r="Q12" s="282">
        <f t="shared" si="2"/>
        <v>18.192949993207272</v>
      </c>
      <c r="R12" s="282">
        <f t="shared" si="2"/>
        <v>12.269</v>
      </c>
      <c r="S12" s="282">
        <f t="shared" si="2"/>
        <v>72.759</v>
      </c>
      <c r="T12" s="282">
        <f t="shared" si="2"/>
        <v>83.768000000000001</v>
      </c>
      <c r="U12" s="282">
        <f t="shared" si="2"/>
        <v>102.554</v>
      </c>
      <c r="V12" s="282">
        <f t="shared" si="2"/>
        <v>112.965</v>
      </c>
      <c r="W12" s="282">
        <f t="shared" si="2"/>
        <v>122.423</v>
      </c>
      <c r="X12" s="282">
        <f t="shared" si="2"/>
        <v>104.63800000000001</v>
      </c>
      <c r="Y12" s="282">
        <f t="shared" si="2"/>
        <v>97.16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30.161000000000001</v>
      </c>
      <c r="C14" s="282">
        <v>34.106000000000002</v>
      </c>
      <c r="D14" s="282">
        <v>33.774000000000001</v>
      </c>
      <c r="E14" s="282">
        <v>38.113999999999997</v>
      </c>
      <c r="F14" s="282">
        <v>30</v>
      </c>
      <c r="G14" s="282">
        <v>30</v>
      </c>
      <c r="H14" s="282">
        <v>31.573</v>
      </c>
      <c r="I14" s="282">
        <v>32.703000000000003</v>
      </c>
      <c r="J14" s="282">
        <v>31.582000000000001</v>
      </c>
      <c r="K14" s="282">
        <v>24.738</v>
      </c>
      <c r="L14" s="282">
        <v>20.974</v>
      </c>
      <c r="M14" s="282">
        <v>36.988</v>
      </c>
      <c r="N14" s="282">
        <v>41.771999999999998</v>
      </c>
      <c r="O14" s="282">
        <v>33.692</v>
      </c>
      <c r="P14" s="282">
        <v>28.33388716584977</v>
      </c>
      <c r="Q14" s="282">
        <v>18.192949993207272</v>
      </c>
      <c r="R14" s="282">
        <v>12.269</v>
      </c>
      <c r="S14" s="282">
        <v>72.759</v>
      </c>
      <c r="T14" s="282">
        <v>83.768000000000001</v>
      </c>
      <c r="U14" s="282">
        <v>102.554</v>
      </c>
      <c r="V14" s="282">
        <v>112.965</v>
      </c>
      <c r="W14" s="282">
        <v>122.423</v>
      </c>
      <c r="X14" s="282">
        <v>104.63800000000001</v>
      </c>
      <c r="Y14" s="282">
        <v>97.16</v>
      </c>
      <c r="DA14" s="94" t="s">
        <v>442</v>
      </c>
    </row>
    <row r="15" spans="1:105" ht="12" customHeight="1" x14ac:dyDescent="0.25">
      <c r="A15" s="49" t="s">
        <v>443</v>
      </c>
      <c r="B15" s="242">
        <v>0</v>
      </c>
      <c r="C15" s="242">
        <v>0</v>
      </c>
      <c r="D15" s="242">
        <v>0</v>
      </c>
      <c r="E15" s="242">
        <v>0</v>
      </c>
      <c r="F15" s="242">
        <v>0</v>
      </c>
      <c r="G15" s="242">
        <v>0</v>
      </c>
      <c r="H15" s="242">
        <v>0</v>
      </c>
      <c r="I15" s="242">
        <v>0</v>
      </c>
      <c r="J15" s="242">
        <v>0</v>
      </c>
      <c r="K15" s="242">
        <v>0</v>
      </c>
      <c r="L15" s="242">
        <v>0</v>
      </c>
      <c r="M15" s="242">
        <v>0</v>
      </c>
      <c r="N15" s="242">
        <v>0</v>
      </c>
      <c r="O15" s="242">
        <v>0</v>
      </c>
      <c r="P15" s="242">
        <v>0.6</v>
      </c>
      <c r="Q15" s="242">
        <v>1.2</v>
      </c>
      <c r="R15" s="242">
        <v>3.9</v>
      </c>
      <c r="S15" s="242">
        <v>4.3</v>
      </c>
      <c r="T15" s="242">
        <v>5</v>
      </c>
      <c r="U15" s="242">
        <v>5.3</v>
      </c>
      <c r="V15" s="242">
        <v>4.8</v>
      </c>
      <c r="W15" s="242">
        <v>5.0999999999999996</v>
      </c>
      <c r="X15" s="242">
        <v>4.5</v>
      </c>
      <c r="Y15" s="242">
        <v>4.2812842871167076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45.977011494252871</v>
      </c>
      <c r="C19" s="282">
        <f t="shared" si="3"/>
        <v>45.977011494252871</v>
      </c>
      <c r="D19" s="282">
        <f t="shared" si="3"/>
        <v>41.541796975646562</v>
      </c>
      <c r="E19" s="282">
        <f t="shared" si="3"/>
        <v>41.541796975646562</v>
      </c>
      <c r="F19" s="282">
        <f t="shared" si="3"/>
        <v>41.541796975646562</v>
      </c>
      <c r="G19" s="282">
        <f t="shared" si="3"/>
        <v>37.106582457040247</v>
      </c>
      <c r="H19" s="282">
        <f t="shared" si="3"/>
        <v>37.106582457040247</v>
      </c>
      <c r="I19" s="282">
        <f t="shared" si="3"/>
        <v>37.106582457040247</v>
      </c>
      <c r="J19" s="282">
        <f t="shared" si="3"/>
        <v>37.106582457040247</v>
      </c>
      <c r="K19" s="282">
        <f t="shared" si="3"/>
        <v>37.106582457040247</v>
      </c>
      <c r="L19" s="282">
        <f t="shared" si="3"/>
        <v>32.671367938433953</v>
      </c>
      <c r="M19" s="282">
        <f t="shared" si="3"/>
        <v>41.541796975646562</v>
      </c>
      <c r="N19" s="282">
        <f t="shared" si="3"/>
        <v>45.977011494252871</v>
      </c>
      <c r="O19" s="282">
        <f t="shared" si="3"/>
        <v>45.977011494252871</v>
      </c>
      <c r="P19" s="282">
        <f t="shared" si="3"/>
        <v>41.541796975646562</v>
      </c>
      <c r="Q19" s="282">
        <f t="shared" si="3"/>
        <v>41.541796975646562</v>
      </c>
      <c r="R19" s="282">
        <f t="shared" si="3"/>
        <v>41.541796975646562</v>
      </c>
      <c r="S19" s="282">
        <f t="shared" si="3"/>
        <v>77.023513124497029</v>
      </c>
      <c r="T19" s="282">
        <f t="shared" si="3"/>
        <v>90.329156680315947</v>
      </c>
      <c r="U19" s="282">
        <f t="shared" si="3"/>
        <v>108.07001475474119</v>
      </c>
      <c r="V19" s="282">
        <f t="shared" si="3"/>
        <v>121.3756583105601</v>
      </c>
      <c r="W19" s="282">
        <f t="shared" si="3"/>
        <v>130.24608734777269</v>
      </c>
      <c r="X19" s="282">
        <f t="shared" si="3"/>
        <v>125.8108728291664</v>
      </c>
      <c r="Y19" s="282">
        <f t="shared" si="3"/>
        <v>125.8108728291664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45.977011494252871</v>
      </c>
      <c r="C21" s="282">
        <v>45.977011494252871</v>
      </c>
      <c r="D21" s="282">
        <v>41.541796975646562</v>
      </c>
      <c r="E21" s="282">
        <v>41.541796975646562</v>
      </c>
      <c r="F21" s="282">
        <v>41.541796975646562</v>
      </c>
      <c r="G21" s="282">
        <v>37.106582457040247</v>
      </c>
      <c r="H21" s="282">
        <v>37.106582457040247</v>
      </c>
      <c r="I21" s="282">
        <v>37.106582457040247</v>
      </c>
      <c r="J21" s="282">
        <v>37.106582457040247</v>
      </c>
      <c r="K21" s="282">
        <v>37.106582457040247</v>
      </c>
      <c r="L21" s="282">
        <v>32.671367938433953</v>
      </c>
      <c r="M21" s="282">
        <v>41.541796975646562</v>
      </c>
      <c r="N21" s="282">
        <v>45.977011494252871</v>
      </c>
      <c r="O21" s="282">
        <v>45.977011494252871</v>
      </c>
      <c r="P21" s="282">
        <v>41.541796975646562</v>
      </c>
      <c r="Q21" s="282">
        <v>41.541796975646562</v>
      </c>
      <c r="R21" s="282">
        <v>41.541796975646562</v>
      </c>
      <c r="S21" s="282">
        <v>77.023513124497029</v>
      </c>
      <c r="T21" s="282">
        <v>90.329156680315947</v>
      </c>
      <c r="U21" s="282">
        <v>108.07001475474119</v>
      </c>
      <c r="V21" s="282">
        <v>121.3756583105601</v>
      </c>
      <c r="W21" s="282">
        <v>130.24608734777269</v>
      </c>
      <c r="X21" s="282">
        <v>125.8108728291664</v>
      </c>
      <c r="Y21" s="282">
        <v>125.8108728291664</v>
      </c>
      <c r="DA21" s="94" t="s">
        <v>448</v>
      </c>
    </row>
    <row r="22" spans="1:105" ht="12" customHeight="1" x14ac:dyDescent="0.25">
      <c r="A22" s="49" t="s">
        <v>443</v>
      </c>
      <c r="B22" s="242">
        <v>0</v>
      </c>
      <c r="C22" s="242">
        <v>0</v>
      </c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  <c r="P22" s="242">
        <v>5</v>
      </c>
      <c r="Q22" s="242">
        <v>5</v>
      </c>
      <c r="R22" s="242">
        <v>5</v>
      </c>
      <c r="S22" s="242">
        <v>5</v>
      </c>
      <c r="T22" s="242">
        <v>10</v>
      </c>
      <c r="U22" s="242">
        <v>10</v>
      </c>
      <c r="V22" s="242">
        <v>10</v>
      </c>
      <c r="W22" s="242">
        <v>10</v>
      </c>
      <c r="X22" s="242">
        <v>10</v>
      </c>
      <c r="Y22" s="242">
        <v>10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4.4352145186063083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8.8704290372126167</v>
      </c>
      <c r="N25" s="282">
        <f t="shared" si="4"/>
        <v>8.8704290372126167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39.916930667456768</v>
      </c>
      <c r="T25" s="282">
        <f t="shared" si="4"/>
        <v>13.30564355581892</v>
      </c>
      <c r="U25" s="282">
        <f t="shared" si="4"/>
        <v>22.176072593031542</v>
      </c>
      <c r="V25" s="282">
        <f t="shared" si="4"/>
        <v>13.30564355581892</v>
      </c>
      <c r="W25" s="282">
        <f t="shared" si="4"/>
        <v>8.8704290372126167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4.4352145186063083</v>
      </c>
      <c r="J27" s="282">
        <v>0</v>
      </c>
      <c r="K27" s="282">
        <v>0</v>
      </c>
      <c r="L27" s="282">
        <v>0</v>
      </c>
      <c r="M27" s="282">
        <v>8.8704290372126167</v>
      </c>
      <c r="N27" s="282">
        <v>8.8704290372126167</v>
      </c>
      <c r="O27" s="282">
        <v>0</v>
      </c>
      <c r="P27" s="282">
        <v>0</v>
      </c>
      <c r="Q27" s="282">
        <v>0</v>
      </c>
      <c r="R27" s="282">
        <v>0</v>
      </c>
      <c r="S27" s="282">
        <v>39.916930667456768</v>
      </c>
      <c r="T27" s="282">
        <v>13.30564355581892</v>
      </c>
      <c r="U27" s="282">
        <v>22.176072593031542</v>
      </c>
      <c r="V27" s="282">
        <v>13.30564355581892</v>
      </c>
      <c r="W27" s="282">
        <v>8.8704290372126167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5</v>
      </c>
      <c r="Q28" s="242">
        <v>0</v>
      </c>
      <c r="R28" s="242">
        <v>0</v>
      </c>
      <c r="S28" s="242">
        <v>0</v>
      </c>
      <c r="T28" s="242">
        <v>5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4.4352145186063083</v>
      </c>
      <c r="E31" s="282">
        <f t="shared" si="6"/>
        <v>0</v>
      </c>
      <c r="F31" s="282">
        <f t="shared" si="6"/>
        <v>0</v>
      </c>
      <c r="G31" s="282">
        <f t="shared" si="6"/>
        <v>4.4352145186063154</v>
      </c>
      <c r="H31" s="282">
        <f t="shared" si="6"/>
        <v>0</v>
      </c>
      <c r="I31" s="282">
        <f t="shared" si="6"/>
        <v>4.4352145186063083</v>
      </c>
      <c r="J31" s="282">
        <f t="shared" si="6"/>
        <v>0</v>
      </c>
      <c r="K31" s="282">
        <f t="shared" si="6"/>
        <v>0</v>
      </c>
      <c r="L31" s="282">
        <f t="shared" si="6"/>
        <v>4.4352145186062941</v>
      </c>
      <c r="M31" s="282">
        <f t="shared" si="6"/>
        <v>0</v>
      </c>
      <c r="N31" s="282">
        <f t="shared" si="6"/>
        <v>4.4352145186063083</v>
      </c>
      <c r="O31" s="282">
        <f t="shared" si="6"/>
        <v>0</v>
      </c>
      <c r="P31" s="282">
        <f t="shared" si="6"/>
        <v>4.4352145186063083</v>
      </c>
      <c r="Q31" s="282">
        <f t="shared" si="6"/>
        <v>0</v>
      </c>
      <c r="R31" s="282">
        <f t="shared" si="6"/>
        <v>0</v>
      </c>
      <c r="S31" s="282">
        <f t="shared" si="6"/>
        <v>4.4352145186063012</v>
      </c>
      <c r="T31" s="282">
        <f t="shared" si="6"/>
        <v>0</v>
      </c>
      <c r="U31" s="282">
        <f t="shared" si="6"/>
        <v>4.435214518606287</v>
      </c>
      <c r="V31" s="282">
        <f t="shared" si="6"/>
        <v>0</v>
      </c>
      <c r="W31" s="282">
        <f t="shared" si="6"/>
        <v>0</v>
      </c>
      <c r="X31" s="282">
        <f t="shared" si="6"/>
        <v>4.435214518606287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4.4352145186063083</v>
      </c>
      <c r="E33" s="282">
        <f t="shared" si="8"/>
        <v>0</v>
      </c>
      <c r="F33" s="282">
        <f t="shared" si="8"/>
        <v>0</v>
      </c>
      <c r="G33" s="282">
        <f t="shared" si="8"/>
        <v>4.4352145186063154</v>
      </c>
      <c r="H33" s="282">
        <f t="shared" si="8"/>
        <v>0</v>
      </c>
      <c r="I33" s="282">
        <f t="shared" si="8"/>
        <v>4.4352145186063083</v>
      </c>
      <c r="J33" s="282">
        <f t="shared" si="8"/>
        <v>0</v>
      </c>
      <c r="K33" s="282">
        <f t="shared" si="8"/>
        <v>0</v>
      </c>
      <c r="L33" s="282">
        <f t="shared" si="8"/>
        <v>4.4352145186062941</v>
      </c>
      <c r="M33" s="282">
        <f t="shared" si="8"/>
        <v>0</v>
      </c>
      <c r="N33" s="282">
        <f t="shared" si="8"/>
        <v>4.4352145186063083</v>
      </c>
      <c r="O33" s="282">
        <f t="shared" si="8"/>
        <v>0</v>
      </c>
      <c r="P33" s="282">
        <f t="shared" si="8"/>
        <v>4.4352145186063083</v>
      </c>
      <c r="Q33" s="282">
        <f t="shared" si="8"/>
        <v>0</v>
      </c>
      <c r="R33" s="282">
        <f t="shared" si="8"/>
        <v>0</v>
      </c>
      <c r="S33" s="282">
        <f t="shared" si="8"/>
        <v>4.4352145186063012</v>
      </c>
      <c r="T33" s="282">
        <f t="shared" si="8"/>
        <v>0</v>
      </c>
      <c r="U33" s="282">
        <f t="shared" si="8"/>
        <v>4.435214518606287</v>
      </c>
      <c r="V33" s="282">
        <f t="shared" si="8"/>
        <v>0</v>
      </c>
      <c r="W33" s="282">
        <f t="shared" si="8"/>
        <v>0</v>
      </c>
      <c r="X33" s="282">
        <f t="shared" si="8"/>
        <v>4.435214518606287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0</v>
      </c>
      <c r="F34" s="242">
        <f t="shared" si="9"/>
        <v>0</v>
      </c>
      <c r="G34" s="242">
        <f t="shared" si="9"/>
        <v>0</v>
      </c>
      <c r="H34" s="242">
        <f t="shared" si="9"/>
        <v>0</v>
      </c>
      <c r="I34" s="242">
        <f t="shared" si="9"/>
        <v>0</v>
      </c>
      <c r="J34" s="242">
        <f t="shared" si="9"/>
        <v>0</v>
      </c>
      <c r="K34" s="242">
        <f t="shared" si="9"/>
        <v>0</v>
      </c>
      <c r="L34" s="242">
        <f t="shared" si="9"/>
        <v>0</v>
      </c>
      <c r="M34" s="242">
        <f t="shared" si="9"/>
        <v>0</v>
      </c>
      <c r="N34" s="242">
        <f t="shared" si="9"/>
        <v>0</v>
      </c>
      <c r="O34" s="242">
        <f t="shared" si="9"/>
        <v>0</v>
      </c>
      <c r="P34" s="242">
        <f t="shared" si="9"/>
        <v>0</v>
      </c>
      <c r="Q34" s="242">
        <f t="shared" si="9"/>
        <v>0</v>
      </c>
      <c r="R34" s="242">
        <f t="shared" si="9"/>
        <v>0</v>
      </c>
      <c r="S34" s="242">
        <f t="shared" si="9"/>
        <v>0</v>
      </c>
      <c r="T34" s="242">
        <f t="shared" si="9"/>
        <v>0</v>
      </c>
      <c r="U34" s="242">
        <f t="shared" si="9"/>
        <v>0</v>
      </c>
      <c r="V34" s="242">
        <f t="shared" si="9"/>
        <v>0</v>
      </c>
      <c r="W34" s="242">
        <f t="shared" si="9"/>
        <v>0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15.816011494252869</v>
      </c>
      <c r="C37" s="282">
        <f t="shared" si="11"/>
        <v>11.871011494252869</v>
      </c>
      <c r="D37" s="282">
        <f t="shared" si="11"/>
        <v>7.7677969756465615</v>
      </c>
      <c r="E37" s="282">
        <f t="shared" si="11"/>
        <v>3.4277969756465652</v>
      </c>
      <c r="F37" s="282">
        <f t="shared" si="11"/>
        <v>11.541796975646562</v>
      </c>
      <c r="G37" s="282">
        <f t="shared" si="11"/>
        <v>7.1065824570402469</v>
      </c>
      <c r="H37" s="282">
        <f t="shared" si="11"/>
        <v>5.5335824570402465</v>
      </c>
      <c r="I37" s="282">
        <f t="shared" si="11"/>
        <v>4.403582457040244</v>
      </c>
      <c r="J37" s="282">
        <f t="shared" si="11"/>
        <v>5.5245824570402462</v>
      </c>
      <c r="K37" s="282">
        <f t="shared" si="11"/>
        <v>12.368582457040247</v>
      </c>
      <c r="L37" s="282">
        <f t="shared" si="11"/>
        <v>11.697367938433953</v>
      </c>
      <c r="M37" s="282">
        <f t="shared" si="11"/>
        <v>4.5537969756465628</v>
      </c>
      <c r="N37" s="282">
        <f t="shared" si="11"/>
        <v>4.2050114942528722</v>
      </c>
      <c r="O37" s="282">
        <f t="shared" si="11"/>
        <v>12.285011494252871</v>
      </c>
      <c r="P37" s="282">
        <f t="shared" si="11"/>
        <v>13.207909809796792</v>
      </c>
      <c r="Q37" s="282">
        <f t="shared" si="11"/>
        <v>23.348846982439291</v>
      </c>
      <c r="R37" s="282">
        <f t="shared" si="11"/>
        <v>29.272796975646564</v>
      </c>
      <c r="S37" s="282">
        <f t="shared" si="11"/>
        <v>4.2645131244970287</v>
      </c>
      <c r="T37" s="282">
        <f t="shared" si="11"/>
        <v>6.5611566803159462</v>
      </c>
      <c r="U37" s="282">
        <f t="shared" si="11"/>
        <v>5.5160147547411924</v>
      </c>
      <c r="V37" s="282">
        <f t="shared" si="11"/>
        <v>8.4106583105600947</v>
      </c>
      <c r="W37" s="282">
        <f t="shared" si="11"/>
        <v>7.8230873477726846</v>
      </c>
      <c r="X37" s="282">
        <f t="shared" si="11"/>
        <v>21.172872829166394</v>
      </c>
      <c r="Y37" s="282">
        <f t="shared" si="11"/>
        <v>28.650872829166403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15.816011494252869</v>
      </c>
      <c r="C39" s="282">
        <f t="shared" si="13"/>
        <v>11.871011494252869</v>
      </c>
      <c r="D39" s="282">
        <f t="shared" si="13"/>
        <v>7.7677969756465615</v>
      </c>
      <c r="E39" s="282">
        <f t="shared" si="13"/>
        <v>3.4277969756465652</v>
      </c>
      <c r="F39" s="282">
        <f t="shared" si="13"/>
        <v>11.541796975646562</v>
      </c>
      <c r="G39" s="282">
        <f t="shared" si="13"/>
        <v>7.1065824570402469</v>
      </c>
      <c r="H39" s="282">
        <f t="shared" si="13"/>
        <v>5.5335824570402465</v>
      </c>
      <c r="I39" s="282">
        <f t="shared" si="13"/>
        <v>4.403582457040244</v>
      </c>
      <c r="J39" s="282">
        <f t="shared" si="13"/>
        <v>5.5245824570402462</v>
      </c>
      <c r="K39" s="282">
        <f t="shared" si="13"/>
        <v>12.368582457040247</v>
      </c>
      <c r="L39" s="282">
        <f t="shared" si="13"/>
        <v>11.697367938433953</v>
      </c>
      <c r="M39" s="282">
        <f t="shared" si="13"/>
        <v>4.5537969756465628</v>
      </c>
      <c r="N39" s="282">
        <f t="shared" si="13"/>
        <v>4.2050114942528722</v>
      </c>
      <c r="O39" s="282">
        <f t="shared" si="13"/>
        <v>12.285011494252871</v>
      </c>
      <c r="P39" s="282">
        <f t="shared" si="13"/>
        <v>13.207909809796792</v>
      </c>
      <c r="Q39" s="282">
        <f t="shared" si="13"/>
        <v>23.348846982439291</v>
      </c>
      <c r="R39" s="282">
        <f t="shared" si="13"/>
        <v>29.272796975646564</v>
      </c>
      <c r="S39" s="282">
        <f t="shared" si="13"/>
        <v>4.2645131244970287</v>
      </c>
      <c r="T39" s="282">
        <f t="shared" si="13"/>
        <v>6.5611566803159462</v>
      </c>
      <c r="U39" s="282">
        <f t="shared" si="13"/>
        <v>5.5160147547411924</v>
      </c>
      <c r="V39" s="282">
        <f t="shared" si="13"/>
        <v>8.4106583105600947</v>
      </c>
      <c r="W39" s="282">
        <f t="shared" si="13"/>
        <v>7.8230873477726846</v>
      </c>
      <c r="X39" s="282">
        <f t="shared" si="13"/>
        <v>21.172872829166394</v>
      </c>
      <c r="Y39" s="282">
        <f t="shared" si="13"/>
        <v>28.650872829166403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</v>
      </c>
      <c r="C40" s="242">
        <f t="shared" si="14"/>
        <v>0</v>
      </c>
      <c r="D40" s="242">
        <f t="shared" si="14"/>
        <v>0</v>
      </c>
      <c r="E40" s="242">
        <f t="shared" si="14"/>
        <v>0</v>
      </c>
      <c r="F40" s="242">
        <f t="shared" si="14"/>
        <v>0</v>
      </c>
      <c r="G40" s="242">
        <f t="shared" si="14"/>
        <v>0</v>
      </c>
      <c r="H40" s="242">
        <f t="shared" si="14"/>
        <v>0</v>
      </c>
      <c r="I40" s="242">
        <f t="shared" si="14"/>
        <v>0</v>
      </c>
      <c r="J40" s="242">
        <f t="shared" si="14"/>
        <v>0</v>
      </c>
      <c r="K40" s="242">
        <f t="shared" si="14"/>
        <v>0</v>
      </c>
      <c r="L40" s="242">
        <f t="shared" si="14"/>
        <v>0</v>
      </c>
      <c r="M40" s="242">
        <f t="shared" si="14"/>
        <v>0</v>
      </c>
      <c r="N40" s="242">
        <f t="shared" si="14"/>
        <v>0</v>
      </c>
      <c r="O40" s="242">
        <f t="shared" si="14"/>
        <v>0</v>
      </c>
      <c r="P40" s="242">
        <f t="shared" si="14"/>
        <v>4.4000000000000004</v>
      </c>
      <c r="Q40" s="242">
        <f t="shared" si="14"/>
        <v>3.8</v>
      </c>
      <c r="R40" s="242">
        <f t="shared" si="14"/>
        <v>1.1000000000000001</v>
      </c>
      <c r="S40" s="242">
        <f t="shared" si="14"/>
        <v>0.70000000000000018</v>
      </c>
      <c r="T40" s="242">
        <f t="shared" si="14"/>
        <v>5</v>
      </c>
      <c r="U40" s="242">
        <f t="shared" si="14"/>
        <v>4.7</v>
      </c>
      <c r="V40" s="242">
        <f t="shared" si="14"/>
        <v>5.2</v>
      </c>
      <c r="W40" s="242">
        <f t="shared" si="14"/>
        <v>4.9000000000000004</v>
      </c>
      <c r="X40" s="242">
        <f t="shared" si="14"/>
        <v>5.5</v>
      </c>
      <c r="Y40" s="242">
        <f t="shared" si="14"/>
        <v>5.7187157128832924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12.98950988822012</v>
      </c>
      <c r="C43" s="210">
        <v>14.387790197764399</v>
      </c>
      <c r="D43" s="210">
        <v>15.62450558899398</v>
      </c>
      <c r="E43" s="210">
        <v>13.30171969045572</v>
      </c>
      <c r="F43" s="210">
        <v>15.309114359415309</v>
      </c>
      <c r="G43" s="210">
        <v>15.090111779879621</v>
      </c>
      <c r="H43" s="210">
        <v>15.301203783319</v>
      </c>
      <c r="I43" s="210">
        <v>16.14668959587274</v>
      </c>
      <c r="J43" s="210">
        <v>15.21092003439381</v>
      </c>
      <c r="K43" s="210">
        <v>13.11599312123818</v>
      </c>
      <c r="L43" s="210">
        <v>10.96741186586414</v>
      </c>
      <c r="M43" s="210">
        <v>13.67609630266552</v>
      </c>
      <c r="N43" s="210">
        <v>14.882287188306099</v>
      </c>
      <c r="O43" s="210">
        <v>14.937833190025801</v>
      </c>
      <c r="P43" s="210">
        <v>14.438950988822009</v>
      </c>
      <c r="Q43" s="210">
        <v>7.5390369733447971</v>
      </c>
      <c r="R43" s="210">
        <v>7.2693035253654337</v>
      </c>
      <c r="S43" s="210">
        <v>16.26852966466036</v>
      </c>
      <c r="T43" s="210">
        <v>19.729578675838351</v>
      </c>
      <c r="U43" s="210">
        <v>20.32269991401547</v>
      </c>
      <c r="V43" s="210">
        <v>19.562940670679279</v>
      </c>
      <c r="W43" s="210">
        <v>22.276612209802231</v>
      </c>
      <c r="X43" s="210">
        <v>22.334909716251069</v>
      </c>
      <c r="Y43" s="210">
        <v>21.249355116079109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3.402235597592433</v>
      </c>
      <c r="C45" s="204">
        <f t="shared" si="15"/>
        <v>4.1771281169389507</v>
      </c>
      <c r="D45" s="204">
        <f t="shared" si="15"/>
        <v>5.0914015477214098</v>
      </c>
      <c r="E45" s="204">
        <f t="shared" si="15"/>
        <v>5.3696474634565776</v>
      </c>
      <c r="F45" s="204">
        <f t="shared" si="15"/>
        <v>6.968615649183147</v>
      </c>
      <c r="G45" s="204">
        <f t="shared" si="15"/>
        <v>6.2766981943250215</v>
      </c>
      <c r="H45" s="204">
        <f t="shared" si="15"/>
        <v>7.0730008598452283</v>
      </c>
      <c r="I45" s="204">
        <f t="shared" si="15"/>
        <v>6.3515907136715386</v>
      </c>
      <c r="J45" s="204">
        <f t="shared" si="15"/>
        <v>7.3696474634565776</v>
      </c>
      <c r="K45" s="204">
        <f t="shared" si="15"/>
        <v>5.3845227858985387</v>
      </c>
      <c r="L45" s="204">
        <f t="shared" si="15"/>
        <v>4.4206362854686159</v>
      </c>
      <c r="M45" s="204">
        <f t="shared" si="15"/>
        <v>5.5386070507308682</v>
      </c>
      <c r="N45" s="204">
        <f t="shared" si="15"/>
        <v>6.5107480653482366</v>
      </c>
      <c r="O45" s="204">
        <f t="shared" si="15"/>
        <v>6.7167669819432501</v>
      </c>
      <c r="P45" s="204">
        <f t="shared" si="15"/>
        <v>6.64780739466896</v>
      </c>
      <c r="Q45" s="204">
        <f t="shared" si="15"/>
        <v>2.2461736887360266</v>
      </c>
      <c r="R45" s="204">
        <f t="shared" si="15"/>
        <v>2.250214961306964</v>
      </c>
      <c r="S45" s="204">
        <f t="shared" si="15"/>
        <v>0.98005159071367143</v>
      </c>
      <c r="T45" s="204">
        <f t="shared" si="15"/>
        <v>1.2500429922613929</v>
      </c>
      <c r="U45" s="204">
        <f t="shared" si="15"/>
        <v>1.154342218400688</v>
      </c>
      <c r="V45" s="204">
        <f t="shared" si="15"/>
        <v>1.1920894239036972</v>
      </c>
      <c r="W45" s="204">
        <f t="shared" si="15"/>
        <v>1.3040412725709372</v>
      </c>
      <c r="X45" s="204">
        <f t="shared" si="15"/>
        <v>1.5820292347377469</v>
      </c>
      <c r="Y45" s="204">
        <f t="shared" si="15"/>
        <v>1.8421324161650907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1.1199484092863281</v>
      </c>
      <c r="C47" s="204">
        <v>1.1199484092863281</v>
      </c>
      <c r="D47" s="204">
        <v>1.007996560619089</v>
      </c>
      <c r="E47" s="204">
        <v>2.2398968185726571</v>
      </c>
      <c r="F47" s="204">
        <v>1.903955288048151</v>
      </c>
      <c r="G47" s="204">
        <v>2.2398968185726571</v>
      </c>
      <c r="H47" s="204">
        <v>3.359845227858985</v>
      </c>
      <c r="I47" s="204">
        <v>3.359845227858985</v>
      </c>
      <c r="J47" s="204">
        <v>3.359845227858985</v>
      </c>
      <c r="K47" s="204">
        <v>3.359845227858985</v>
      </c>
      <c r="L47" s="204">
        <v>3.359845227858985</v>
      </c>
      <c r="M47" s="204">
        <v>4.4797936371453133</v>
      </c>
      <c r="N47" s="204">
        <v>5.5997420464316416</v>
      </c>
      <c r="O47" s="204">
        <v>5.5997420464316416</v>
      </c>
      <c r="P47" s="204">
        <v>4.4797936371453133</v>
      </c>
      <c r="Q47" s="204">
        <v>1.1199484092863281</v>
      </c>
      <c r="R47" s="204">
        <v>1.1199484092863281</v>
      </c>
      <c r="S47" s="204">
        <v>0.67196904557179704</v>
      </c>
      <c r="T47" s="204">
        <v>0.78400687876182285</v>
      </c>
      <c r="U47" s="204">
        <v>0.78400687876182285</v>
      </c>
      <c r="V47" s="204">
        <v>0.78400687876182285</v>
      </c>
      <c r="W47" s="204">
        <v>0.89595872742906268</v>
      </c>
      <c r="X47" s="204">
        <v>0.89595872742906268</v>
      </c>
      <c r="Y47" s="204">
        <v>1.007996560619089</v>
      </c>
      <c r="DA47" s="71" t="s">
        <v>460</v>
      </c>
    </row>
    <row r="48" spans="1:105" ht="12" customHeight="1" x14ac:dyDescent="0.25">
      <c r="A48" s="18" t="s">
        <v>71</v>
      </c>
      <c r="B48" s="204">
        <v>2.0871883061049008</v>
      </c>
      <c r="C48" s="204">
        <v>2.0912295786758381</v>
      </c>
      <c r="D48" s="204">
        <v>3.1174548581255368</v>
      </c>
      <c r="E48" s="204">
        <v>3.1287188306104898</v>
      </c>
      <c r="F48" s="204">
        <v>3.1337919174548579</v>
      </c>
      <c r="G48" s="204">
        <v>7.9535683576956145E-2</v>
      </c>
      <c r="H48" s="204">
        <v>1.1067927773000861</v>
      </c>
      <c r="I48" s="204">
        <v>9.5872742906276856E-2</v>
      </c>
      <c r="J48" s="204">
        <v>1.113929492691315</v>
      </c>
      <c r="K48" s="204">
        <v>9.3809114359415302E-2</v>
      </c>
      <c r="L48" s="204">
        <v>9.4840928632846086E-2</v>
      </c>
      <c r="M48" s="204">
        <v>9.2863284608770427E-2</v>
      </c>
      <c r="N48" s="204">
        <v>0.90997420464316414</v>
      </c>
      <c r="O48" s="204">
        <v>1.1159931212381771</v>
      </c>
      <c r="P48" s="204">
        <v>1.117024935511608</v>
      </c>
      <c r="Q48" s="204">
        <v>1.1251934651762681</v>
      </c>
      <c r="R48" s="204">
        <v>1.129234737747205</v>
      </c>
      <c r="S48" s="204">
        <v>0.30808254514187439</v>
      </c>
      <c r="T48" s="204">
        <v>0.24178847807394671</v>
      </c>
      <c r="U48" s="204">
        <v>0.370335339638865</v>
      </c>
      <c r="V48" s="204">
        <v>0.40808254514187448</v>
      </c>
      <c r="W48" s="204">
        <v>0.40808254514187448</v>
      </c>
      <c r="X48" s="204">
        <v>0.6120378331900258</v>
      </c>
      <c r="Y48" s="204">
        <v>0.6120378331900258</v>
      </c>
      <c r="DA48" s="71" t="s">
        <v>461</v>
      </c>
    </row>
    <row r="49" spans="1:105" ht="12" customHeight="1" x14ac:dyDescent="0.25">
      <c r="A49" s="18" t="s">
        <v>32</v>
      </c>
      <c r="B49" s="204">
        <v>0.1929492691315563</v>
      </c>
      <c r="C49" s="204">
        <v>0.96491831470335332</v>
      </c>
      <c r="D49" s="204">
        <v>0.96491831470335332</v>
      </c>
      <c r="E49" s="204">
        <v>0</v>
      </c>
      <c r="F49" s="204">
        <v>1.9298366294067071</v>
      </c>
      <c r="G49" s="204">
        <v>3.956233877901977</v>
      </c>
      <c r="H49" s="204">
        <v>2.6053310404127261</v>
      </c>
      <c r="I49" s="204">
        <v>2.894840928632846</v>
      </c>
      <c r="J49" s="204">
        <v>2.894840928632846</v>
      </c>
      <c r="K49" s="204">
        <v>1.9298366294067071</v>
      </c>
      <c r="L49" s="204">
        <v>0.96491831470335332</v>
      </c>
      <c r="M49" s="204">
        <v>0.96491831470335332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2.149613069647463E-3</v>
      </c>
      <c r="C50" s="204">
        <v>1.031814273430782E-3</v>
      </c>
      <c r="D50" s="204">
        <v>1.031814273430782E-3</v>
      </c>
      <c r="E50" s="204">
        <v>1.031814273430782E-3</v>
      </c>
      <c r="F50" s="204">
        <v>1.031814273430782E-3</v>
      </c>
      <c r="G50" s="204">
        <v>1.031814273430782E-3</v>
      </c>
      <c r="H50" s="204">
        <v>1.031814273430782E-3</v>
      </c>
      <c r="I50" s="204">
        <v>1.031814273430782E-3</v>
      </c>
      <c r="J50" s="204">
        <v>1.031814273430782E-3</v>
      </c>
      <c r="K50" s="204">
        <v>1.031814273430782E-3</v>
      </c>
      <c r="L50" s="204">
        <v>1.031814273430782E-3</v>
      </c>
      <c r="M50" s="204">
        <v>1.031814273430782E-3</v>
      </c>
      <c r="N50" s="204">
        <v>1.031814273430782E-3</v>
      </c>
      <c r="O50" s="204">
        <v>1.031814273430782E-3</v>
      </c>
      <c r="P50" s="204">
        <v>1.050988822012038</v>
      </c>
      <c r="Q50" s="204">
        <v>1.031814273430782E-3</v>
      </c>
      <c r="R50" s="204">
        <v>1.031814273430782E-3</v>
      </c>
      <c r="S50" s="204">
        <v>0</v>
      </c>
      <c r="T50" s="204">
        <v>0.2242476354256234</v>
      </c>
      <c r="U50" s="204">
        <v>0</v>
      </c>
      <c r="V50" s="204">
        <v>0</v>
      </c>
      <c r="W50" s="204">
        <v>0</v>
      </c>
      <c r="X50" s="204">
        <v>7.4032674118658631E-2</v>
      </c>
      <c r="Y50" s="204">
        <v>0.22209802235597589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3.9122957867583832</v>
      </c>
      <c r="C51" s="204">
        <f t="shared" si="16"/>
        <v>3.675838349097162</v>
      </c>
      <c r="D51" s="204">
        <f t="shared" si="16"/>
        <v>2.6225279449699048</v>
      </c>
      <c r="E51" s="204">
        <f t="shared" si="16"/>
        <v>1.053310404127257</v>
      </c>
      <c r="F51" s="204">
        <f t="shared" si="16"/>
        <v>1.461736887360275</v>
      </c>
      <c r="G51" s="204">
        <f t="shared" si="16"/>
        <v>0.81685296646603611</v>
      </c>
      <c r="H51" s="204">
        <f t="shared" si="16"/>
        <v>0.23645743766122099</v>
      </c>
      <c r="I51" s="204">
        <f t="shared" si="16"/>
        <v>1.397248495270851</v>
      </c>
      <c r="J51" s="204">
        <f t="shared" si="16"/>
        <v>0.96732588134135844</v>
      </c>
      <c r="K51" s="204">
        <f t="shared" si="16"/>
        <v>0.96732588134135844</v>
      </c>
      <c r="L51" s="204">
        <f t="shared" si="16"/>
        <v>0.32244196044711948</v>
      </c>
      <c r="M51" s="204">
        <f t="shared" si="16"/>
        <v>0.96732588134135844</v>
      </c>
      <c r="N51" s="204">
        <f t="shared" si="16"/>
        <v>0.88134135855545992</v>
      </c>
      <c r="O51" s="204">
        <f t="shared" si="16"/>
        <v>0.73086844368013748</v>
      </c>
      <c r="P51" s="204">
        <f t="shared" si="16"/>
        <v>0.90283748925193463</v>
      </c>
      <c r="Q51" s="204">
        <f t="shared" si="16"/>
        <v>2.1496130696474629</v>
      </c>
      <c r="R51" s="204">
        <f t="shared" si="16"/>
        <v>2.1720550300945831</v>
      </c>
      <c r="S51" s="204">
        <f t="shared" si="16"/>
        <v>7.7906276870163369</v>
      </c>
      <c r="T51" s="204">
        <f t="shared" si="16"/>
        <v>9.9283748925193454</v>
      </c>
      <c r="U51" s="204">
        <f t="shared" si="16"/>
        <v>10.3420464316423</v>
      </c>
      <c r="V51" s="204">
        <f t="shared" si="16"/>
        <v>9.7165090283748921</v>
      </c>
      <c r="W51" s="204">
        <f t="shared" si="16"/>
        <v>11.70343938091143</v>
      </c>
      <c r="X51" s="204">
        <f t="shared" si="16"/>
        <v>11.46655202063628</v>
      </c>
      <c r="Y51" s="204">
        <f t="shared" si="16"/>
        <v>10.516423043852109</v>
      </c>
      <c r="DA51" s="71"/>
    </row>
    <row r="52" spans="1:105" ht="12" customHeight="1" x14ac:dyDescent="0.25">
      <c r="A52" s="18" t="s">
        <v>73</v>
      </c>
      <c r="B52" s="204">
        <v>3.9122957867583832</v>
      </c>
      <c r="C52" s="204">
        <v>3.675838349097162</v>
      </c>
      <c r="D52" s="204">
        <v>2.6225279449699048</v>
      </c>
      <c r="E52" s="204">
        <v>1.053310404127257</v>
      </c>
      <c r="F52" s="204">
        <v>1.461736887360275</v>
      </c>
      <c r="G52" s="204">
        <v>0.81685296646603611</v>
      </c>
      <c r="H52" s="204">
        <v>0.23645743766122099</v>
      </c>
      <c r="I52" s="204">
        <v>1.397248495270851</v>
      </c>
      <c r="J52" s="204">
        <v>0.96732588134135844</v>
      </c>
      <c r="K52" s="204">
        <v>0.96732588134135844</v>
      </c>
      <c r="L52" s="204">
        <v>0.32244196044711948</v>
      </c>
      <c r="M52" s="204">
        <v>0.96732588134135844</v>
      </c>
      <c r="N52" s="204">
        <v>0.88134135855545992</v>
      </c>
      <c r="O52" s="204">
        <v>0.73086844368013748</v>
      </c>
      <c r="P52" s="204">
        <v>0.90283748925193463</v>
      </c>
      <c r="Q52" s="204">
        <v>2.1496130696474629</v>
      </c>
      <c r="R52" s="204">
        <v>2.1720550300945831</v>
      </c>
      <c r="S52" s="204">
        <v>7.7906276870163369</v>
      </c>
      <c r="T52" s="204">
        <v>9.9283748925193454</v>
      </c>
      <c r="U52" s="204">
        <v>10.3420464316423</v>
      </c>
      <c r="V52" s="204">
        <v>9.7165090283748921</v>
      </c>
      <c r="W52" s="204">
        <v>11.70343938091143</v>
      </c>
      <c r="X52" s="204">
        <v>11.46655202063628</v>
      </c>
      <c r="Y52" s="204">
        <v>10.516423043852109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0.16715391229578669</v>
      </c>
      <c r="I54" s="204">
        <f t="shared" si="17"/>
        <v>0.14333619948409279</v>
      </c>
      <c r="J54" s="204">
        <f t="shared" si="17"/>
        <v>0.16715391229578669</v>
      </c>
      <c r="K54" s="204">
        <f t="shared" si="17"/>
        <v>0.14333619948409279</v>
      </c>
      <c r="L54" s="204">
        <f t="shared" si="17"/>
        <v>0.1194325021496131</v>
      </c>
      <c r="M54" s="204">
        <f t="shared" si="17"/>
        <v>0.1194325021496131</v>
      </c>
      <c r="N54" s="204">
        <f t="shared" si="17"/>
        <v>9.5528804815133275E-2</v>
      </c>
      <c r="O54" s="204">
        <f t="shared" si="17"/>
        <v>9.5528804815133275E-2</v>
      </c>
      <c r="P54" s="204">
        <f t="shared" si="17"/>
        <v>9.5528804815133275E-2</v>
      </c>
      <c r="Q54" s="204">
        <f t="shared" si="17"/>
        <v>4.7807394668959592E-2</v>
      </c>
      <c r="R54" s="204">
        <f t="shared" si="17"/>
        <v>9.5528804815133275E-2</v>
      </c>
      <c r="S54" s="204">
        <f t="shared" si="17"/>
        <v>8.5984522785898534E-2</v>
      </c>
      <c r="T54" s="204">
        <f t="shared" si="17"/>
        <v>6.4488392089423904E-2</v>
      </c>
      <c r="U54" s="204">
        <f t="shared" si="17"/>
        <v>6.4488392089423904E-2</v>
      </c>
      <c r="V54" s="204">
        <f t="shared" si="17"/>
        <v>6.4488392089423904E-2</v>
      </c>
      <c r="W54" s="204">
        <f t="shared" si="17"/>
        <v>0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0.16715391229578669</v>
      </c>
      <c r="I55" s="204">
        <v>0.14333619948409279</v>
      </c>
      <c r="J55" s="204">
        <v>0.16715391229578669</v>
      </c>
      <c r="K55" s="204">
        <v>0.14333619948409279</v>
      </c>
      <c r="L55" s="204">
        <v>0.1194325021496131</v>
      </c>
      <c r="M55" s="204">
        <v>0.1194325021496131</v>
      </c>
      <c r="N55" s="204">
        <v>9.5528804815133275E-2</v>
      </c>
      <c r="O55" s="204">
        <v>9.5528804815133275E-2</v>
      </c>
      <c r="P55" s="204">
        <v>9.5528804815133275E-2</v>
      </c>
      <c r="Q55" s="204">
        <v>4.7807394668959592E-2</v>
      </c>
      <c r="R55" s="204">
        <v>9.5528804815133275E-2</v>
      </c>
      <c r="S55" s="204">
        <v>8.5984522785898534E-2</v>
      </c>
      <c r="T55" s="204">
        <v>6.4488392089423904E-2</v>
      </c>
      <c r="U55" s="204">
        <v>6.4488392089423904E-2</v>
      </c>
      <c r="V55" s="204">
        <v>6.4488392089423904E-2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5.674978503869303</v>
      </c>
      <c r="C62" s="207">
        <v>6.5348237317282889</v>
      </c>
      <c r="D62" s="207">
        <v>7.9105760963026652</v>
      </c>
      <c r="E62" s="207">
        <v>6.8787618228718834</v>
      </c>
      <c r="F62" s="207">
        <v>6.8787618228718834</v>
      </c>
      <c r="G62" s="207">
        <v>7.9965606190885632</v>
      </c>
      <c r="H62" s="207">
        <v>7.8245915735167664</v>
      </c>
      <c r="I62" s="207">
        <v>8.2545141874462598</v>
      </c>
      <c r="J62" s="207">
        <v>6.7067927773000857</v>
      </c>
      <c r="K62" s="207">
        <v>6.6208082545141869</v>
      </c>
      <c r="L62" s="207">
        <v>6.1049011177987964</v>
      </c>
      <c r="M62" s="207">
        <v>7.0507308684436794</v>
      </c>
      <c r="N62" s="207">
        <v>7.3946689595872739</v>
      </c>
      <c r="O62" s="207">
        <v>7.3946689595872739</v>
      </c>
      <c r="P62" s="207">
        <v>6.7927773000859837</v>
      </c>
      <c r="Q62" s="207">
        <v>3.0954428202923472</v>
      </c>
      <c r="R62" s="207">
        <v>2.7515047291487531</v>
      </c>
      <c r="S62" s="207">
        <v>7.4118658641444526</v>
      </c>
      <c r="T62" s="207">
        <v>8.4866723989681851</v>
      </c>
      <c r="U62" s="207">
        <v>8.7618228718830604</v>
      </c>
      <c r="V62" s="207">
        <v>8.5898538263112645</v>
      </c>
      <c r="W62" s="207">
        <v>9.2691315563198611</v>
      </c>
      <c r="X62" s="207">
        <v>9.2863284608770407</v>
      </c>
      <c r="Y62" s="207">
        <v>8.8907996560619083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12.98950988822012</v>
      </c>
      <c r="C63" s="284">
        <f t="shared" si="18"/>
        <v>14.387790197764399</v>
      </c>
      <c r="D63" s="284">
        <f t="shared" si="18"/>
        <v>15.624505588993969</v>
      </c>
      <c r="E63" s="284">
        <f t="shared" si="18"/>
        <v>13.30171969045572</v>
      </c>
      <c r="F63" s="284">
        <f t="shared" si="18"/>
        <v>15.309114359415309</v>
      </c>
      <c r="G63" s="284">
        <f t="shared" si="18"/>
        <v>15.090111779879621</v>
      </c>
      <c r="H63" s="284">
        <f t="shared" si="18"/>
        <v>15.301203783319</v>
      </c>
      <c r="I63" s="284">
        <f t="shared" si="18"/>
        <v>16.14668959587274</v>
      </c>
      <c r="J63" s="284">
        <f t="shared" si="18"/>
        <v>15.21092003439381</v>
      </c>
      <c r="K63" s="284">
        <f t="shared" si="18"/>
        <v>13.11599312123818</v>
      </c>
      <c r="L63" s="284">
        <f t="shared" si="18"/>
        <v>10.96741186586415</v>
      </c>
      <c r="M63" s="284">
        <f t="shared" si="18"/>
        <v>13.67609630266552</v>
      </c>
      <c r="N63" s="284">
        <f t="shared" si="18"/>
        <v>14.882287188306099</v>
      </c>
      <c r="O63" s="284">
        <f t="shared" si="18"/>
        <v>14.93783319002579</v>
      </c>
      <c r="P63" s="284">
        <f t="shared" si="18"/>
        <v>14.438950988822018</v>
      </c>
      <c r="Q63" s="284">
        <f t="shared" si="18"/>
        <v>7.5390369733447979</v>
      </c>
      <c r="R63" s="284">
        <f t="shared" si="18"/>
        <v>7.2693035253654337</v>
      </c>
      <c r="S63" s="284">
        <f t="shared" si="18"/>
        <v>16.268529664660356</v>
      </c>
      <c r="T63" s="284">
        <f t="shared" si="18"/>
        <v>19.729578675838344</v>
      </c>
      <c r="U63" s="284">
        <f t="shared" si="18"/>
        <v>20.322699914015473</v>
      </c>
      <c r="V63" s="284">
        <f t="shared" si="18"/>
        <v>19.562940670679275</v>
      </c>
      <c r="W63" s="284">
        <f t="shared" si="18"/>
        <v>22.276612209802217</v>
      </c>
      <c r="X63" s="284">
        <f t="shared" si="18"/>
        <v>22.334909716251062</v>
      </c>
      <c r="Y63" s="284">
        <f t="shared" si="18"/>
        <v>21.249355116079109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12.98950988822012</v>
      </c>
      <c r="C65" s="282">
        <f t="shared" si="19"/>
        <v>14.387790197764399</v>
      </c>
      <c r="D65" s="282">
        <f t="shared" si="19"/>
        <v>15.624505588993969</v>
      </c>
      <c r="E65" s="282">
        <f t="shared" si="19"/>
        <v>13.30171969045572</v>
      </c>
      <c r="F65" s="282">
        <f t="shared" si="19"/>
        <v>15.309114359415309</v>
      </c>
      <c r="G65" s="282">
        <f t="shared" si="19"/>
        <v>15.090111779879621</v>
      </c>
      <c r="H65" s="282">
        <f t="shared" si="19"/>
        <v>15.301203783319</v>
      </c>
      <c r="I65" s="282">
        <f t="shared" si="19"/>
        <v>16.14668959587274</v>
      </c>
      <c r="J65" s="282">
        <f t="shared" si="19"/>
        <v>15.21092003439381</v>
      </c>
      <c r="K65" s="282">
        <f t="shared" si="19"/>
        <v>13.11599312123818</v>
      </c>
      <c r="L65" s="282">
        <f t="shared" si="19"/>
        <v>10.96741186586415</v>
      </c>
      <c r="M65" s="282">
        <f t="shared" si="19"/>
        <v>13.67609630266552</v>
      </c>
      <c r="N65" s="282">
        <f t="shared" si="19"/>
        <v>14.882287188306099</v>
      </c>
      <c r="O65" s="282">
        <f t="shared" si="19"/>
        <v>14.93783319002579</v>
      </c>
      <c r="P65" s="282">
        <f t="shared" si="19"/>
        <v>14.168267958287251</v>
      </c>
      <c r="Q65" s="282">
        <f t="shared" si="19"/>
        <v>7.1611926787644649</v>
      </c>
      <c r="R65" s="282">
        <f t="shared" si="19"/>
        <v>5.4944657326650068</v>
      </c>
      <c r="S65" s="282">
        <f t="shared" si="19"/>
        <v>15.2161461268394</v>
      </c>
      <c r="T65" s="282">
        <f t="shared" si="19"/>
        <v>17.746940657475321</v>
      </c>
      <c r="U65" s="282">
        <f t="shared" si="19"/>
        <v>18.551756332713651</v>
      </c>
      <c r="V65" s="282">
        <f t="shared" si="19"/>
        <v>17.928151635816299</v>
      </c>
      <c r="W65" s="282">
        <f t="shared" si="19"/>
        <v>20.213902145934028</v>
      </c>
      <c r="X65" s="282">
        <f t="shared" si="19"/>
        <v>20.227547613064079</v>
      </c>
      <c r="Y65" s="282">
        <f t="shared" si="19"/>
        <v>19.473765164132431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12.98950988822012</v>
      </c>
      <c r="C67" s="282">
        <f>NFM_fec!C72</f>
        <v>14.387790197764399</v>
      </c>
      <c r="D67" s="282">
        <f>NFM_fec!D72</f>
        <v>15.624505588993969</v>
      </c>
      <c r="E67" s="282">
        <f>NFM_fec!E72</f>
        <v>13.30171969045572</v>
      </c>
      <c r="F67" s="282">
        <f>NFM_fec!F72</f>
        <v>15.309114359415309</v>
      </c>
      <c r="G67" s="282">
        <f>NFM_fec!G72</f>
        <v>15.090111779879621</v>
      </c>
      <c r="H67" s="282">
        <f>NFM_fec!H72</f>
        <v>15.301203783319</v>
      </c>
      <c r="I67" s="282">
        <f>NFM_fec!I72</f>
        <v>16.14668959587274</v>
      </c>
      <c r="J67" s="282">
        <f>NFM_fec!J72</f>
        <v>15.21092003439381</v>
      </c>
      <c r="K67" s="282">
        <f>NFM_fec!K72</f>
        <v>13.11599312123818</v>
      </c>
      <c r="L67" s="282">
        <f>NFM_fec!L72</f>
        <v>10.96741186586415</v>
      </c>
      <c r="M67" s="282">
        <f>NFM_fec!M72</f>
        <v>13.67609630266552</v>
      </c>
      <c r="N67" s="282">
        <f>NFM_fec!N72</f>
        <v>14.882287188306099</v>
      </c>
      <c r="O67" s="282">
        <f>NFM_fec!O72</f>
        <v>14.93783319002579</v>
      </c>
      <c r="P67" s="282">
        <f>NFM_fec!P72</f>
        <v>14.168267958287251</v>
      </c>
      <c r="Q67" s="282">
        <f>NFM_fec!Q72</f>
        <v>7.1611926787644649</v>
      </c>
      <c r="R67" s="282">
        <f>NFM_fec!R72</f>
        <v>5.4944657326650068</v>
      </c>
      <c r="S67" s="282">
        <f>NFM_fec!S72</f>
        <v>15.2161461268394</v>
      </c>
      <c r="T67" s="282">
        <f>NFM_fec!T72</f>
        <v>17.746940657475321</v>
      </c>
      <c r="U67" s="282">
        <f>NFM_fec!U72</f>
        <v>18.551756332713651</v>
      </c>
      <c r="V67" s="282">
        <f>NFM_fec!V72</f>
        <v>17.928151635816299</v>
      </c>
      <c r="W67" s="282">
        <f>NFM_fec!W72</f>
        <v>20.213902145934028</v>
      </c>
      <c r="X67" s="282">
        <f>NFM_fec!X72</f>
        <v>20.227547613064079</v>
      </c>
      <c r="Y67" s="282">
        <f>NFM_fec!Y72</f>
        <v>19.473765164132431</v>
      </c>
      <c r="DA67" s="94"/>
    </row>
    <row r="68" spans="1:105" ht="12" customHeight="1" x14ac:dyDescent="0.25">
      <c r="A68" s="52" t="s">
        <v>47</v>
      </c>
      <c r="B68" s="242">
        <f>NFM_fec!B115</f>
        <v>0</v>
      </c>
      <c r="C68" s="242">
        <f>NFM_fec!C115</f>
        <v>0</v>
      </c>
      <c r="D68" s="242">
        <f>NFM_fec!D115</f>
        <v>0</v>
      </c>
      <c r="E68" s="242">
        <f>NFM_fec!E115</f>
        <v>0</v>
      </c>
      <c r="F68" s="242">
        <f>NFM_fec!F115</f>
        <v>0</v>
      </c>
      <c r="G68" s="242">
        <f>NFM_fec!G115</f>
        <v>0</v>
      </c>
      <c r="H68" s="242">
        <f>NFM_fec!H115</f>
        <v>0</v>
      </c>
      <c r="I68" s="242">
        <f>NFM_fec!I115</f>
        <v>0</v>
      </c>
      <c r="J68" s="242">
        <f>NFM_fec!J115</f>
        <v>0</v>
      </c>
      <c r="K68" s="242">
        <f>NFM_fec!K115</f>
        <v>0</v>
      </c>
      <c r="L68" s="242">
        <f>NFM_fec!L115</f>
        <v>0</v>
      </c>
      <c r="M68" s="242">
        <f>NFM_fec!M115</f>
        <v>0</v>
      </c>
      <c r="N68" s="242">
        <f>NFM_fec!N115</f>
        <v>0</v>
      </c>
      <c r="O68" s="242">
        <f>NFM_fec!O115</f>
        <v>0</v>
      </c>
      <c r="P68" s="242">
        <f>NFM_fec!P115</f>
        <v>0.27068303053476761</v>
      </c>
      <c r="Q68" s="242">
        <f>NFM_fec!Q115</f>
        <v>0.37784429458033308</v>
      </c>
      <c r="R68" s="242">
        <f>NFM_fec!R115</f>
        <v>1.7748377927004271</v>
      </c>
      <c r="S68" s="242">
        <f>NFM_fec!S115</f>
        <v>1.0523835378209581</v>
      </c>
      <c r="T68" s="242">
        <f>NFM_fec!T115</f>
        <v>1.982638018363023</v>
      </c>
      <c r="U68" s="242">
        <f>NFM_fec!U115</f>
        <v>1.7709435813018219</v>
      </c>
      <c r="V68" s="242">
        <f>NFM_fec!V115</f>
        <v>1.6347890348629761</v>
      </c>
      <c r="W68" s="242">
        <f>NFM_fec!W115</f>
        <v>2.0627100638681868</v>
      </c>
      <c r="X68" s="242">
        <f>NFM_fec!X115</f>
        <v>2.1073621031869831</v>
      </c>
      <c r="Y68" s="242">
        <f>NFM_fec!Y115</f>
        <v>1.7755899519466769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19.254776399248779</v>
      </c>
      <c r="C70" s="203">
        <f t="shared" si="20"/>
        <v>21.2103107983611</v>
      </c>
      <c r="D70" s="203">
        <f t="shared" si="20"/>
        <v>21.624319077446572</v>
      </c>
      <c r="E70" s="203">
        <f t="shared" si="20"/>
        <v>18.101117878799549</v>
      </c>
      <c r="F70" s="203">
        <f t="shared" si="20"/>
        <v>24.442448759527359</v>
      </c>
      <c r="G70" s="203">
        <f t="shared" si="20"/>
        <v>20.906389798585579</v>
      </c>
      <c r="H70" s="203">
        <f t="shared" si="20"/>
        <v>21.311187479361699</v>
      </c>
      <c r="I70" s="203">
        <f t="shared" si="20"/>
        <v>21.839531039383701</v>
      </c>
      <c r="J70" s="203">
        <f t="shared" si="20"/>
        <v>23.98816943735018</v>
      </c>
      <c r="K70" s="203">
        <f t="shared" si="20"/>
        <v>17.696152077704731</v>
      </c>
      <c r="L70" s="203">
        <f t="shared" si="20"/>
        <v>13.05775511828767</v>
      </c>
      <c r="M70" s="203">
        <f t="shared" si="20"/>
        <v>17.52507863915163</v>
      </c>
      <c r="N70" s="203">
        <f t="shared" si="20"/>
        <v>19.689999837876599</v>
      </c>
      <c r="O70" s="203">
        <f t="shared" si="20"/>
        <v>19.975726797892239</v>
      </c>
      <c r="P70" s="203">
        <f t="shared" si="20"/>
        <v>20.584784159253847</v>
      </c>
      <c r="Q70" s="203">
        <f t="shared" si="20"/>
        <v>11.501574119446786</v>
      </c>
      <c r="R70" s="203">
        <f t="shared" si="20"/>
        <v>11.566823399280649</v>
      </c>
      <c r="S70" s="203">
        <f t="shared" si="20"/>
        <v>21.029642278828675</v>
      </c>
      <c r="T70" s="203">
        <f t="shared" si="20"/>
        <v>27.053959319489639</v>
      </c>
      <c r="U70" s="203">
        <f t="shared" si="20"/>
        <v>27.51152507901589</v>
      </c>
      <c r="V70" s="203">
        <f t="shared" si="20"/>
        <v>26.15937371899588</v>
      </c>
      <c r="W70" s="203">
        <f t="shared" si="20"/>
        <v>31.122027719258131</v>
      </c>
      <c r="X70" s="203">
        <f t="shared" si="20"/>
        <v>31.500593638916243</v>
      </c>
      <c r="Y70" s="203">
        <f t="shared" si="20"/>
        <v>30.169347117481333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19.254776399248779</v>
      </c>
      <c r="C71" s="213">
        <f>NFM_emi!C5+(NFM_emi!C34-NFM_emi!C70)+NFM_emi!C72+(NFM_emi!C115-NFM_emi!C158)</f>
        <v>21.2103107983611</v>
      </c>
      <c r="D71" s="213">
        <f>NFM_emi!D5+(NFM_emi!D34-NFM_emi!D70)+NFM_emi!D72+(NFM_emi!D115-NFM_emi!D158)</f>
        <v>21.624319077446572</v>
      </c>
      <c r="E71" s="213">
        <f>NFM_emi!E5+(NFM_emi!E34-NFM_emi!E70)+NFM_emi!E72+(NFM_emi!E115-NFM_emi!E158)</f>
        <v>18.101117878799549</v>
      </c>
      <c r="F71" s="213">
        <f>NFM_emi!F5+(NFM_emi!F34-NFM_emi!F70)+NFM_emi!F72+(NFM_emi!F115-NFM_emi!F158)</f>
        <v>24.442448759527359</v>
      </c>
      <c r="G71" s="213">
        <f>NFM_emi!G5+(NFM_emi!G34-NFM_emi!G70)+NFM_emi!G72+(NFM_emi!G115-NFM_emi!G158)</f>
        <v>20.906389798585579</v>
      </c>
      <c r="H71" s="213">
        <f>NFM_emi!H5+(NFM_emi!H34-NFM_emi!H70)+NFM_emi!H72+(NFM_emi!H115-NFM_emi!H158)</f>
        <v>21.311187479361699</v>
      </c>
      <c r="I71" s="213">
        <f>NFM_emi!I5+(NFM_emi!I34-NFM_emi!I70)+NFM_emi!I72+(NFM_emi!I115-NFM_emi!I158)</f>
        <v>21.839531039383701</v>
      </c>
      <c r="J71" s="213">
        <f>NFM_emi!J5+(NFM_emi!J34-NFM_emi!J70)+NFM_emi!J72+(NFM_emi!J115-NFM_emi!J158)</f>
        <v>23.98816943735018</v>
      </c>
      <c r="K71" s="213">
        <f>NFM_emi!K5+(NFM_emi!K34-NFM_emi!K70)+NFM_emi!K72+(NFM_emi!K115-NFM_emi!K158)</f>
        <v>17.696152077704731</v>
      </c>
      <c r="L71" s="213">
        <f>NFM_emi!L5+(NFM_emi!L34-NFM_emi!L70)+NFM_emi!L72+(NFM_emi!L115-NFM_emi!L158)</f>
        <v>13.05775511828767</v>
      </c>
      <c r="M71" s="213">
        <f>NFM_emi!M5+(NFM_emi!M34-NFM_emi!M70)+NFM_emi!M72+(NFM_emi!M115-NFM_emi!M158)</f>
        <v>17.52507863915163</v>
      </c>
      <c r="N71" s="213">
        <f>NFM_emi!N5+(NFM_emi!N34-NFM_emi!N70)+NFM_emi!N72+(NFM_emi!N115-NFM_emi!N158)</f>
        <v>19.689999837876599</v>
      </c>
      <c r="O71" s="213">
        <f>NFM_emi!O5+(NFM_emi!O34-NFM_emi!O70)+NFM_emi!O72+(NFM_emi!O115-NFM_emi!O158)</f>
        <v>19.975726797892239</v>
      </c>
      <c r="P71" s="213">
        <f>NFM_emi!P5+(NFM_emi!P34-NFM_emi!P70)+NFM_emi!P72+(NFM_emi!P115-NFM_emi!P158)</f>
        <v>20.584784159253847</v>
      </c>
      <c r="Q71" s="213">
        <f>NFM_emi!Q5+(NFM_emi!Q34-NFM_emi!Q70)+NFM_emi!Q72+(NFM_emi!Q115-NFM_emi!Q158)</f>
        <v>11.501574119446786</v>
      </c>
      <c r="R71" s="213">
        <f>NFM_emi!R5+(NFM_emi!R34-NFM_emi!R70)+NFM_emi!R72+(NFM_emi!R115-NFM_emi!R158)</f>
        <v>11.566823399280649</v>
      </c>
      <c r="S71" s="213">
        <f>NFM_emi!S5+(NFM_emi!S34-NFM_emi!S70)+NFM_emi!S72+(NFM_emi!S115-NFM_emi!S158)</f>
        <v>21.029642278828675</v>
      </c>
      <c r="T71" s="213">
        <f>NFM_emi!T5+(NFM_emi!T34-NFM_emi!T70)+NFM_emi!T72+(NFM_emi!T115-NFM_emi!T158)</f>
        <v>27.053959319489639</v>
      </c>
      <c r="U71" s="213">
        <f>NFM_emi!U5+(NFM_emi!U34-NFM_emi!U70)+NFM_emi!U72+(NFM_emi!U115-NFM_emi!U158)</f>
        <v>27.51152507901589</v>
      </c>
      <c r="V71" s="213">
        <f>NFM_emi!V5+(NFM_emi!V34-NFM_emi!V70)+NFM_emi!V72+(NFM_emi!V115-NFM_emi!V158)</f>
        <v>26.15937371899588</v>
      </c>
      <c r="W71" s="213">
        <f>NFM_emi!W5+(NFM_emi!W34-NFM_emi!W70)+NFM_emi!W72+(NFM_emi!W115-NFM_emi!W158)</f>
        <v>31.122027719258131</v>
      </c>
      <c r="X71" s="213">
        <f>NFM_emi!X5+(NFM_emi!X34-NFM_emi!X70)+NFM_emi!X72+(NFM_emi!X115-NFM_emi!X158)</f>
        <v>31.500593638916243</v>
      </c>
      <c r="Y71" s="213">
        <f>NFM_emi!Y5+(NFM_emi!Y34-NFM_emi!Y70)+NFM_emi!Y72+(NFM_emi!Y115-NFM_emi!Y158)</f>
        <v>30.169347117481333</v>
      </c>
      <c r="DA71" s="85"/>
    </row>
    <row r="72" spans="1:105" ht="12" customHeight="1" x14ac:dyDescent="0.25">
      <c r="A72" s="14" t="s">
        <v>146</v>
      </c>
      <c r="B72" s="204">
        <f>NFM_emi!B70+NFM_emi!B158</f>
        <v>0</v>
      </c>
      <c r="C72" s="204">
        <f>NFM_emi!C70+NFM_emi!C158</f>
        <v>0</v>
      </c>
      <c r="D72" s="204">
        <f>NFM_emi!D70+NFM_emi!D158</f>
        <v>0</v>
      </c>
      <c r="E72" s="204">
        <f>NFM_emi!E70+NFM_emi!E158</f>
        <v>0</v>
      </c>
      <c r="F72" s="204">
        <f>NFM_emi!F70+NFM_emi!F158</f>
        <v>0</v>
      </c>
      <c r="G72" s="204">
        <f>NFM_emi!G70+NFM_emi!G158</f>
        <v>0</v>
      </c>
      <c r="H72" s="204">
        <f>NFM_emi!H70+NFM_emi!H158</f>
        <v>0</v>
      </c>
      <c r="I72" s="204">
        <f>NFM_emi!I70+NFM_emi!I158</f>
        <v>0</v>
      </c>
      <c r="J72" s="204">
        <f>NFM_emi!J70+NFM_emi!J158</f>
        <v>0</v>
      </c>
      <c r="K72" s="204">
        <f>NFM_emi!K70+NFM_emi!K158</f>
        <v>0</v>
      </c>
      <c r="L72" s="204">
        <f>NFM_emi!L70+NFM_emi!L158</f>
        <v>0</v>
      </c>
      <c r="M72" s="204">
        <f>NFM_emi!M70+NFM_emi!M158</f>
        <v>0</v>
      </c>
      <c r="N72" s="204">
        <f>NFM_emi!N70+NFM_emi!N158</f>
        <v>0</v>
      </c>
      <c r="O72" s="204">
        <f>NFM_emi!O70+NFM_emi!O158</f>
        <v>0</v>
      </c>
      <c r="P72" s="204">
        <f>NFM_emi!P70+NFM_emi!P158</f>
        <v>0</v>
      </c>
      <c r="Q72" s="204">
        <f>NFM_emi!Q70+NFM_emi!Q158</f>
        <v>0</v>
      </c>
      <c r="R72" s="204">
        <f>NFM_emi!R70+NFM_emi!R158</f>
        <v>0</v>
      </c>
      <c r="S72" s="204">
        <f>NFM_emi!S70+NFM_emi!S158</f>
        <v>0</v>
      </c>
      <c r="T72" s="204">
        <f>NFM_emi!T70+NFM_emi!T158</f>
        <v>0</v>
      </c>
      <c r="U72" s="204">
        <f>NFM_emi!U70+NFM_emi!U158</f>
        <v>0</v>
      </c>
      <c r="V72" s="204">
        <f>NFM_emi!V70+NFM_emi!V158</f>
        <v>0</v>
      </c>
      <c r="W72" s="204">
        <f>NFM_emi!W70+NFM_emi!W158</f>
        <v>0</v>
      </c>
      <c r="X72" s="204">
        <f>NFM_emi!X70+NFM_emi!X158</f>
        <v>0</v>
      </c>
      <c r="Y72" s="204">
        <f>NFM_emi!Y70+NFM_emi!Y158</f>
        <v>0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19.254776399248779</v>
      </c>
      <c r="C73" s="210">
        <f t="shared" si="21"/>
        <v>21.2103107983611</v>
      </c>
      <c r="D73" s="210">
        <f t="shared" si="21"/>
        <v>21.624319077446572</v>
      </c>
      <c r="E73" s="210">
        <f t="shared" si="21"/>
        <v>18.101117878799549</v>
      </c>
      <c r="F73" s="210">
        <f t="shared" si="21"/>
        <v>24.442448759527359</v>
      </c>
      <c r="G73" s="210">
        <f t="shared" si="21"/>
        <v>20.906389798585579</v>
      </c>
      <c r="H73" s="210">
        <f t="shared" si="21"/>
        <v>21.311187479361699</v>
      </c>
      <c r="I73" s="210">
        <f t="shared" si="21"/>
        <v>21.839531039383701</v>
      </c>
      <c r="J73" s="210">
        <f t="shared" si="21"/>
        <v>23.98816943735018</v>
      </c>
      <c r="K73" s="210">
        <f t="shared" si="21"/>
        <v>17.696152077704731</v>
      </c>
      <c r="L73" s="210">
        <f t="shared" si="21"/>
        <v>13.05775511828767</v>
      </c>
      <c r="M73" s="210">
        <f t="shared" si="21"/>
        <v>17.52507863915163</v>
      </c>
      <c r="N73" s="210">
        <f t="shared" si="21"/>
        <v>19.689999837876599</v>
      </c>
      <c r="O73" s="210">
        <f t="shared" si="21"/>
        <v>19.975726797892239</v>
      </c>
      <c r="P73" s="210">
        <f t="shared" si="21"/>
        <v>20.584784159253847</v>
      </c>
      <c r="Q73" s="210">
        <f t="shared" si="21"/>
        <v>11.501574119446786</v>
      </c>
      <c r="R73" s="210">
        <f t="shared" si="21"/>
        <v>11.566823399280649</v>
      </c>
      <c r="S73" s="210">
        <f t="shared" si="21"/>
        <v>21.029642278828675</v>
      </c>
      <c r="T73" s="210">
        <f t="shared" si="21"/>
        <v>27.053959319489639</v>
      </c>
      <c r="U73" s="210">
        <f t="shared" si="21"/>
        <v>27.51152507901589</v>
      </c>
      <c r="V73" s="210">
        <f t="shared" si="21"/>
        <v>26.15937371899588</v>
      </c>
      <c r="W73" s="210">
        <f t="shared" si="21"/>
        <v>31.122027719258131</v>
      </c>
      <c r="X73" s="210">
        <f t="shared" si="21"/>
        <v>31.500593638916243</v>
      </c>
      <c r="Y73" s="210">
        <f t="shared" si="21"/>
        <v>30.169347117481333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19.254776399248779</v>
      </c>
      <c r="C75" s="282">
        <f t="shared" si="22"/>
        <v>21.2103107983611</v>
      </c>
      <c r="D75" s="282">
        <f t="shared" si="22"/>
        <v>21.624319077446572</v>
      </c>
      <c r="E75" s="282">
        <f t="shared" si="22"/>
        <v>18.101117878799549</v>
      </c>
      <c r="F75" s="282">
        <f t="shared" si="22"/>
        <v>24.442448759527359</v>
      </c>
      <c r="G75" s="282">
        <f t="shared" si="22"/>
        <v>20.906389798585579</v>
      </c>
      <c r="H75" s="282">
        <f t="shared" si="22"/>
        <v>21.311187479361699</v>
      </c>
      <c r="I75" s="282">
        <f t="shared" si="22"/>
        <v>21.839531039383701</v>
      </c>
      <c r="J75" s="282">
        <f t="shared" si="22"/>
        <v>23.98816943735018</v>
      </c>
      <c r="K75" s="282">
        <f t="shared" si="22"/>
        <v>17.696152077704731</v>
      </c>
      <c r="L75" s="282">
        <f t="shared" si="22"/>
        <v>13.05775511828767</v>
      </c>
      <c r="M75" s="282">
        <f t="shared" si="22"/>
        <v>17.52507863915163</v>
      </c>
      <c r="N75" s="282">
        <f t="shared" si="22"/>
        <v>19.689999837876599</v>
      </c>
      <c r="O75" s="282">
        <f t="shared" si="22"/>
        <v>19.975726797892239</v>
      </c>
      <c r="P75" s="282">
        <f t="shared" si="22"/>
        <v>20.232121113531729</v>
      </c>
      <c r="Q75" s="282">
        <f t="shared" si="22"/>
        <v>10.95283469616243</v>
      </c>
      <c r="R75" s="282">
        <f t="shared" si="22"/>
        <v>8.8239473001808335</v>
      </c>
      <c r="S75" s="282">
        <f t="shared" si="22"/>
        <v>19.748066963258601</v>
      </c>
      <c r="T75" s="282">
        <f t="shared" si="22"/>
        <v>24.494238163934739</v>
      </c>
      <c r="U75" s="282">
        <f t="shared" si="22"/>
        <v>25.239206431758141</v>
      </c>
      <c r="V75" s="282">
        <f t="shared" si="22"/>
        <v>24.09154444285241</v>
      </c>
      <c r="W75" s="282">
        <f t="shared" si="22"/>
        <v>28.38578931491946</v>
      </c>
      <c r="X75" s="282">
        <f t="shared" si="22"/>
        <v>28.68416744306878</v>
      </c>
      <c r="Y75" s="282">
        <f t="shared" si="22"/>
        <v>27.79471136478541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19.254776399248779</v>
      </c>
      <c r="C77" s="282">
        <f>NFM_emi!C$72</f>
        <v>21.2103107983611</v>
      </c>
      <c r="D77" s="282">
        <f>NFM_emi!D$72</f>
        <v>21.624319077446572</v>
      </c>
      <c r="E77" s="282">
        <f>NFM_emi!E$72</f>
        <v>18.101117878799549</v>
      </c>
      <c r="F77" s="282">
        <f>NFM_emi!F$72</f>
        <v>24.442448759527359</v>
      </c>
      <c r="G77" s="282">
        <f>NFM_emi!G$72</f>
        <v>20.906389798585579</v>
      </c>
      <c r="H77" s="282">
        <f>NFM_emi!H$72</f>
        <v>21.311187479361699</v>
      </c>
      <c r="I77" s="282">
        <f>NFM_emi!I$72</f>
        <v>21.839531039383701</v>
      </c>
      <c r="J77" s="282">
        <f>NFM_emi!J$72</f>
        <v>23.98816943735018</v>
      </c>
      <c r="K77" s="282">
        <f>NFM_emi!K$72</f>
        <v>17.696152077704731</v>
      </c>
      <c r="L77" s="282">
        <f>NFM_emi!L$72</f>
        <v>13.05775511828767</v>
      </c>
      <c r="M77" s="282">
        <f>NFM_emi!M$72</f>
        <v>17.52507863915163</v>
      </c>
      <c r="N77" s="282">
        <f>NFM_emi!N$72</f>
        <v>19.689999837876599</v>
      </c>
      <c r="O77" s="282">
        <f>NFM_emi!O$72</f>
        <v>19.975726797892239</v>
      </c>
      <c r="P77" s="282">
        <f>NFM_emi!P$72</f>
        <v>20.232121113531729</v>
      </c>
      <c r="Q77" s="282">
        <f>NFM_emi!Q$72</f>
        <v>10.95283469616243</v>
      </c>
      <c r="R77" s="282">
        <f>NFM_emi!R$72</f>
        <v>8.8239473001808335</v>
      </c>
      <c r="S77" s="282">
        <f>NFM_emi!S$72</f>
        <v>19.748066963258601</v>
      </c>
      <c r="T77" s="282">
        <f>NFM_emi!T$72</f>
        <v>24.494238163934739</v>
      </c>
      <c r="U77" s="282">
        <f>NFM_emi!U$72</f>
        <v>25.239206431758141</v>
      </c>
      <c r="V77" s="282">
        <f>NFM_emi!V$72</f>
        <v>24.09154444285241</v>
      </c>
      <c r="W77" s="282">
        <f>NFM_emi!W$72</f>
        <v>28.38578931491946</v>
      </c>
      <c r="X77" s="282">
        <f>NFM_emi!X$72</f>
        <v>28.68416744306878</v>
      </c>
      <c r="Y77" s="282">
        <f>NFM_emi!Y$72</f>
        <v>27.79471136478541</v>
      </c>
      <c r="DA77" s="94"/>
    </row>
    <row r="78" spans="1:105" ht="12" customHeight="1" x14ac:dyDescent="0.25">
      <c r="A78" s="52" t="s">
        <v>47</v>
      </c>
      <c r="B78" s="242">
        <f>NFM_emi!B$115</f>
        <v>0</v>
      </c>
      <c r="C78" s="242">
        <f>NFM_emi!C$115</f>
        <v>0</v>
      </c>
      <c r="D78" s="242">
        <f>NFM_emi!D$115</f>
        <v>0</v>
      </c>
      <c r="E78" s="242">
        <f>NFM_emi!E$115</f>
        <v>0</v>
      </c>
      <c r="F78" s="242">
        <f>NFM_emi!F$115</f>
        <v>0</v>
      </c>
      <c r="G78" s="242">
        <f>NFM_emi!G$115</f>
        <v>0</v>
      </c>
      <c r="H78" s="242">
        <f>NFM_emi!H$115</f>
        <v>0</v>
      </c>
      <c r="I78" s="242">
        <f>NFM_emi!I$115</f>
        <v>0</v>
      </c>
      <c r="J78" s="242">
        <f>NFM_emi!J$115</f>
        <v>0</v>
      </c>
      <c r="K78" s="242">
        <f>NFM_emi!K$115</f>
        <v>0</v>
      </c>
      <c r="L78" s="242">
        <f>NFM_emi!L$115</f>
        <v>0</v>
      </c>
      <c r="M78" s="242">
        <f>NFM_emi!M$115</f>
        <v>0</v>
      </c>
      <c r="N78" s="242">
        <f>NFM_emi!N$115</f>
        <v>0</v>
      </c>
      <c r="O78" s="242">
        <f>NFM_emi!O$115</f>
        <v>0</v>
      </c>
      <c r="P78" s="242">
        <f>NFM_emi!P$115</f>
        <v>0.35266304572211649</v>
      </c>
      <c r="Q78" s="242">
        <f>NFM_emi!Q$115</f>
        <v>0.54873942328435665</v>
      </c>
      <c r="R78" s="242">
        <f>NFM_emi!R$115</f>
        <v>2.7428760990998153</v>
      </c>
      <c r="S78" s="242">
        <f>NFM_emi!S$115</f>
        <v>1.2815753155700742</v>
      </c>
      <c r="T78" s="242">
        <f>NFM_emi!T$115</f>
        <v>2.5597211555549002</v>
      </c>
      <c r="U78" s="242">
        <f>NFM_emi!U$115</f>
        <v>2.2723186472577468</v>
      </c>
      <c r="V78" s="242">
        <f>NFM_emi!V$115</f>
        <v>2.0678292761434705</v>
      </c>
      <c r="W78" s="242">
        <f>NFM_emi!W$115</f>
        <v>2.7362384043386707</v>
      </c>
      <c r="X78" s="242">
        <f>NFM_emi!X$115</f>
        <v>2.816426195847463</v>
      </c>
      <c r="Y78" s="242">
        <f>NFM_emi!Y$115</f>
        <v>2.374635752695923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2425.9544026419262</v>
      </c>
      <c r="C82" s="288">
        <f t="shared" si="24"/>
        <v>2091.0253032167384</v>
      </c>
      <c r="D82" s="288">
        <f t="shared" si="24"/>
        <v>2934.6412340679135</v>
      </c>
      <c r="E82" s="288">
        <f t="shared" si="24"/>
        <v>1994.2151059723483</v>
      </c>
      <c r="F82" s="288">
        <f t="shared" si="24"/>
        <v>2318.6634912846584</v>
      </c>
      <c r="G82" s="288">
        <f t="shared" si="24"/>
        <v>3056.2671513725168</v>
      </c>
      <c r="H82" s="288">
        <f t="shared" si="24"/>
        <v>3465.8833561529468</v>
      </c>
      <c r="I82" s="288">
        <f t="shared" si="24"/>
        <v>2787.1426563561513</v>
      </c>
      <c r="J82" s="288">
        <f t="shared" si="24"/>
        <v>2125.9163508642305</v>
      </c>
      <c r="K82" s="288">
        <f t="shared" si="24"/>
        <v>2443.0968593256675</v>
      </c>
      <c r="L82" s="288">
        <f t="shared" si="24"/>
        <v>1941.2950940704311</v>
      </c>
      <c r="M82" s="288">
        <f t="shared" si="24"/>
        <v>1579.1346956606762</v>
      </c>
      <c r="N82" s="288">
        <f t="shared" si="24"/>
        <v>1535.6187561414638</v>
      </c>
      <c r="O82" s="288">
        <f t="shared" si="24"/>
        <v>1327.2111512423462</v>
      </c>
      <c r="P82" s="288">
        <f t="shared" si="24"/>
        <v>881.13416520093028</v>
      </c>
      <c r="Q82" s="288">
        <f t="shared" si="24"/>
        <v>1558.2903821131529</v>
      </c>
      <c r="R82" s="288">
        <f t="shared" si="24"/>
        <v>1687.7204545143541</v>
      </c>
      <c r="S82" s="288">
        <f t="shared" si="24"/>
        <v>411.2256397949418</v>
      </c>
      <c r="T82" s="288">
        <f t="shared" si="24"/>
        <v>648.00027689974388</v>
      </c>
      <c r="U82" s="288">
        <f t="shared" si="24"/>
        <v>677.78502035552469</v>
      </c>
      <c r="V82" s="288">
        <f t="shared" si="24"/>
        <v>183.4556782681428</v>
      </c>
      <c r="W82" s="288">
        <f t="shared" si="24"/>
        <v>102.35528457801834</v>
      </c>
      <c r="X82" s="288">
        <f t="shared" si="24"/>
        <v>202.02000372478466</v>
      </c>
      <c r="Y82" s="288">
        <f t="shared" si="24"/>
        <v>300.96933436043236</v>
      </c>
      <c r="DA82" s="94"/>
    </row>
    <row r="83" spans="1:105" ht="12" customHeight="1" x14ac:dyDescent="0.25">
      <c r="A83" s="49" t="s">
        <v>47</v>
      </c>
      <c r="B83" s="289" t="str">
        <f t="shared" ref="B83:Y83" si="25">IF(B$8=0,"",B$8/B$15*1000)</f>
        <v/>
      </c>
      <c r="C83" s="289" t="str">
        <f t="shared" si="25"/>
        <v/>
      </c>
      <c r="D83" s="289" t="str">
        <f t="shared" si="25"/>
        <v/>
      </c>
      <c r="E83" s="289" t="str">
        <f t="shared" si="25"/>
        <v/>
      </c>
      <c r="F83" s="289" t="str">
        <f t="shared" si="25"/>
        <v/>
      </c>
      <c r="G83" s="289" t="str">
        <f t="shared" si="25"/>
        <v/>
      </c>
      <c r="H83" s="289" t="str">
        <f t="shared" si="25"/>
        <v/>
      </c>
      <c r="I83" s="289" t="str">
        <f t="shared" si="25"/>
        <v/>
      </c>
      <c r="J83" s="289" t="str">
        <f t="shared" si="25"/>
        <v/>
      </c>
      <c r="K83" s="289" t="str">
        <f t="shared" si="25"/>
        <v/>
      </c>
      <c r="L83" s="289" t="str">
        <f t="shared" si="25"/>
        <v/>
      </c>
      <c r="M83" s="289" t="str">
        <f t="shared" si="25"/>
        <v/>
      </c>
      <c r="N83" s="289" t="str">
        <f t="shared" si="25"/>
        <v/>
      </c>
      <c r="O83" s="289" t="str">
        <f t="shared" si="25"/>
        <v/>
      </c>
      <c r="P83" s="289">
        <f t="shared" si="25"/>
        <v>1140.4220535485504</v>
      </c>
      <c r="Q83" s="289">
        <f t="shared" si="25"/>
        <v>1589.2476498277026</v>
      </c>
      <c r="R83" s="289">
        <f t="shared" si="25"/>
        <v>1505.4641506867592</v>
      </c>
      <c r="S83" s="289">
        <f t="shared" si="25"/>
        <v>1627.9069767441858</v>
      </c>
      <c r="T83" s="289">
        <f t="shared" si="25"/>
        <v>1776.4078104287448</v>
      </c>
      <c r="U83" s="289">
        <f t="shared" si="25"/>
        <v>1726.146223561929</v>
      </c>
      <c r="V83" s="289">
        <f t="shared" si="25"/>
        <v>1888.2356721129922</v>
      </c>
      <c r="W83" s="289">
        <f t="shared" si="25"/>
        <v>1801.70581074912</v>
      </c>
      <c r="X83" s="289">
        <f t="shared" si="25"/>
        <v>1768.4221377136234</v>
      </c>
      <c r="Y83" s="289">
        <f t="shared" si="25"/>
        <v>1836.5882819511596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0.430672387792849</v>
      </c>
      <c r="C86" s="291">
        <f t="shared" si="27"/>
        <v>0.42185510460811582</v>
      </c>
      <c r="D86" s="291">
        <f t="shared" si="27"/>
        <v>0.46261933999508403</v>
      </c>
      <c r="E86" s="291">
        <f t="shared" si="27"/>
        <v>0.34899826023129876</v>
      </c>
      <c r="F86" s="291">
        <f t="shared" si="27"/>
        <v>0.51030381198051034</v>
      </c>
      <c r="G86" s="291">
        <f t="shared" si="27"/>
        <v>0.50300372599598731</v>
      </c>
      <c r="H86" s="291">
        <f t="shared" si="27"/>
        <v>0.48462939167386693</v>
      </c>
      <c r="I86" s="291">
        <f t="shared" si="27"/>
        <v>0.49373725945242758</v>
      </c>
      <c r="J86" s="291">
        <f t="shared" si="27"/>
        <v>0.48163257660673198</v>
      </c>
      <c r="K86" s="291">
        <f t="shared" si="27"/>
        <v>0.53019618082456865</v>
      </c>
      <c r="L86" s="291">
        <f t="shared" si="27"/>
        <v>0.52290511423019692</v>
      </c>
      <c r="M86" s="291">
        <f t="shared" si="27"/>
        <v>0.36974414141520279</v>
      </c>
      <c r="N86" s="291">
        <f t="shared" si="27"/>
        <v>0.35627423126271424</v>
      </c>
      <c r="O86" s="291">
        <f t="shared" si="27"/>
        <v>0.44336439481259021</v>
      </c>
      <c r="P86" s="291">
        <f t="shared" si="27"/>
        <v>0.50004674174618591</v>
      </c>
      <c r="Q86" s="291">
        <f t="shared" si="27"/>
        <v>0.39362460081725337</v>
      </c>
      <c r="R86" s="291">
        <f t="shared" si="27"/>
        <v>0.44783321645325674</v>
      </c>
      <c r="S86" s="291">
        <f t="shared" si="27"/>
        <v>0.20913077594303658</v>
      </c>
      <c r="T86" s="291">
        <f t="shared" si="27"/>
        <v>0.21185823533420065</v>
      </c>
      <c r="U86" s="291">
        <f t="shared" si="27"/>
        <v>0.18089744264205834</v>
      </c>
      <c r="V86" s="291">
        <f t="shared" si="27"/>
        <v>0.1587053656957137</v>
      </c>
      <c r="W86" s="291">
        <f t="shared" si="27"/>
        <v>0.16511523280702178</v>
      </c>
      <c r="X86" s="291">
        <f t="shared" si="27"/>
        <v>0.19330976904245187</v>
      </c>
      <c r="Y86" s="291">
        <f t="shared" si="27"/>
        <v>0.20042985965554169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0.430672387792849</v>
      </c>
      <c r="C88" s="291">
        <f t="shared" si="29"/>
        <v>0.42185510460811582</v>
      </c>
      <c r="D88" s="291">
        <f t="shared" si="29"/>
        <v>0.46261933999508403</v>
      </c>
      <c r="E88" s="291">
        <f t="shared" si="29"/>
        <v>0.34899826023129876</v>
      </c>
      <c r="F88" s="291">
        <f t="shared" si="29"/>
        <v>0.51030381198051034</v>
      </c>
      <c r="G88" s="291">
        <f t="shared" si="29"/>
        <v>0.50300372599598731</v>
      </c>
      <c r="H88" s="291">
        <f t="shared" si="29"/>
        <v>0.48462939167386693</v>
      </c>
      <c r="I88" s="291">
        <f t="shared" si="29"/>
        <v>0.49373725945242758</v>
      </c>
      <c r="J88" s="291">
        <f t="shared" si="29"/>
        <v>0.48163257660673198</v>
      </c>
      <c r="K88" s="291">
        <f t="shared" si="29"/>
        <v>0.53019618082456865</v>
      </c>
      <c r="L88" s="291">
        <f t="shared" si="29"/>
        <v>0.52290511423019692</v>
      </c>
      <c r="M88" s="291">
        <f t="shared" si="29"/>
        <v>0.36974414141520279</v>
      </c>
      <c r="N88" s="291">
        <f t="shared" si="29"/>
        <v>0.35627423126271424</v>
      </c>
      <c r="O88" s="291">
        <f t="shared" si="29"/>
        <v>0.44336439481259021</v>
      </c>
      <c r="P88" s="291">
        <f t="shared" si="29"/>
        <v>0.50004674174618591</v>
      </c>
      <c r="Q88" s="291">
        <f t="shared" si="29"/>
        <v>0.39362460081725337</v>
      </c>
      <c r="R88" s="291">
        <f t="shared" si="29"/>
        <v>0.44783321645325674</v>
      </c>
      <c r="S88" s="291">
        <f t="shared" si="29"/>
        <v>0.20913077594303658</v>
      </c>
      <c r="T88" s="291">
        <f t="shared" si="29"/>
        <v>0.21185823533420065</v>
      </c>
      <c r="U88" s="291">
        <f t="shared" si="29"/>
        <v>0.18089744264205834</v>
      </c>
      <c r="V88" s="291">
        <f t="shared" si="29"/>
        <v>0.1587053656957137</v>
      </c>
      <c r="W88" s="291">
        <f t="shared" si="29"/>
        <v>0.16511523280702178</v>
      </c>
      <c r="X88" s="291">
        <f t="shared" si="29"/>
        <v>0.19330976904245187</v>
      </c>
      <c r="Y88" s="291">
        <f t="shared" si="29"/>
        <v>0.20042985965554169</v>
      </c>
      <c r="DA88" s="94"/>
    </row>
    <row r="89" spans="1:105" ht="12" customHeight="1" x14ac:dyDescent="0.25">
      <c r="A89" s="49" t="s">
        <v>47</v>
      </c>
      <c r="B89" s="253" t="str">
        <f t="shared" ref="B89:Y89" si="30">IF(B$68=0,"",B$68/B$15)</f>
        <v/>
      </c>
      <c r="C89" s="253" t="str">
        <f t="shared" si="30"/>
        <v/>
      </c>
      <c r="D89" s="253" t="str">
        <f t="shared" si="30"/>
        <v/>
      </c>
      <c r="E89" s="253" t="str">
        <f t="shared" si="30"/>
        <v/>
      </c>
      <c r="F89" s="253" t="str">
        <f t="shared" si="30"/>
        <v/>
      </c>
      <c r="G89" s="253" t="str">
        <f t="shared" si="30"/>
        <v/>
      </c>
      <c r="H89" s="253" t="str">
        <f t="shared" si="30"/>
        <v/>
      </c>
      <c r="I89" s="253" t="str">
        <f t="shared" si="30"/>
        <v/>
      </c>
      <c r="J89" s="253" t="str">
        <f t="shared" si="30"/>
        <v/>
      </c>
      <c r="K89" s="253" t="str">
        <f t="shared" si="30"/>
        <v/>
      </c>
      <c r="L89" s="253" t="str">
        <f t="shared" si="30"/>
        <v/>
      </c>
      <c r="M89" s="253" t="str">
        <f t="shared" si="30"/>
        <v/>
      </c>
      <c r="N89" s="253" t="str">
        <f t="shared" si="30"/>
        <v/>
      </c>
      <c r="O89" s="253" t="str">
        <f t="shared" si="30"/>
        <v/>
      </c>
      <c r="P89" s="253">
        <f t="shared" si="30"/>
        <v>0.45113838422461272</v>
      </c>
      <c r="Q89" s="253">
        <f t="shared" si="30"/>
        <v>0.31487024548361092</v>
      </c>
      <c r="R89" s="253">
        <f t="shared" si="30"/>
        <v>0.45508661351293</v>
      </c>
      <c r="S89" s="253">
        <f t="shared" si="30"/>
        <v>0.24474035763278096</v>
      </c>
      <c r="T89" s="253">
        <f t="shared" si="30"/>
        <v>0.39652760367260459</v>
      </c>
      <c r="U89" s="253">
        <f t="shared" si="30"/>
        <v>0.33414029835883435</v>
      </c>
      <c r="V89" s="253">
        <f t="shared" si="30"/>
        <v>0.34058104892978669</v>
      </c>
      <c r="W89" s="253">
        <f t="shared" si="30"/>
        <v>0.40445295369964451</v>
      </c>
      <c r="X89" s="253">
        <f t="shared" si="30"/>
        <v>0.46830268959710736</v>
      </c>
      <c r="Y89" s="253">
        <f t="shared" si="30"/>
        <v>0.41473301768112053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0.16312844453937131</v>
      </c>
      <c r="C92" s="291">
        <f>IF(SUM(NFM_ued!C$34,NFM_ued!C$72)=0,"",SUM(NFM_ued!C$34,NFM_ued!C$72)/C$12)</f>
        <v>0.15948225026957555</v>
      </c>
      <c r="D92" s="291">
        <f>IF(SUM(NFM_ued!D$34,NFM_ued!D$72)=0,"",SUM(NFM_ued!D$34,NFM_ued!D$72)/D$12)</f>
        <v>0.17635890599551254</v>
      </c>
      <c r="E92" s="291">
        <f>IF(SUM(NFM_ued!E$34,NFM_ued!E$72)=0,"",SUM(NFM_ued!E$34,NFM_ued!E$72)/E$12)</f>
        <v>0.13367752026853549</v>
      </c>
      <c r="F92" s="291">
        <f>IF(SUM(NFM_ued!F$34,NFM_ued!F$72)=0,"",SUM(NFM_ued!F$34,NFM_ued!F$72)/F$12)</f>
        <v>0.19019484810773835</v>
      </c>
      <c r="G92" s="291">
        <f>IF(SUM(NFM_ued!G$34,NFM_ued!G$72)=0,"",SUM(NFM_ued!G$34,NFM_ued!G$72)/G$12)</f>
        <v>0.1896660621271665</v>
      </c>
      <c r="H92" s="291">
        <f>IF(SUM(NFM_ued!H$34,NFM_ued!H$72)=0,"",SUM(NFM_ued!H$34,NFM_ued!H$72)/H$12)</f>
        <v>0.18280807863676307</v>
      </c>
      <c r="I92" s="291">
        <f>IF(SUM(NFM_ued!I$34,NFM_ued!I$72)=0,"",SUM(NFM_ued!I$34,NFM_ued!I$72)/I$12)</f>
        <v>0.18944242402226358</v>
      </c>
      <c r="J92" s="291">
        <f>IF(SUM(NFM_ued!J$34,NFM_ued!J$72)=0,"",SUM(NFM_ued!J$34,NFM_ued!J$72)/J$12)</f>
        <v>0.18090399843998536</v>
      </c>
      <c r="K92" s="291">
        <f>IF(SUM(NFM_ued!K$34,NFM_ued!K$72)=0,"",SUM(NFM_ued!K$34,NFM_ued!K$72)/K$12)</f>
        <v>0.20365330845250168</v>
      </c>
      <c r="L92" s="291">
        <f>IF(SUM(NFM_ued!L$34,NFM_ued!L$72)=0,"",SUM(NFM_ued!L$34,NFM_ued!L$72)/L$12)</f>
        <v>0.20420761866482612</v>
      </c>
      <c r="M92" s="291">
        <f>IF(SUM(NFM_ued!M$34,NFM_ued!M$72)=0,"",SUM(NFM_ued!M$34,NFM_ued!M$72)/M$12)</f>
        <v>0.14854156156908965</v>
      </c>
      <c r="N92" s="291">
        <f>IF(SUM(NFM_ued!N$34,NFM_ued!N$72)=0,"",SUM(NFM_ued!N$34,NFM_ued!N$72)/N$12)</f>
        <v>0.14714323736468457</v>
      </c>
      <c r="O92" s="291">
        <f>IF(SUM(NFM_ued!O$34,NFM_ued!O$72)=0,"",SUM(NFM_ued!O$34,NFM_ued!O$72)/O$12)</f>
        <v>0.18288758427834303</v>
      </c>
      <c r="P92" s="291">
        <f>IF(SUM(NFM_ued!P$34,NFM_ued!P$72)=0,"",SUM(NFM_ued!P$34,NFM_ued!P$72)/P$12)</f>
        <v>0.20452356792045939</v>
      </c>
      <c r="Q92" s="291">
        <f>IF(SUM(NFM_ued!Q$34,NFM_ued!Q$72)=0,"",SUM(NFM_ued!Q$34,NFM_ued!Q$72)/Q$12)</f>
        <v>0.15979486322956304</v>
      </c>
      <c r="R92" s="291">
        <f>IF(SUM(NFM_ued!R$34,NFM_ued!R$72)=0,"",SUM(NFM_ued!R$34,NFM_ued!R$72)/R$12)</f>
        <v>0.18007925618834136</v>
      </c>
      <c r="S92" s="291">
        <f>IF(SUM(NFM_ued!S$34,NFM_ued!S$72)=0,"",SUM(NFM_ued!S$34,NFM_ued!S$72)/S$12)</f>
        <v>9.4014774787968797E-2</v>
      </c>
      <c r="T92" s="291">
        <f>IF(SUM(NFM_ued!T$34,NFM_ued!T$72)=0,"",SUM(NFM_ued!T$34,NFM_ued!T$72)/T$12)</f>
        <v>9.777717061379923E-2</v>
      </c>
      <c r="U92" s="291">
        <f>IF(SUM(NFM_ued!U$34,NFM_ued!U$72)=0,"",SUM(NFM_ued!U$34,NFM_ued!U$72)/U$12)</f>
        <v>8.5367613334705411E-2</v>
      </c>
      <c r="V92" s="291">
        <f>IF(SUM(NFM_ued!V$34,NFM_ued!V$72)=0,"",SUM(NFM_ued!V$34,NFM_ued!V$72)/V$12)</f>
        <v>7.5837292146158045E-2</v>
      </c>
      <c r="W92" s="291">
        <f>IF(SUM(NFM_ued!W$34,NFM_ued!W$72)=0,"",SUM(NFM_ued!W$34,NFM_ued!W$72)/W$12)</f>
        <v>7.9109871472433188E-2</v>
      </c>
      <c r="X92" s="291">
        <f>IF(SUM(NFM_ued!X$34,NFM_ued!X$72)=0,"",SUM(NFM_ued!X$34,NFM_ued!X$72)/X$12)</f>
        <v>9.2529819622982915E-2</v>
      </c>
      <c r="Y92" s="291">
        <f>IF(SUM(NFM_ued!Y$34,NFM_ued!Y$72)=0,"",SUM(NFM_ued!Y$34,NFM_ued!Y$72)/Y$12)</f>
        <v>9.590970467803385E-2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0.16312844453937131</v>
      </c>
      <c r="C94" s="291">
        <f>IF(NFM_ued!C$72=0,"",NFM_ued!C$72/C$14)</f>
        <v>0.15948225026957555</v>
      </c>
      <c r="D94" s="291">
        <f>IF(NFM_ued!D$72=0,"",NFM_ued!D$72/D$14)</f>
        <v>0.17635890599551254</v>
      </c>
      <c r="E94" s="291">
        <f>IF(NFM_ued!E$72=0,"",NFM_ued!E$72/E$14)</f>
        <v>0.13367752026853549</v>
      </c>
      <c r="F94" s="291">
        <f>IF(NFM_ued!F$72=0,"",NFM_ued!F$72/F$14)</f>
        <v>0.19019484810773835</v>
      </c>
      <c r="G94" s="291">
        <f>IF(NFM_ued!G$72=0,"",NFM_ued!G$72/G$14)</f>
        <v>0.1896660621271665</v>
      </c>
      <c r="H94" s="291">
        <f>IF(NFM_ued!H$72=0,"",NFM_ued!H$72/H$14)</f>
        <v>0.18280807863676307</v>
      </c>
      <c r="I94" s="291">
        <f>IF(NFM_ued!I$72=0,"",NFM_ued!I$72/I$14)</f>
        <v>0.18944242402226358</v>
      </c>
      <c r="J94" s="291">
        <f>IF(NFM_ued!J$72=0,"",NFM_ued!J$72/J$14)</f>
        <v>0.18090399843998536</v>
      </c>
      <c r="K94" s="291">
        <f>IF(NFM_ued!K$72=0,"",NFM_ued!K$72/K$14)</f>
        <v>0.20365330845250168</v>
      </c>
      <c r="L94" s="291">
        <f>IF(NFM_ued!L$72=0,"",NFM_ued!L$72/L$14)</f>
        <v>0.20420761866482612</v>
      </c>
      <c r="M94" s="291">
        <f>IF(NFM_ued!M$72=0,"",NFM_ued!M$72/M$14)</f>
        <v>0.14854156156908965</v>
      </c>
      <c r="N94" s="291">
        <f>IF(NFM_ued!N$72=0,"",NFM_ued!N$72/N$14)</f>
        <v>0.14714323736468457</v>
      </c>
      <c r="O94" s="291">
        <f>IF(NFM_ued!O$72=0,"",NFM_ued!O$72/O$14)</f>
        <v>0.18288758427834303</v>
      </c>
      <c r="P94" s="291">
        <f>IF(NFM_ued!P$72=0,"",NFM_ued!P$72/P$14)</f>
        <v>0.20452356792045939</v>
      </c>
      <c r="Q94" s="291">
        <f>IF(NFM_ued!Q$72=0,"",NFM_ued!Q$72/Q$14)</f>
        <v>0.15979486322956304</v>
      </c>
      <c r="R94" s="291">
        <f>IF(NFM_ued!R$72=0,"",NFM_ued!R$72/R$14)</f>
        <v>0.18007925618834136</v>
      </c>
      <c r="S94" s="291">
        <f>IF(NFM_ued!S$72=0,"",NFM_ued!S$72/S$14)</f>
        <v>9.4014774787968797E-2</v>
      </c>
      <c r="T94" s="291">
        <f>IF(NFM_ued!T$72=0,"",NFM_ued!T$72/T$14)</f>
        <v>9.777717061379923E-2</v>
      </c>
      <c r="U94" s="291">
        <f>IF(NFM_ued!U$72=0,"",NFM_ued!U$72/U$14)</f>
        <v>8.5367613334705411E-2</v>
      </c>
      <c r="V94" s="291">
        <f>IF(NFM_ued!V$72=0,"",NFM_ued!V$72/V$14)</f>
        <v>7.5837292146158045E-2</v>
      </c>
      <c r="W94" s="291">
        <f>IF(NFM_ued!W$72=0,"",NFM_ued!W$72/W$14)</f>
        <v>7.9109871472433188E-2</v>
      </c>
      <c r="X94" s="291">
        <f>IF(NFM_ued!X$72=0,"",NFM_ued!X$72/X$14)</f>
        <v>9.2529819622982915E-2</v>
      </c>
      <c r="Y94" s="291">
        <f>IF(NFM_ued!Y$72=0,"",NFM_ued!Y$72/Y$14)</f>
        <v>9.590970467803385E-2</v>
      </c>
      <c r="DA94" s="94"/>
    </row>
    <row r="95" spans="1:105" ht="12" customHeight="1" x14ac:dyDescent="0.25">
      <c r="A95" s="49" t="s">
        <v>47</v>
      </c>
      <c r="B95" s="253" t="str">
        <f>IF(NFM_ued!B$115=0,"",NFM_ued!B$115/B$15)</f>
        <v/>
      </c>
      <c r="C95" s="253" t="str">
        <f>IF(NFM_ued!C$115=0,"",NFM_ued!C$115/C$15)</f>
        <v/>
      </c>
      <c r="D95" s="253" t="str">
        <f>IF(NFM_ued!D$115=0,"",NFM_ued!D$115/D$15)</f>
        <v/>
      </c>
      <c r="E95" s="253" t="str">
        <f>IF(NFM_ued!E$115=0,"",NFM_ued!E$115/E$15)</f>
        <v/>
      </c>
      <c r="F95" s="253" t="str">
        <f>IF(NFM_ued!F$115=0,"",NFM_ued!F$115/F$15)</f>
        <v/>
      </c>
      <c r="G95" s="253" t="str">
        <f>IF(NFM_ued!G$115=0,"",NFM_ued!G$115/G$15)</f>
        <v/>
      </c>
      <c r="H95" s="253" t="str">
        <f>IF(NFM_ued!H$115=0,"",NFM_ued!H$115/H$15)</f>
        <v/>
      </c>
      <c r="I95" s="253" t="str">
        <f>IF(NFM_ued!I$115=0,"",NFM_ued!I$115/I$15)</f>
        <v/>
      </c>
      <c r="J95" s="253" t="str">
        <f>IF(NFM_ued!J$115=0,"",NFM_ued!J$115/J$15)</f>
        <v/>
      </c>
      <c r="K95" s="253" t="str">
        <f>IF(NFM_ued!K$115=0,"",NFM_ued!K$115/K$15)</f>
        <v/>
      </c>
      <c r="L95" s="253" t="str">
        <f>IF(NFM_ued!L$115=0,"",NFM_ued!L$115/L$15)</f>
        <v/>
      </c>
      <c r="M95" s="253" t="str">
        <f>IF(NFM_ued!M$115=0,"",NFM_ued!M$115/M$15)</f>
        <v/>
      </c>
      <c r="N95" s="253" t="str">
        <f>IF(NFM_ued!N$115=0,"",NFM_ued!N$115/N$15)</f>
        <v/>
      </c>
      <c r="O95" s="253" t="str">
        <f>IF(NFM_ued!O$115=0,"",NFM_ued!O$115/O$15)</f>
        <v/>
      </c>
      <c r="P95" s="253">
        <f>IF(NFM_ued!P$115=0,"",NFM_ued!P$115/P$15)</f>
        <v>0.17778471853185368</v>
      </c>
      <c r="Q95" s="253">
        <f>IF(NFM_ued!Q$115=0,"",NFM_ued!Q$115/Q$15)</f>
        <v>0.12225624262330494</v>
      </c>
      <c r="R95" s="253">
        <f>IF(NFM_ued!R$115=0,"",NFM_ued!R$115/R$15)</f>
        <v>0.17507895996747067</v>
      </c>
      <c r="S95" s="253">
        <f>IF(NFM_ued!S$115=0,"",NFM_ued!S$115/S$15)</f>
        <v>9.7066451974243795E-2</v>
      </c>
      <c r="T95" s="253">
        <f>IF(NFM_ued!T$115=0,"",NFM_ued!T$115/T$15)</f>
        <v>0.16127837449197457</v>
      </c>
      <c r="U95" s="253">
        <f>IF(NFM_ued!U$115=0,"",NFM_ued!U$115/U$15)</f>
        <v>0.13593001997947404</v>
      </c>
      <c r="V95" s="253">
        <f>IF(NFM_ued!V$115=0,"",NFM_ued!V$115/V$15)</f>
        <v>0.13876342745354475</v>
      </c>
      <c r="W95" s="253">
        <f>IF(NFM_ued!W$115=0,"",NFM_ued!W$115/W$15)</f>
        <v>0.16398653200139404</v>
      </c>
      <c r="X95" s="253">
        <f>IF(NFM_ued!X$115=0,"",NFM_ued!X$115/X$15)</f>
        <v>0.1897526772720905</v>
      </c>
      <c r="Y95" s="253">
        <f>IF(NFM_ued!Y$115=0,"",NFM_ued!Y$115/Y$15)</f>
        <v>0.16811253514141272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1.4823327873756409</v>
      </c>
      <c r="C96" s="292">
        <f t="shared" si="31"/>
        <v>1.4741882184004043</v>
      </c>
      <c r="D96" s="292">
        <f t="shared" si="31"/>
        <v>1.3840002139126195</v>
      </c>
      <c r="E96" s="292">
        <f t="shared" si="31"/>
        <v>1.3608103538512772</v>
      </c>
      <c r="F96" s="292">
        <f t="shared" si="31"/>
        <v>1.5965945635839429</v>
      </c>
      <c r="G96" s="292">
        <f t="shared" si="31"/>
        <v>1.3854363773806555</v>
      </c>
      <c r="H96" s="292">
        <f t="shared" si="31"/>
        <v>1.3927784886176495</v>
      </c>
      <c r="I96" s="292">
        <f t="shared" si="31"/>
        <v>1.3525701915373483</v>
      </c>
      <c r="J96" s="292">
        <f t="shared" si="31"/>
        <v>1.577036062454467</v>
      </c>
      <c r="K96" s="292">
        <f t="shared" si="31"/>
        <v>1.3492041291978181</v>
      </c>
      <c r="L96" s="292">
        <f t="shared" si="31"/>
        <v>1.1905958559767114</v>
      </c>
      <c r="M96" s="292">
        <f t="shared" si="31"/>
        <v>1.2814386687037242</v>
      </c>
      <c r="N96" s="292">
        <f t="shared" si="31"/>
        <v>1.3230493128333263</v>
      </c>
      <c r="O96" s="292">
        <f t="shared" si="31"/>
        <v>1.3372573213115222</v>
      </c>
      <c r="P96" s="292">
        <f t="shared" si="31"/>
        <v>1.4256426367254555</v>
      </c>
      <c r="Q96" s="292">
        <f t="shared" si="31"/>
        <v>1.5256025617213487</v>
      </c>
      <c r="R96" s="292">
        <f t="shared" si="31"/>
        <v>1.5911872931044209</v>
      </c>
      <c r="S96" s="292">
        <f t="shared" si="31"/>
        <v>1.2926578315501212</v>
      </c>
      <c r="T96" s="292">
        <f t="shared" si="31"/>
        <v>1.3712385735140424</v>
      </c>
      <c r="U96" s="292">
        <f t="shared" si="31"/>
        <v>1.3537337654650241</v>
      </c>
      <c r="V96" s="292">
        <f t="shared" si="31"/>
        <v>1.3371902598571628</v>
      </c>
      <c r="W96" s="292">
        <f t="shared" si="31"/>
        <v>1.3970718449533241</v>
      </c>
      <c r="X96" s="292">
        <f t="shared" si="31"/>
        <v>1.4103747917098655</v>
      </c>
      <c r="Y96" s="292">
        <f t="shared" si="31"/>
        <v>1.4197770686533722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1.4823327873756409</v>
      </c>
      <c r="C98" s="293">
        <f t="shared" si="33"/>
        <v>1.4741882184004043</v>
      </c>
      <c r="D98" s="293">
        <f t="shared" si="33"/>
        <v>1.3840002139126195</v>
      </c>
      <c r="E98" s="293">
        <f t="shared" si="33"/>
        <v>1.3608103538512772</v>
      </c>
      <c r="F98" s="293">
        <f t="shared" si="33"/>
        <v>1.5965945635839429</v>
      </c>
      <c r="G98" s="293">
        <f t="shared" si="33"/>
        <v>1.3854363773806555</v>
      </c>
      <c r="H98" s="293">
        <f t="shared" si="33"/>
        <v>1.3927784886176495</v>
      </c>
      <c r="I98" s="293">
        <f t="shared" si="33"/>
        <v>1.3525701915373483</v>
      </c>
      <c r="J98" s="293">
        <f t="shared" si="33"/>
        <v>1.577036062454467</v>
      </c>
      <c r="K98" s="293">
        <f t="shared" si="33"/>
        <v>1.3492041291978181</v>
      </c>
      <c r="L98" s="293">
        <f t="shared" si="33"/>
        <v>1.1905958559767114</v>
      </c>
      <c r="M98" s="293">
        <f t="shared" si="33"/>
        <v>1.2814386687037242</v>
      </c>
      <c r="N98" s="293">
        <f t="shared" si="33"/>
        <v>1.3230493128333263</v>
      </c>
      <c r="O98" s="293">
        <f t="shared" si="33"/>
        <v>1.3372573213115222</v>
      </c>
      <c r="P98" s="293">
        <f t="shared" si="33"/>
        <v>1.4279883167862895</v>
      </c>
      <c r="Q98" s="293">
        <f t="shared" si="33"/>
        <v>1.5294707442576654</v>
      </c>
      <c r="R98" s="293">
        <f t="shared" si="33"/>
        <v>1.6059700304839124</v>
      </c>
      <c r="S98" s="293">
        <f t="shared" si="33"/>
        <v>1.2978363114182674</v>
      </c>
      <c r="T98" s="293">
        <f t="shared" si="33"/>
        <v>1.3801949663711384</v>
      </c>
      <c r="U98" s="293">
        <f t="shared" si="33"/>
        <v>1.3604753091356654</v>
      </c>
      <c r="V98" s="293">
        <f t="shared" si="33"/>
        <v>1.3437829471903326</v>
      </c>
      <c r="W98" s="293">
        <f t="shared" si="33"/>
        <v>1.4042706405714536</v>
      </c>
      <c r="X98" s="293">
        <f t="shared" si="33"/>
        <v>1.4180743999110867</v>
      </c>
      <c r="Y98" s="293">
        <f t="shared" si="33"/>
        <v>1.4272900556477304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1.4823327873756409</v>
      </c>
      <c r="C100" s="293">
        <f t="shared" si="35"/>
        <v>1.4741882184004043</v>
      </c>
      <c r="D100" s="293">
        <f t="shared" si="35"/>
        <v>1.3840002139126195</v>
      </c>
      <c r="E100" s="293">
        <f t="shared" si="35"/>
        <v>1.3608103538512772</v>
      </c>
      <c r="F100" s="293">
        <f t="shared" si="35"/>
        <v>1.5965945635839429</v>
      </c>
      <c r="G100" s="293">
        <f t="shared" si="35"/>
        <v>1.3854363773806555</v>
      </c>
      <c r="H100" s="293">
        <f t="shared" si="35"/>
        <v>1.3927784886176495</v>
      </c>
      <c r="I100" s="293">
        <f t="shared" si="35"/>
        <v>1.3525701915373483</v>
      </c>
      <c r="J100" s="293">
        <f t="shared" si="35"/>
        <v>1.577036062454467</v>
      </c>
      <c r="K100" s="293">
        <f t="shared" si="35"/>
        <v>1.3492041291978181</v>
      </c>
      <c r="L100" s="293">
        <f t="shared" si="35"/>
        <v>1.1905958559767114</v>
      </c>
      <c r="M100" s="293">
        <f t="shared" si="35"/>
        <v>1.2814386687037242</v>
      </c>
      <c r="N100" s="293">
        <f t="shared" si="35"/>
        <v>1.3230493128333263</v>
      </c>
      <c r="O100" s="293">
        <f t="shared" si="35"/>
        <v>1.3372573213115222</v>
      </c>
      <c r="P100" s="293">
        <f t="shared" si="35"/>
        <v>1.4279883167862895</v>
      </c>
      <c r="Q100" s="293">
        <f t="shared" si="35"/>
        <v>1.5294707442576654</v>
      </c>
      <c r="R100" s="293">
        <f t="shared" si="35"/>
        <v>1.6059700304839124</v>
      </c>
      <c r="S100" s="293">
        <f t="shared" si="35"/>
        <v>1.2978363114182674</v>
      </c>
      <c r="T100" s="293">
        <f t="shared" si="35"/>
        <v>1.3801949663711384</v>
      </c>
      <c r="U100" s="293">
        <f t="shared" si="35"/>
        <v>1.3604753091356654</v>
      </c>
      <c r="V100" s="293">
        <f t="shared" si="35"/>
        <v>1.3437829471903326</v>
      </c>
      <c r="W100" s="293">
        <f t="shared" si="35"/>
        <v>1.4042706405714536</v>
      </c>
      <c r="X100" s="293">
        <f t="shared" si="35"/>
        <v>1.4180743999110867</v>
      </c>
      <c r="Y100" s="293">
        <f t="shared" si="35"/>
        <v>1.4272900556477304</v>
      </c>
      <c r="DA100" s="94"/>
    </row>
    <row r="101" spans="1:105" ht="12" customHeight="1" x14ac:dyDescent="0.25">
      <c r="A101" s="49" t="s">
        <v>47</v>
      </c>
      <c r="B101" s="256" t="str">
        <f t="shared" ref="B101:Y101" si="36">IF(B$68=0,"",B$78/B$68)</f>
        <v/>
      </c>
      <c r="C101" s="256" t="str">
        <f t="shared" si="36"/>
        <v/>
      </c>
      <c r="D101" s="256" t="str">
        <f t="shared" si="36"/>
        <v/>
      </c>
      <c r="E101" s="256" t="str">
        <f t="shared" si="36"/>
        <v/>
      </c>
      <c r="F101" s="256" t="str">
        <f t="shared" si="36"/>
        <v/>
      </c>
      <c r="G101" s="256" t="str">
        <f t="shared" si="36"/>
        <v/>
      </c>
      <c r="H101" s="256" t="str">
        <f t="shared" si="36"/>
        <v/>
      </c>
      <c r="I101" s="256" t="str">
        <f t="shared" si="36"/>
        <v/>
      </c>
      <c r="J101" s="256" t="str">
        <f t="shared" si="36"/>
        <v/>
      </c>
      <c r="K101" s="256" t="str">
        <f t="shared" si="36"/>
        <v/>
      </c>
      <c r="L101" s="256" t="str">
        <f t="shared" si="36"/>
        <v/>
      </c>
      <c r="M101" s="256" t="str">
        <f t="shared" si="36"/>
        <v/>
      </c>
      <c r="N101" s="256" t="str">
        <f t="shared" si="36"/>
        <v/>
      </c>
      <c r="O101" s="256" t="str">
        <f t="shared" si="36"/>
        <v/>
      </c>
      <c r="P101" s="256">
        <f t="shared" si="36"/>
        <v>1.3028635190960707</v>
      </c>
      <c r="Q101" s="256">
        <f t="shared" si="36"/>
        <v>1.452289821906229</v>
      </c>
      <c r="R101" s="256">
        <f t="shared" si="36"/>
        <v>1.5454235369455998</v>
      </c>
      <c r="S101" s="256">
        <f t="shared" si="36"/>
        <v>1.2177835071647696</v>
      </c>
      <c r="T101" s="256">
        <f t="shared" si="36"/>
        <v>1.291068330097064</v>
      </c>
      <c r="U101" s="256">
        <f t="shared" si="36"/>
        <v>1.2831118231261571</v>
      </c>
      <c r="V101" s="256">
        <f t="shared" si="36"/>
        <v>1.2648905956949916</v>
      </c>
      <c r="W101" s="256">
        <f t="shared" si="36"/>
        <v>1.3265259389908732</v>
      </c>
      <c r="X101" s="256">
        <f t="shared" si="36"/>
        <v>1.3364699837717284</v>
      </c>
      <c r="Y101" s="256">
        <f t="shared" si="36"/>
        <v>1.3373784584061648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HR: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12.98950988822012</v>
      </c>
      <c r="C72" s="223">
        <v>14.387790197764399</v>
      </c>
      <c r="D72" s="223">
        <v>15.624505588993969</v>
      </c>
      <c r="E72" s="223">
        <v>13.30171969045572</v>
      </c>
      <c r="F72" s="223">
        <v>15.309114359415309</v>
      </c>
      <c r="G72" s="223">
        <v>15.090111779879621</v>
      </c>
      <c r="H72" s="223">
        <v>15.301203783319</v>
      </c>
      <c r="I72" s="223">
        <v>16.14668959587274</v>
      </c>
      <c r="J72" s="223">
        <v>15.21092003439381</v>
      </c>
      <c r="K72" s="223">
        <v>13.11599312123818</v>
      </c>
      <c r="L72" s="223">
        <v>10.96741186586415</v>
      </c>
      <c r="M72" s="223">
        <v>13.67609630266552</v>
      </c>
      <c r="N72" s="223">
        <v>14.882287188306099</v>
      </c>
      <c r="O72" s="223">
        <v>14.93783319002579</v>
      </c>
      <c r="P72" s="223">
        <v>14.168267958287251</v>
      </c>
      <c r="Q72" s="223">
        <v>7.1611926787644649</v>
      </c>
      <c r="R72" s="223">
        <v>5.4944657326650068</v>
      </c>
      <c r="S72" s="223">
        <v>15.2161461268394</v>
      </c>
      <c r="T72" s="223">
        <v>17.746940657475321</v>
      </c>
      <c r="U72" s="223">
        <v>18.551756332713651</v>
      </c>
      <c r="V72" s="223">
        <v>17.928151635816299</v>
      </c>
      <c r="W72" s="223">
        <v>20.213902145934028</v>
      </c>
      <c r="X72" s="223">
        <v>20.227547613064079</v>
      </c>
      <c r="Y72" s="223">
        <v>19.473765164132431</v>
      </c>
      <c r="DA72" s="89" t="s">
        <v>547</v>
      </c>
    </row>
    <row r="73" spans="1:105" ht="12" customHeight="1" x14ac:dyDescent="0.25">
      <c r="A73" s="55" t="s">
        <v>91</v>
      </c>
      <c r="B73" s="259">
        <v>2.2298621328040322E-2</v>
      </c>
      <c r="C73" s="259">
        <v>2.4698998508977811E-2</v>
      </c>
      <c r="D73" s="259">
        <v>2.6822023044454111E-2</v>
      </c>
      <c r="E73" s="259">
        <v>2.2834580591640272E-2</v>
      </c>
      <c r="F73" s="259">
        <v>2.6280602340581528E-2</v>
      </c>
      <c r="G73" s="259">
        <v>2.5904648541102131E-2</v>
      </c>
      <c r="H73" s="259">
        <v>2.626702254097258E-2</v>
      </c>
      <c r="I73" s="259">
        <v>2.771843742382574E-2</v>
      </c>
      <c r="J73" s="259">
        <v>2.6112035696844241E-2</v>
      </c>
      <c r="K73" s="259">
        <v>2.25157505140577E-2</v>
      </c>
      <c r="L73" s="259">
        <v>1.8827358864646648E-2</v>
      </c>
      <c r="M73" s="259">
        <v>2.3477259367295011E-2</v>
      </c>
      <c r="N73" s="259">
        <v>2.5547883588925329E-2</v>
      </c>
      <c r="O73" s="259">
        <v>2.564323739899323E-2</v>
      </c>
      <c r="P73" s="259">
        <v>2.4322152629189651E-2</v>
      </c>
      <c r="Q73" s="259">
        <v>1.229336019402134E-2</v>
      </c>
      <c r="R73" s="259">
        <v>9.4321503907994573E-3</v>
      </c>
      <c r="S73" s="259">
        <v>2.6121007141278099E-2</v>
      </c>
      <c r="T73" s="259">
        <v>3.0465530482809779E-2</v>
      </c>
      <c r="U73" s="259">
        <v>3.1847128413054392E-2</v>
      </c>
      <c r="V73" s="259">
        <v>3.077660880804927E-2</v>
      </c>
      <c r="W73" s="259">
        <v>3.4700473951288301E-2</v>
      </c>
      <c r="X73" s="259">
        <v>3.4723898630486819E-2</v>
      </c>
      <c r="Y73" s="259">
        <v>3.3429907591110232E-2</v>
      </c>
      <c r="DA73" s="67" t="s">
        <v>548</v>
      </c>
    </row>
    <row r="74" spans="1:105" ht="12" customHeight="1" x14ac:dyDescent="0.25">
      <c r="A74" s="173" t="s">
        <v>92</v>
      </c>
      <c r="B74" s="224">
        <v>1.159904744980666E-2</v>
      </c>
      <c r="C74" s="224">
        <v>1.284764880544814E-2</v>
      </c>
      <c r="D74" s="224">
        <v>1.3951979963945709E-2</v>
      </c>
      <c r="E74" s="224">
        <v>1.1877836745261531E-2</v>
      </c>
      <c r="F74" s="224">
        <v>1.367034979757175E-2</v>
      </c>
      <c r="G74" s="224">
        <v>1.347479035490733E-2</v>
      </c>
      <c r="H74" s="224">
        <v>1.3663286009290589E-2</v>
      </c>
      <c r="I74" s="224">
        <v>1.441826677011456E-2</v>
      </c>
      <c r="J74" s="224">
        <v>1.3582666686118371E-2</v>
      </c>
      <c r="K74" s="224">
        <v>1.171199128136931E-2</v>
      </c>
      <c r="L74" s="224">
        <v>9.7934049649502017E-3</v>
      </c>
      <c r="M74" s="224">
        <v>1.221213820292291E-2</v>
      </c>
      <c r="N74" s="224">
        <v>1.3289212352220541E-2</v>
      </c>
      <c r="O74" s="224">
        <v>1.333881243068399E-2</v>
      </c>
      <c r="P74" s="224">
        <v>1.2651625330425921E-2</v>
      </c>
      <c r="Q74" s="224">
        <v>6.3946226141214698E-3</v>
      </c>
      <c r="R74" s="224">
        <v>4.9063104990720143E-3</v>
      </c>
      <c r="S74" s="224">
        <v>1.358733335174539E-2</v>
      </c>
      <c r="T74" s="224">
        <v>1.5847218913452771E-2</v>
      </c>
      <c r="U74" s="224">
        <v>1.656588307271676E-2</v>
      </c>
      <c r="V74" s="224">
        <v>1.600903215750845E-2</v>
      </c>
      <c r="W74" s="224">
        <v>1.805010444236041E-2</v>
      </c>
      <c r="X74" s="224">
        <v>1.8062289229999199E-2</v>
      </c>
      <c r="Y74" s="224">
        <v>1.7389195443412501E-2</v>
      </c>
      <c r="DA74" s="177" t="s">
        <v>549</v>
      </c>
    </row>
    <row r="75" spans="1:105" ht="12" customHeight="1" x14ac:dyDescent="0.25">
      <c r="A75" s="173" t="s">
        <v>93</v>
      </c>
      <c r="B75" s="224">
        <v>0.27149763203623628</v>
      </c>
      <c r="C75" s="224">
        <v>0.30072350708165169</v>
      </c>
      <c r="D75" s="224">
        <v>0.32657246543908308</v>
      </c>
      <c r="E75" s="224">
        <v>0.27802322251084971</v>
      </c>
      <c r="F75" s="224">
        <v>0.31998037901031579</v>
      </c>
      <c r="G75" s="224">
        <v>0.31540294057535162</v>
      </c>
      <c r="H75" s="224">
        <v>0.31981503769243252</v>
      </c>
      <c r="I75" s="224">
        <v>0.33748678959133871</v>
      </c>
      <c r="J75" s="224">
        <v>0.31792799003336047</v>
      </c>
      <c r="K75" s="224">
        <v>0.27414129591941738</v>
      </c>
      <c r="L75" s="224">
        <v>0.22923315634856009</v>
      </c>
      <c r="M75" s="224">
        <v>0.28584818008034718</v>
      </c>
      <c r="N75" s="224">
        <v>0.31105913661166351</v>
      </c>
      <c r="O75" s="224">
        <v>0.31222012021052459</v>
      </c>
      <c r="P75" s="224">
        <v>0.29613520709216129</v>
      </c>
      <c r="Q75" s="224">
        <v>0.14967823047644169</v>
      </c>
      <c r="R75" s="224">
        <v>0.1148414719654224</v>
      </c>
      <c r="S75" s="224">
        <v>0.31803722216407843</v>
      </c>
      <c r="T75" s="224">
        <v>0.37093411575223789</v>
      </c>
      <c r="U75" s="224">
        <v>0.38775580893987432</v>
      </c>
      <c r="V75" s="224">
        <v>0.37472166061601447</v>
      </c>
      <c r="W75" s="224">
        <v>0.42249681582165471</v>
      </c>
      <c r="X75" s="224">
        <v>0.42278202381007879</v>
      </c>
      <c r="Y75" s="224">
        <v>0.40702699133974979</v>
      </c>
      <c r="DA75" s="177" t="s">
        <v>550</v>
      </c>
    </row>
    <row r="76" spans="1:105" ht="12" customHeight="1" x14ac:dyDescent="0.25">
      <c r="A76" s="173" t="s">
        <v>94</v>
      </c>
      <c r="B76" s="224">
        <v>7.4328737760134406E-3</v>
      </c>
      <c r="C76" s="224">
        <v>8.2329995029926037E-3</v>
      </c>
      <c r="D76" s="224">
        <v>8.9406743481513697E-3</v>
      </c>
      <c r="E76" s="224">
        <v>7.6115268638800903E-3</v>
      </c>
      <c r="F76" s="224">
        <v>8.7602007801938445E-3</v>
      </c>
      <c r="G76" s="224">
        <v>8.6348828470340453E-3</v>
      </c>
      <c r="H76" s="224">
        <v>8.7556741803241946E-3</v>
      </c>
      <c r="I76" s="224">
        <v>9.2394791412752468E-3</v>
      </c>
      <c r="J76" s="224">
        <v>8.7040118989480837E-3</v>
      </c>
      <c r="K76" s="224">
        <v>7.5052501713525656E-3</v>
      </c>
      <c r="L76" s="224">
        <v>6.275786288215548E-3</v>
      </c>
      <c r="M76" s="224">
        <v>7.8257531224316737E-3</v>
      </c>
      <c r="N76" s="224">
        <v>8.5159611963084424E-3</v>
      </c>
      <c r="O76" s="224">
        <v>8.5477457996644118E-3</v>
      </c>
      <c r="P76" s="224">
        <v>8.107384209729885E-3</v>
      </c>
      <c r="Q76" s="224">
        <v>4.0977867313404456E-3</v>
      </c>
      <c r="R76" s="224">
        <v>3.1440501302664862E-3</v>
      </c>
      <c r="S76" s="224">
        <v>8.7070023804260328E-3</v>
      </c>
      <c r="T76" s="224">
        <v>1.015517682760326E-2</v>
      </c>
      <c r="U76" s="224">
        <v>1.061570947101813E-2</v>
      </c>
      <c r="V76" s="224">
        <v>1.025886960268309E-2</v>
      </c>
      <c r="W76" s="224">
        <v>1.1566824650429439E-2</v>
      </c>
      <c r="X76" s="224">
        <v>1.1574632876828941E-2</v>
      </c>
      <c r="Y76" s="224">
        <v>1.114330253037008E-2</v>
      </c>
      <c r="DA76" s="177" t="s">
        <v>551</v>
      </c>
    </row>
    <row r="77" spans="1:105" ht="12" customHeight="1" x14ac:dyDescent="0.25">
      <c r="A77" s="56" t="s">
        <v>95</v>
      </c>
      <c r="B77" s="260">
        <v>3.7686094162354897E-2</v>
      </c>
      <c r="C77" s="260">
        <v>4.1794906878476132E-2</v>
      </c>
      <c r="D77" s="260">
        <v>4.5570037574164779E-2</v>
      </c>
      <c r="E77" s="260">
        <v>3.9142469209812618E-2</v>
      </c>
      <c r="F77" s="260">
        <v>4.4641929245321087E-2</v>
      </c>
      <c r="G77" s="260">
        <v>4.5120608457805612E-2</v>
      </c>
      <c r="H77" s="260">
        <v>4.548719142459226E-2</v>
      </c>
      <c r="I77" s="260">
        <v>4.7995964666299712E-2</v>
      </c>
      <c r="J77" s="260">
        <v>4.454774079832699E-2</v>
      </c>
      <c r="K77" s="260">
        <v>3.9094192514567368E-2</v>
      </c>
      <c r="L77" s="260">
        <v>3.3254199476343352E-2</v>
      </c>
      <c r="M77" s="260">
        <v>4.1135003347824661E-2</v>
      </c>
      <c r="N77" s="260">
        <v>4.4663053064571558E-2</v>
      </c>
      <c r="O77" s="260">
        <v>4.4801806404414418E-2</v>
      </c>
      <c r="P77" s="260">
        <v>4.0054332933087342E-2</v>
      </c>
      <c r="Q77" s="260">
        <v>2.073402079842215E-2</v>
      </c>
      <c r="R77" s="260">
        <v>1.5773348839039469E-2</v>
      </c>
      <c r="S77" s="260">
        <v>4.3945554625089173E-2</v>
      </c>
      <c r="T77" s="260">
        <v>5.0912898134825017E-2</v>
      </c>
      <c r="U77" s="260">
        <v>5.3543031381586989E-2</v>
      </c>
      <c r="V77" s="260">
        <v>5.1767753458600137E-2</v>
      </c>
      <c r="W77" s="260">
        <v>5.8388656671543457E-2</v>
      </c>
      <c r="X77" s="260">
        <v>5.8329848525367572E-2</v>
      </c>
      <c r="Y77" s="260">
        <v>5.5984672970154532E-2</v>
      </c>
      <c r="DA77" s="68" t="s">
        <v>552</v>
      </c>
    </row>
    <row r="78" spans="1:105" ht="12" customHeight="1" x14ac:dyDescent="0.25">
      <c r="A78" s="37" t="s">
        <v>159</v>
      </c>
      <c r="B78" s="226">
        <v>5.9687738007904237E-3</v>
      </c>
      <c r="C78" s="226">
        <v>6.1955796042207261E-3</v>
      </c>
      <c r="D78" s="226">
        <v>8.7561580588544786E-3</v>
      </c>
      <c r="E78" s="226">
        <v>9.1330655791860196E-3</v>
      </c>
      <c r="F78" s="226">
        <v>1.050634718138512E-2</v>
      </c>
      <c r="G78" s="226">
        <v>3.1142308177090913E-4</v>
      </c>
      <c r="H78" s="226">
        <v>4.3586668824354526E-3</v>
      </c>
      <c r="I78" s="226">
        <v>3.7481293581195432E-4</v>
      </c>
      <c r="J78" s="226">
        <v>4.7663681141921271E-3</v>
      </c>
      <c r="K78" s="226">
        <v>3.7926281868703391E-4</v>
      </c>
      <c r="L78" s="226">
        <v>3.6139170002382501E-4</v>
      </c>
      <c r="M78" s="226">
        <v>3.6833478629801558E-4</v>
      </c>
      <c r="N78" s="226">
        <v>3.5395220334377389E-3</v>
      </c>
      <c r="O78" s="226">
        <v>4.3382841534759008E-3</v>
      </c>
      <c r="P78" s="226">
        <v>4.4176788134552081E-3</v>
      </c>
      <c r="Q78" s="226">
        <v>3.2967328317298141E-3</v>
      </c>
      <c r="R78" s="226">
        <v>2.735818713955211E-3</v>
      </c>
      <c r="S78" s="226">
        <v>7.7565417586988677E-4</v>
      </c>
      <c r="T78" s="226">
        <v>5.9873610910596048E-4</v>
      </c>
      <c r="U78" s="226">
        <v>9.1858599576440483E-4</v>
      </c>
      <c r="V78" s="226">
        <v>1.013562594273696E-3</v>
      </c>
      <c r="W78" s="226">
        <v>1.01244960031357E-3</v>
      </c>
      <c r="X78" s="226">
        <v>1.5203357715436281E-3</v>
      </c>
      <c r="Y78" s="226">
        <v>1.5569911573815171E-3</v>
      </c>
      <c r="DA78" s="69" t="s">
        <v>553</v>
      </c>
    </row>
    <row r="79" spans="1:105" ht="12" customHeight="1" x14ac:dyDescent="0.25">
      <c r="A79" s="37" t="s">
        <v>35</v>
      </c>
      <c r="B79" s="226">
        <v>1.11880698663576E-2</v>
      </c>
      <c r="C79" s="226">
        <v>1.089021948441413E-2</v>
      </c>
      <c r="D79" s="226">
        <v>7.3660310236943272E-3</v>
      </c>
      <c r="E79" s="226">
        <v>3.0747259555618431E-3</v>
      </c>
      <c r="F79" s="226">
        <v>4.900617408866461E-3</v>
      </c>
      <c r="G79" s="226">
        <v>3.1983992181877159E-3</v>
      </c>
      <c r="H79" s="226">
        <v>9.3119436969371487E-4</v>
      </c>
      <c r="I79" s="226">
        <v>5.4625203649724284E-3</v>
      </c>
      <c r="J79" s="226">
        <v>4.1390691844586224E-3</v>
      </c>
      <c r="K79" s="226">
        <v>3.910821915883711E-3</v>
      </c>
      <c r="L79" s="226">
        <v>1.228666251214274E-3</v>
      </c>
      <c r="M79" s="226">
        <v>3.836820690604328E-3</v>
      </c>
      <c r="N79" s="226">
        <v>3.428148997707344E-3</v>
      </c>
      <c r="O79" s="226">
        <v>2.8411599741540298E-3</v>
      </c>
      <c r="P79" s="226">
        <v>3.570597147354298E-3</v>
      </c>
      <c r="Q79" s="226">
        <v>6.298205776650267E-3</v>
      </c>
      <c r="R79" s="226">
        <v>5.2622794893187087E-3</v>
      </c>
      <c r="S79" s="226">
        <v>1.9614330618110829E-2</v>
      </c>
      <c r="T79" s="226">
        <v>2.4585441788811498E-2</v>
      </c>
      <c r="U79" s="226">
        <v>2.5652585650928959E-2</v>
      </c>
      <c r="V79" s="226">
        <v>2.41330834051223E-2</v>
      </c>
      <c r="W79" s="226">
        <v>2.9036141497741329E-2</v>
      </c>
      <c r="X79" s="226">
        <v>2.8483548349251459E-2</v>
      </c>
      <c r="Y79" s="226">
        <v>2.6753211645785879E-2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2.0529250495206881E-2</v>
      </c>
      <c r="C82" s="226">
        <v>2.470910778984128E-2</v>
      </c>
      <c r="D82" s="226">
        <v>2.9447848491615969E-2</v>
      </c>
      <c r="E82" s="226">
        <v>2.6934677675064769E-2</v>
      </c>
      <c r="F82" s="226">
        <v>2.9234964655069501E-2</v>
      </c>
      <c r="G82" s="226">
        <v>4.1610786157846982E-2</v>
      </c>
      <c r="H82" s="226">
        <v>4.0197330172463103E-2</v>
      </c>
      <c r="I82" s="226">
        <v>4.2158631365515328E-2</v>
      </c>
      <c r="J82" s="226">
        <v>3.5642303499676238E-2</v>
      </c>
      <c r="K82" s="226">
        <v>3.4804107779996631E-2</v>
      </c>
      <c r="L82" s="226">
        <v>3.1664141525105251E-2</v>
      </c>
      <c r="M82" s="226">
        <v>3.6929847870922322E-2</v>
      </c>
      <c r="N82" s="226">
        <v>3.7695382033426483E-2</v>
      </c>
      <c r="O82" s="226">
        <v>3.7622362276784491E-2</v>
      </c>
      <c r="P82" s="226">
        <v>3.2066056972277837E-2</v>
      </c>
      <c r="Q82" s="226">
        <v>1.113908219004207E-2</v>
      </c>
      <c r="R82" s="226">
        <v>7.7752506357655522E-3</v>
      </c>
      <c r="S82" s="226">
        <v>2.3555569831108451E-2</v>
      </c>
      <c r="T82" s="226">
        <v>2.572872023690757E-2</v>
      </c>
      <c r="U82" s="226">
        <v>2.6971859734893629E-2</v>
      </c>
      <c r="V82" s="226">
        <v>2.6621107459204159E-2</v>
      </c>
      <c r="W82" s="226">
        <v>2.834006557348856E-2</v>
      </c>
      <c r="X82" s="226">
        <v>2.8325964404572478E-2</v>
      </c>
      <c r="Y82" s="226">
        <v>2.7674470166987129E-2</v>
      </c>
      <c r="DA82" s="69" t="s">
        <v>557</v>
      </c>
    </row>
    <row r="83" spans="1:105" ht="12" customHeight="1" x14ac:dyDescent="0.25">
      <c r="A83" s="57" t="s">
        <v>558</v>
      </c>
      <c r="B83" s="261">
        <v>3.2345138421543012</v>
      </c>
      <c r="C83" s="261">
        <v>3.5837274913203081</v>
      </c>
      <c r="D83" s="261">
        <v>3.902429709709617</v>
      </c>
      <c r="E83" s="261">
        <v>3.326815498767123</v>
      </c>
      <c r="F83" s="261">
        <v>3.8095647486302018</v>
      </c>
      <c r="G83" s="261">
        <v>3.760410949986611</v>
      </c>
      <c r="H83" s="261">
        <v>3.796432818281811</v>
      </c>
      <c r="I83" s="261">
        <v>4.0095120383293947</v>
      </c>
      <c r="J83" s="261">
        <v>3.760535956656113</v>
      </c>
      <c r="K83" s="261">
        <v>3.2542353036785592</v>
      </c>
      <c r="L83" s="261">
        <v>2.7322501942519359</v>
      </c>
      <c r="M83" s="261">
        <v>3.4025641531555668</v>
      </c>
      <c r="N83" s="261">
        <v>3.706060008002015</v>
      </c>
      <c r="O83" s="261">
        <v>3.7195520016418109</v>
      </c>
      <c r="P83" s="261">
        <v>3.3805750069984959</v>
      </c>
      <c r="Q83" s="261">
        <v>1.775413543709067</v>
      </c>
      <c r="R83" s="261">
        <v>1.3533726184221251</v>
      </c>
      <c r="S83" s="261">
        <v>3.7819853896653992</v>
      </c>
      <c r="T83" s="261">
        <v>4.3835645926041744</v>
      </c>
      <c r="U83" s="261">
        <v>4.6098806416679512</v>
      </c>
      <c r="V83" s="261">
        <v>4.4563274124824446</v>
      </c>
      <c r="W83" s="261">
        <v>5.0273530497664316</v>
      </c>
      <c r="X83" s="261">
        <v>5.0224231827464241</v>
      </c>
      <c r="Y83" s="261">
        <v>4.8188469790478221</v>
      </c>
      <c r="DA83" s="70" t="s">
        <v>559</v>
      </c>
    </row>
    <row r="84" spans="1:105" ht="12" customHeight="1" x14ac:dyDescent="0.25">
      <c r="A84" s="60" t="s">
        <v>560</v>
      </c>
      <c r="B84" s="262">
        <v>1.634804447180128</v>
      </c>
      <c r="C84" s="262">
        <v>1.7504243933581669</v>
      </c>
      <c r="D84" s="262">
        <v>1.6670537576444491</v>
      </c>
      <c r="E84" s="262">
        <v>1.366060872751212</v>
      </c>
      <c r="F84" s="262">
        <v>1.8990293198822741</v>
      </c>
      <c r="G84" s="262">
        <v>1.5710947464128699</v>
      </c>
      <c r="H84" s="262">
        <v>1.62557165640698</v>
      </c>
      <c r="I84" s="262">
        <v>1.722355618110472</v>
      </c>
      <c r="J84" s="262">
        <v>1.925319807761785</v>
      </c>
      <c r="K84" s="262">
        <v>1.411977594739293</v>
      </c>
      <c r="L84" s="262">
        <v>1.008163366525505</v>
      </c>
      <c r="M84" s="262">
        <v>1.4150375070716401</v>
      </c>
      <c r="N84" s="262">
        <v>1.60621604176891</v>
      </c>
      <c r="O84" s="262">
        <v>1.6201114136956349</v>
      </c>
      <c r="P84" s="262">
        <v>1.506504665853712</v>
      </c>
      <c r="Q84" s="262">
        <v>0.95226837336080572</v>
      </c>
      <c r="R84" s="262">
        <v>0.78442607764719074</v>
      </c>
      <c r="S84" s="262">
        <v>1.8301207510249531</v>
      </c>
      <c r="T84" s="262">
        <v>2.249923467062247</v>
      </c>
      <c r="U84" s="262">
        <v>2.3692892047405851</v>
      </c>
      <c r="V84" s="262">
        <v>2.247991964998552</v>
      </c>
      <c r="W84" s="262">
        <v>2.6769537101733358</v>
      </c>
      <c r="X84" s="262">
        <v>2.673325409050888</v>
      </c>
      <c r="Y84" s="262">
        <v>2.5413877628138519</v>
      </c>
      <c r="DA84" s="72" t="s">
        <v>561</v>
      </c>
    </row>
    <row r="85" spans="1:105" ht="12" customHeight="1" x14ac:dyDescent="0.25">
      <c r="A85" s="59" t="s">
        <v>31</v>
      </c>
      <c r="B85" s="230">
        <v>0.25028409168286903</v>
      </c>
      <c r="C85" s="230">
        <v>0.2469130396607532</v>
      </c>
      <c r="D85" s="230">
        <v>0.21552170577722651</v>
      </c>
      <c r="E85" s="230">
        <v>0.47737439898084488</v>
      </c>
      <c r="F85" s="230">
        <v>0.41855190314917001</v>
      </c>
      <c r="G85" s="230">
        <v>0.46325827667460179</v>
      </c>
      <c r="H85" s="230">
        <v>0.71738971859696121</v>
      </c>
      <c r="I85" s="230">
        <v>0.71540051601467469</v>
      </c>
      <c r="J85" s="230">
        <v>0.74341768490995919</v>
      </c>
      <c r="K85" s="230">
        <v>0.72192778882245223</v>
      </c>
      <c r="L85" s="230">
        <v>0.69976321005117081</v>
      </c>
      <c r="M85" s="230">
        <v>0.96010374804042409</v>
      </c>
      <c r="N85" s="230">
        <v>1.2180777292171729</v>
      </c>
      <c r="O85" s="230">
        <v>1.2194769110147909</v>
      </c>
      <c r="P85" s="230">
        <v>1.0396374402395521</v>
      </c>
      <c r="Q85" s="230">
        <v>0.2432308386223799</v>
      </c>
      <c r="R85" s="230">
        <v>0.1991728789144053</v>
      </c>
      <c r="S85" s="230">
        <v>0.14056322441280489</v>
      </c>
      <c r="T85" s="230">
        <v>0.1614403563135087</v>
      </c>
      <c r="U85" s="230">
        <v>0.1619835073997577</v>
      </c>
      <c r="V85" s="230">
        <v>0.1619694420476834</v>
      </c>
      <c r="W85" s="230">
        <v>0.1848568415393998</v>
      </c>
      <c r="X85" s="230">
        <v>0.1850762400658042</v>
      </c>
      <c r="Y85" s="230">
        <v>0.2116111890083329</v>
      </c>
      <c r="DA85" s="71" t="s">
        <v>562</v>
      </c>
    </row>
    <row r="86" spans="1:105" ht="12" customHeight="1" x14ac:dyDescent="0.25">
      <c r="A86" s="59" t="s">
        <v>159</v>
      </c>
      <c r="B86" s="230">
        <v>0.4651072637956003</v>
      </c>
      <c r="C86" s="230">
        <v>0.45968374814240409</v>
      </c>
      <c r="D86" s="230">
        <v>0.66467691732445566</v>
      </c>
      <c r="E86" s="230">
        <v>0.66485668772914364</v>
      </c>
      <c r="F86" s="230">
        <v>0.6866007451553896</v>
      </c>
      <c r="G86" s="230">
        <v>1.638526117967485E-2</v>
      </c>
      <c r="H86" s="230">
        <v>0.2353902762206605</v>
      </c>
      <c r="I86" s="230">
        <v>2.0334052239291321E-2</v>
      </c>
      <c r="J86" s="230">
        <v>0.24541948403586919</v>
      </c>
      <c r="K86" s="230">
        <v>2.0075212266805909E-2</v>
      </c>
      <c r="L86" s="230">
        <v>1.9677484992502658E-2</v>
      </c>
      <c r="M86" s="230">
        <v>1.982340152078866E-2</v>
      </c>
      <c r="N86" s="230">
        <v>0.19717120730259829</v>
      </c>
      <c r="O86" s="230">
        <v>0.24208925975579301</v>
      </c>
      <c r="P86" s="230">
        <v>0.25818705580663037</v>
      </c>
      <c r="Q86" s="230">
        <v>0.243618788520376</v>
      </c>
      <c r="R86" s="230">
        <v>0.20019092199191721</v>
      </c>
      <c r="S86" s="230">
        <v>6.4272355478949841E-2</v>
      </c>
      <c r="T86" s="230">
        <v>4.9652216432548898E-2</v>
      </c>
      <c r="U86" s="230">
        <v>7.6308268559192094E-2</v>
      </c>
      <c r="V86" s="230">
        <v>8.4079379815750657E-2</v>
      </c>
      <c r="W86" s="230">
        <v>8.3968079247298058E-2</v>
      </c>
      <c r="X86" s="230">
        <v>0.126082816641057</v>
      </c>
      <c r="Y86" s="230">
        <v>0.12813195120184581</v>
      </c>
      <c r="DA86" s="71" t="s">
        <v>563</v>
      </c>
    </row>
    <row r="87" spans="1:105" ht="12" customHeight="1" x14ac:dyDescent="0.25">
      <c r="A87" s="59" t="s">
        <v>32</v>
      </c>
      <c r="B87" s="230">
        <v>4.7600431954611909E-2</v>
      </c>
      <c r="C87" s="230">
        <v>0.23582299089739789</v>
      </c>
      <c r="D87" s="230">
        <v>0.22770227768056689</v>
      </c>
      <c r="E87" s="230">
        <v>0</v>
      </c>
      <c r="F87" s="230">
        <v>0.47361621315589519</v>
      </c>
      <c r="G87" s="230">
        <v>0.92317014779436468</v>
      </c>
      <c r="H87" s="230">
        <v>0.62250240897851239</v>
      </c>
      <c r="I87" s="230">
        <v>0.69027275488925599</v>
      </c>
      <c r="J87" s="230">
        <v>0.72336267004686872</v>
      </c>
      <c r="K87" s="230">
        <v>0.46296621784658232</v>
      </c>
      <c r="L87" s="230">
        <v>0.22182279050097431</v>
      </c>
      <c r="M87" s="230">
        <v>0.22861659166887849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0.87181265974704647</v>
      </c>
      <c r="C88" s="230">
        <v>0.80800461465761186</v>
      </c>
      <c r="D88" s="230">
        <v>0.5591528568621994</v>
      </c>
      <c r="E88" s="230">
        <v>0.22382978604122389</v>
      </c>
      <c r="F88" s="230">
        <v>0.32026045842181933</v>
      </c>
      <c r="G88" s="230">
        <v>0.16828106076422819</v>
      </c>
      <c r="H88" s="230">
        <v>5.0289252610846519E-2</v>
      </c>
      <c r="I88" s="230">
        <v>0.29634829496725018</v>
      </c>
      <c r="J88" s="230">
        <v>0.21311996876908759</v>
      </c>
      <c r="K88" s="230">
        <v>0.2070083758034523</v>
      </c>
      <c r="L88" s="230">
        <v>6.6899880980856724E-2</v>
      </c>
      <c r="M88" s="230">
        <v>0.20649376584154849</v>
      </c>
      <c r="N88" s="230">
        <v>0.19096710524913851</v>
      </c>
      <c r="O88" s="230">
        <v>0.15854524292505121</v>
      </c>
      <c r="P88" s="230">
        <v>0.20868016980752971</v>
      </c>
      <c r="Q88" s="230">
        <v>0.46541874621804991</v>
      </c>
      <c r="R88" s="230">
        <v>0.38506227674086818</v>
      </c>
      <c r="S88" s="230">
        <v>1.6252851711331979</v>
      </c>
      <c r="T88" s="230">
        <v>2.038830894316189</v>
      </c>
      <c r="U88" s="230">
        <v>2.1309974287816349</v>
      </c>
      <c r="V88" s="230">
        <v>2.0019431431351169</v>
      </c>
      <c r="W88" s="230">
        <v>2.4081287893866379</v>
      </c>
      <c r="X88" s="230">
        <v>2.3621663523440271</v>
      </c>
      <c r="Y88" s="230">
        <v>2.2016446226036739</v>
      </c>
      <c r="DA88" s="71" t="s">
        <v>565</v>
      </c>
    </row>
    <row r="89" spans="1:105" ht="12" customHeight="1" x14ac:dyDescent="0.25">
      <c r="A89" s="60" t="s">
        <v>566</v>
      </c>
      <c r="B89" s="262">
        <v>1.599709394974173</v>
      </c>
      <c r="C89" s="262">
        <v>1.8333030979621401</v>
      </c>
      <c r="D89" s="262">
        <v>2.2353759520651688</v>
      </c>
      <c r="E89" s="262">
        <v>1.960754626015911</v>
      </c>
      <c r="F89" s="262">
        <v>1.9105354287479279</v>
      </c>
      <c r="G89" s="262">
        <v>2.1893162035737408</v>
      </c>
      <c r="H89" s="262">
        <v>2.1708611618748308</v>
      </c>
      <c r="I89" s="262">
        <v>2.2871564202189218</v>
      </c>
      <c r="J89" s="262">
        <v>1.835216148894329</v>
      </c>
      <c r="K89" s="262">
        <v>1.842257708939266</v>
      </c>
      <c r="L89" s="262">
        <v>1.7240868277264321</v>
      </c>
      <c r="M89" s="262">
        <v>1.987526646083928</v>
      </c>
      <c r="N89" s="262">
        <v>2.0998439662331059</v>
      </c>
      <c r="O89" s="262">
        <v>2.0994405879461762</v>
      </c>
      <c r="P89" s="262">
        <v>1.8740703411447841</v>
      </c>
      <c r="Q89" s="262">
        <v>0.82314517034826151</v>
      </c>
      <c r="R89" s="262">
        <v>0.56894654077493412</v>
      </c>
      <c r="S89" s="262">
        <v>1.9518646386404459</v>
      </c>
      <c r="T89" s="262">
        <v>2.133641125541927</v>
      </c>
      <c r="U89" s="262">
        <v>2.2405914369273661</v>
      </c>
      <c r="V89" s="262">
        <v>2.2083354474838939</v>
      </c>
      <c r="W89" s="262">
        <v>2.3503993395930971</v>
      </c>
      <c r="X89" s="262">
        <v>2.3490977736955352</v>
      </c>
      <c r="Y89" s="262">
        <v>2.2774592162339702</v>
      </c>
      <c r="DA89" s="72" t="s">
        <v>567</v>
      </c>
    </row>
    <row r="90" spans="1:105" ht="12" customHeight="1" x14ac:dyDescent="0.25">
      <c r="A90" s="57" t="s">
        <v>517</v>
      </c>
      <c r="B90" s="294">
        <v>6.2035718294399862</v>
      </c>
      <c r="C90" s="294">
        <v>6.8733392387453929</v>
      </c>
      <c r="D90" s="294">
        <v>7.4845878530543501</v>
      </c>
      <c r="E90" s="294">
        <v>6.380599965573289</v>
      </c>
      <c r="F90" s="294">
        <v>7.3064793382641948</v>
      </c>
      <c r="G90" s="294">
        <v>7.2122057826524308</v>
      </c>
      <c r="H90" s="294">
        <v>7.2812932122647513</v>
      </c>
      <c r="I90" s="294">
        <v>7.6899642866311622</v>
      </c>
      <c r="J90" s="294">
        <v>7.2124455367209777</v>
      </c>
      <c r="K90" s="294">
        <v>6.2413962163858132</v>
      </c>
      <c r="L90" s="294">
        <v>5.2402652031175503</v>
      </c>
      <c r="M90" s="294">
        <v>6.5258805985877242</v>
      </c>
      <c r="N90" s="294">
        <v>7.1079644687940879</v>
      </c>
      <c r="O90" s="294">
        <v>7.1338411710595144</v>
      </c>
      <c r="P90" s="294">
        <v>6.4837069507660194</v>
      </c>
      <c r="Q90" s="294">
        <v>3.405119280004111</v>
      </c>
      <c r="R90" s="294">
        <v>2.5956742373336259</v>
      </c>
      <c r="S90" s="294">
        <v>7.2535840523889856</v>
      </c>
      <c r="T90" s="294">
        <v>8.4073709825578646</v>
      </c>
      <c r="U90" s="294">
        <v>8.841429371248239</v>
      </c>
      <c r="V90" s="294">
        <v>8.5469249933475702</v>
      </c>
      <c r="W90" s="294">
        <v>9.6421123167641838</v>
      </c>
      <c r="X90" s="294">
        <v>9.6326571758494559</v>
      </c>
      <c r="Y90" s="294">
        <v>9.2422122236745565</v>
      </c>
      <c r="DA90" s="70" t="s">
        <v>568</v>
      </c>
    </row>
    <row r="91" spans="1:105" ht="12" customHeight="1" x14ac:dyDescent="0.25">
      <c r="A91" s="60" t="s">
        <v>519</v>
      </c>
      <c r="B91" s="262">
        <v>3.1354408452353901</v>
      </c>
      <c r="C91" s="262">
        <v>3.3571918334932498</v>
      </c>
      <c r="D91" s="262">
        <v>3.1972927721951692</v>
      </c>
      <c r="E91" s="262">
        <v>2.620009423689877</v>
      </c>
      <c r="F91" s="262">
        <v>3.6422057122055289</v>
      </c>
      <c r="G91" s="262">
        <v>3.013250085130748</v>
      </c>
      <c r="H91" s="262">
        <v>3.1177329968406942</v>
      </c>
      <c r="I91" s="262">
        <v>3.303357881341261</v>
      </c>
      <c r="J91" s="262">
        <v>3.6926290332827212</v>
      </c>
      <c r="K91" s="262">
        <v>2.7080744921750282</v>
      </c>
      <c r="L91" s="262">
        <v>1.933586982544947</v>
      </c>
      <c r="M91" s="262">
        <v>2.7139431904931821</v>
      </c>
      <c r="N91" s="262">
        <v>3.080610278692034</v>
      </c>
      <c r="O91" s="262">
        <v>3.1072606323621281</v>
      </c>
      <c r="P91" s="262">
        <v>2.8893708180223481</v>
      </c>
      <c r="Q91" s="262">
        <v>1.8263842862744259</v>
      </c>
      <c r="R91" s="262">
        <v>1.5044744759321</v>
      </c>
      <c r="S91" s="262">
        <v>3.5100438859059739</v>
      </c>
      <c r="T91" s="262">
        <v>4.3151961994285566</v>
      </c>
      <c r="U91" s="262">
        <v>4.5441313543847848</v>
      </c>
      <c r="V91" s="262">
        <v>4.3114917132598203</v>
      </c>
      <c r="W91" s="262">
        <v>5.1342104055073436</v>
      </c>
      <c r="X91" s="262">
        <v>5.1272515771546594</v>
      </c>
      <c r="Y91" s="262">
        <v>4.8742043789106244</v>
      </c>
      <c r="DA91" s="72" t="s">
        <v>569</v>
      </c>
    </row>
    <row r="92" spans="1:105" ht="12" customHeight="1" x14ac:dyDescent="0.25">
      <c r="A92" s="59" t="s">
        <v>31</v>
      </c>
      <c r="B92" s="297">
        <v>0.48002742182939528</v>
      </c>
      <c r="C92" s="297">
        <v>0.47356197929907468</v>
      </c>
      <c r="D92" s="297">
        <v>0.41335559154755769</v>
      </c>
      <c r="E92" s="297">
        <v>0.91557078378152723</v>
      </c>
      <c r="F92" s="297">
        <v>0.80275334169085222</v>
      </c>
      <c r="G92" s="297">
        <v>0.88849704628853399</v>
      </c>
      <c r="H92" s="297">
        <v>1.3759034173908109</v>
      </c>
      <c r="I92" s="297">
        <v>1.372088265654035</v>
      </c>
      <c r="J92" s="297">
        <v>1.425823240423439</v>
      </c>
      <c r="K92" s="297">
        <v>1.3846071193951059</v>
      </c>
      <c r="L92" s="297">
        <v>1.3420970040618709</v>
      </c>
      <c r="M92" s="297">
        <v>1.841411988120095</v>
      </c>
      <c r="N92" s="297">
        <v>2.3361880813615641</v>
      </c>
      <c r="O92" s="297">
        <v>2.3388716144078132</v>
      </c>
      <c r="P92" s="297">
        <v>1.9939520595174209</v>
      </c>
      <c r="Q92" s="297">
        <v>0.46649977466903592</v>
      </c>
      <c r="R92" s="297">
        <v>0.38199968252382671</v>
      </c>
      <c r="S92" s="297">
        <v>0.26959045525115077</v>
      </c>
      <c r="T92" s="297">
        <v>0.30963133733080489</v>
      </c>
      <c r="U92" s="297">
        <v>0.31067306321055571</v>
      </c>
      <c r="V92" s="297">
        <v>0.31064608684682438</v>
      </c>
      <c r="W92" s="297">
        <v>0.35454252187997448</v>
      </c>
      <c r="X92" s="297">
        <v>0.35496331294294181</v>
      </c>
      <c r="Y92" s="297">
        <v>0.40585549327934201</v>
      </c>
      <c r="DA92" s="71" t="s">
        <v>570</v>
      </c>
    </row>
    <row r="93" spans="1:105" ht="12" customHeight="1" x14ac:dyDescent="0.25">
      <c r="A93" s="59" t="s">
        <v>159</v>
      </c>
      <c r="B93" s="297">
        <v>0.89204327455546395</v>
      </c>
      <c r="C93" s="297">
        <v>0.88164135001143829</v>
      </c>
      <c r="D93" s="297">
        <v>1.2748039431009801</v>
      </c>
      <c r="E93" s="297">
        <v>1.275148730191934</v>
      </c>
      <c r="F93" s="297">
        <v>1.316852314931378</v>
      </c>
      <c r="G93" s="297">
        <v>3.1425787500895912E-2</v>
      </c>
      <c r="H93" s="297">
        <v>0.45146212313439987</v>
      </c>
      <c r="I93" s="297">
        <v>3.899929318775535E-2</v>
      </c>
      <c r="J93" s="297">
        <v>0.47069744383798662</v>
      </c>
      <c r="K93" s="297">
        <v>3.8502856183616908E-2</v>
      </c>
      <c r="L93" s="297">
        <v>3.774004302681052E-2</v>
      </c>
      <c r="M93" s="297">
        <v>3.8019900745311377E-2</v>
      </c>
      <c r="N93" s="297">
        <v>0.37816061605857842</v>
      </c>
      <c r="O93" s="297">
        <v>0.46431030606774348</v>
      </c>
      <c r="P93" s="297">
        <v>0.49518475551221741</v>
      </c>
      <c r="Q93" s="297">
        <v>0.46724383550039728</v>
      </c>
      <c r="R93" s="297">
        <v>0.38395221810259011</v>
      </c>
      <c r="S93" s="297">
        <v>0.1232698925769337</v>
      </c>
      <c r="T93" s="297">
        <v>9.5229486149011014E-2</v>
      </c>
      <c r="U93" s="297">
        <v>0.14635393394138471</v>
      </c>
      <c r="V93" s="297">
        <v>0.16125838302623449</v>
      </c>
      <c r="W93" s="297">
        <v>0.1610449163030272</v>
      </c>
      <c r="X93" s="297">
        <v>0.24181804365689749</v>
      </c>
      <c r="Y93" s="297">
        <v>0.24574814074610149</v>
      </c>
      <c r="DA93" s="71" t="s">
        <v>571</v>
      </c>
    </row>
    <row r="94" spans="1:105" ht="12" customHeight="1" x14ac:dyDescent="0.25">
      <c r="A94" s="59" t="s">
        <v>32</v>
      </c>
      <c r="B94" s="297">
        <v>9.1294306703640485E-2</v>
      </c>
      <c r="C94" s="297">
        <v>0.45229203968748682</v>
      </c>
      <c r="D94" s="297">
        <v>0.43671707843972801</v>
      </c>
      <c r="E94" s="297">
        <v>0</v>
      </c>
      <c r="F94" s="297">
        <v>0.90836284563341618</v>
      </c>
      <c r="G94" s="297">
        <v>1.7705759202510361</v>
      </c>
      <c r="H94" s="297">
        <v>1.1939161792319219</v>
      </c>
      <c r="I94" s="297">
        <v>1.32389497335057</v>
      </c>
      <c r="J94" s="297">
        <v>1.387359121450678</v>
      </c>
      <c r="K94" s="297">
        <v>0.88793689783765184</v>
      </c>
      <c r="L94" s="297">
        <v>0.42544063232794338</v>
      </c>
      <c r="M94" s="297">
        <v>0.4384706688641159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1.67207584214689</v>
      </c>
      <c r="C95" s="297">
        <v>1.54969646449525</v>
      </c>
      <c r="D95" s="297">
        <v>1.072416159106903</v>
      </c>
      <c r="E95" s="297">
        <v>0.42928990971641517</v>
      </c>
      <c r="F95" s="297">
        <v>0.61423720994988273</v>
      </c>
      <c r="G95" s="297">
        <v>0.32275133109028242</v>
      </c>
      <c r="H95" s="297">
        <v>9.6451277083561215E-2</v>
      </c>
      <c r="I95" s="297">
        <v>0.56837534914890075</v>
      </c>
      <c r="J95" s="297">
        <v>0.40874922757061749</v>
      </c>
      <c r="K95" s="297">
        <v>0.39702761875865272</v>
      </c>
      <c r="L95" s="297">
        <v>0.12830930312832231</v>
      </c>
      <c r="M95" s="297">
        <v>0.39604063276366003</v>
      </c>
      <c r="N95" s="297">
        <v>0.36626158127189162</v>
      </c>
      <c r="O95" s="297">
        <v>0.3040787118865721</v>
      </c>
      <c r="P95" s="297">
        <v>0.400234002992709</v>
      </c>
      <c r="Q95" s="297">
        <v>0.89264067610499254</v>
      </c>
      <c r="R95" s="297">
        <v>0.73852257530568288</v>
      </c>
      <c r="S95" s="297">
        <v>3.1171835380778901</v>
      </c>
      <c r="T95" s="297">
        <v>3.9103353759487409</v>
      </c>
      <c r="U95" s="297">
        <v>4.0871043572328443</v>
      </c>
      <c r="V95" s="297">
        <v>3.8395872433867608</v>
      </c>
      <c r="W95" s="297">
        <v>4.6186229673243417</v>
      </c>
      <c r="X95" s="297">
        <v>4.5304702205548191</v>
      </c>
      <c r="Y95" s="297">
        <v>4.2226007448851801</v>
      </c>
      <c r="DA95" s="71" t="s">
        <v>573</v>
      </c>
    </row>
    <row r="96" spans="1:105" ht="12" customHeight="1" x14ac:dyDescent="0.25">
      <c r="A96" s="60" t="s">
        <v>525</v>
      </c>
      <c r="B96" s="262">
        <v>3.0681309842045961</v>
      </c>
      <c r="C96" s="262">
        <v>3.5161474052521422</v>
      </c>
      <c r="D96" s="262">
        <v>4.287295080859181</v>
      </c>
      <c r="E96" s="262">
        <v>3.760590541883412</v>
      </c>
      <c r="F96" s="262">
        <v>3.6642736260586659</v>
      </c>
      <c r="G96" s="262">
        <v>4.1989556975216829</v>
      </c>
      <c r="H96" s="262">
        <v>4.1635602154240576</v>
      </c>
      <c r="I96" s="262">
        <v>4.3866064052899008</v>
      </c>
      <c r="J96" s="262">
        <v>3.5198165034382569</v>
      </c>
      <c r="K96" s="262">
        <v>3.5333217242107851</v>
      </c>
      <c r="L96" s="262">
        <v>3.306678220572604</v>
      </c>
      <c r="M96" s="262">
        <v>3.8119374080945421</v>
      </c>
      <c r="N96" s="262">
        <v>4.027354190102054</v>
      </c>
      <c r="O96" s="262">
        <v>4.0265805386973854</v>
      </c>
      <c r="P96" s="262">
        <v>3.59433613274367</v>
      </c>
      <c r="Q96" s="262">
        <v>1.578734993729686</v>
      </c>
      <c r="R96" s="262">
        <v>1.091199761401527</v>
      </c>
      <c r="S96" s="262">
        <v>3.7435401664830121</v>
      </c>
      <c r="T96" s="262">
        <v>4.0921747831293089</v>
      </c>
      <c r="U96" s="262">
        <v>4.2972980168634534</v>
      </c>
      <c r="V96" s="262">
        <v>4.2354332800877508</v>
      </c>
      <c r="W96" s="262">
        <v>4.5079019112568401</v>
      </c>
      <c r="X96" s="262">
        <v>4.5054055986947974</v>
      </c>
      <c r="Y96" s="262">
        <v>4.3680078447639339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3.2009099478733831</v>
      </c>
      <c r="C97" s="294">
        <f t="shared" si="1"/>
        <v>3.5424254069211547</v>
      </c>
      <c r="D97" s="294">
        <f t="shared" si="1"/>
        <v>3.8156308458602091</v>
      </c>
      <c r="E97" s="294">
        <f t="shared" si="1"/>
        <v>3.2348145901938592</v>
      </c>
      <c r="F97" s="294">
        <f t="shared" si="1"/>
        <v>3.7797368113469303</v>
      </c>
      <c r="G97" s="294">
        <f t="shared" si="1"/>
        <v>3.7089571764643798</v>
      </c>
      <c r="H97" s="294">
        <f t="shared" si="1"/>
        <v>3.8094895409248277</v>
      </c>
      <c r="I97" s="294">
        <f t="shared" si="1"/>
        <v>4.0103543333193326</v>
      </c>
      <c r="J97" s="294">
        <f t="shared" si="1"/>
        <v>3.8270640959031206</v>
      </c>
      <c r="K97" s="294">
        <f t="shared" si="1"/>
        <v>3.2653931207730453</v>
      </c>
      <c r="L97" s="294">
        <f t="shared" si="1"/>
        <v>2.6975125625519429</v>
      </c>
      <c r="M97" s="294">
        <f t="shared" si="1"/>
        <v>3.3771532168014087</v>
      </c>
      <c r="N97" s="294">
        <f t="shared" si="1"/>
        <v>3.6651874646963098</v>
      </c>
      <c r="O97" s="294">
        <f t="shared" si="1"/>
        <v>3.6798882950801883</v>
      </c>
      <c r="P97" s="294">
        <f t="shared" si="1"/>
        <v>3.9227152983281375</v>
      </c>
      <c r="Q97" s="294">
        <f t="shared" si="1"/>
        <v>1.7874618342369391</v>
      </c>
      <c r="R97" s="294">
        <f t="shared" si="1"/>
        <v>1.3973215450846561</v>
      </c>
      <c r="S97" s="294">
        <f t="shared" si="1"/>
        <v>3.7701785651223942</v>
      </c>
      <c r="T97" s="294">
        <f t="shared" si="1"/>
        <v>4.4776901422023547</v>
      </c>
      <c r="U97" s="294">
        <f t="shared" si="1"/>
        <v>4.6001187585192147</v>
      </c>
      <c r="V97" s="294">
        <f t="shared" si="1"/>
        <v>4.4413653053434263</v>
      </c>
      <c r="W97" s="294">
        <f t="shared" si="1"/>
        <v>4.9992339038661422</v>
      </c>
      <c r="X97" s="294">
        <f t="shared" si="1"/>
        <v>5.0269945613954405</v>
      </c>
      <c r="Y97" s="294">
        <f t="shared" si="1"/>
        <v>4.8877318915352568</v>
      </c>
      <c r="DA97" s="70"/>
    </row>
    <row r="98" spans="1:105" ht="12" customHeight="1" x14ac:dyDescent="0.25">
      <c r="A98" s="60" t="s">
        <v>528</v>
      </c>
      <c r="B98" s="262">
        <v>0.66851356603006662</v>
      </c>
      <c r="C98" s="262">
        <v>0.67262709829926459</v>
      </c>
      <c r="D98" s="262">
        <v>0.63241619237753877</v>
      </c>
      <c r="E98" s="262">
        <v>0.56442221392368819</v>
      </c>
      <c r="F98" s="262">
        <v>0.67596847627257839</v>
      </c>
      <c r="G98" s="262">
        <v>0.35610305416654681</v>
      </c>
      <c r="H98" s="262">
        <v>0.49970544850640791</v>
      </c>
      <c r="I98" s="262">
        <v>0.51881732702950911</v>
      </c>
      <c r="J98" s="262">
        <v>0.62205654329092708</v>
      </c>
      <c r="K98" s="262">
        <v>0.46081421068855027</v>
      </c>
      <c r="L98" s="262">
        <v>0.35499492339770938</v>
      </c>
      <c r="M98" s="262">
        <v>0.5282702666404292</v>
      </c>
      <c r="N98" s="262">
        <v>0.66652456946389882</v>
      </c>
      <c r="O98" s="262">
        <v>0.67235218767870231</v>
      </c>
      <c r="P98" s="262">
        <v>0.65245661211172989</v>
      </c>
      <c r="Q98" s="262">
        <v>0.39691742146270947</v>
      </c>
      <c r="R98" s="262">
        <v>0.32909029632269099</v>
      </c>
      <c r="S98" s="262">
        <v>0.76088590477342222</v>
      </c>
      <c r="T98" s="262">
        <v>0.94127993779220986</v>
      </c>
      <c r="U98" s="262">
        <v>0.98529980384520932</v>
      </c>
      <c r="V98" s="262">
        <v>0.93456206805776731</v>
      </c>
      <c r="W98" s="262">
        <v>1.112260733732602</v>
      </c>
      <c r="X98" s="262">
        <v>1.1125940304597</v>
      </c>
      <c r="Y98" s="262">
        <v>1.061286640463329</v>
      </c>
      <c r="DA98" s="72" t="s">
        <v>575</v>
      </c>
    </row>
    <row r="99" spans="1:105" ht="12" customHeight="1" x14ac:dyDescent="0.25">
      <c r="A99" s="59" t="s">
        <v>31</v>
      </c>
      <c r="B99" s="230">
        <v>0.1054170157374115</v>
      </c>
      <c r="C99" s="230">
        <v>0.10965287707342231</v>
      </c>
      <c r="D99" s="230">
        <v>9.4695019555450066E-2</v>
      </c>
      <c r="E99" s="230">
        <v>0.19723917178054559</v>
      </c>
      <c r="F99" s="230">
        <v>0.1984883476078789</v>
      </c>
      <c r="G99" s="230">
        <v>0.25460939057337612</v>
      </c>
      <c r="H99" s="230">
        <v>0.35738664305022938</v>
      </c>
      <c r="I99" s="230">
        <v>0.35962440294361359</v>
      </c>
      <c r="J99" s="230">
        <v>0.38474569582040918</v>
      </c>
      <c r="K99" s="230">
        <v>0.3505485732632676</v>
      </c>
      <c r="L99" s="230">
        <v>0.31590940964097131</v>
      </c>
      <c r="M99" s="230">
        <v>0.4274994282342115</v>
      </c>
      <c r="N99" s="230">
        <v>0.50546048160864199</v>
      </c>
      <c r="O99" s="230">
        <v>0.50608739745505926</v>
      </c>
      <c r="P99" s="230">
        <v>0.45025968883993922</v>
      </c>
      <c r="Q99" s="230">
        <v>0.10138166927195461</v>
      </c>
      <c r="R99" s="230">
        <v>8.3559003976491339E-2</v>
      </c>
      <c r="S99" s="230">
        <v>5.8440174576080951E-2</v>
      </c>
      <c r="T99" s="230">
        <v>6.7540327825616447E-2</v>
      </c>
      <c r="U99" s="230">
        <v>6.7362953305911535E-2</v>
      </c>
      <c r="V99" s="230">
        <v>6.7335870892378066E-2</v>
      </c>
      <c r="W99" s="230">
        <v>7.680708315004478E-2</v>
      </c>
      <c r="X99" s="230">
        <v>7.7025684632326938E-2</v>
      </c>
      <c r="Y99" s="230">
        <v>8.8369091546441791E-2</v>
      </c>
      <c r="DA99" s="71" t="s">
        <v>576</v>
      </c>
    </row>
    <row r="100" spans="1:105" ht="12" customHeight="1" x14ac:dyDescent="0.25">
      <c r="A100" s="59" t="s">
        <v>159</v>
      </c>
      <c r="B100" s="230">
        <v>0.1958982667154516</v>
      </c>
      <c r="C100" s="230">
        <v>0.20414331133326941</v>
      </c>
      <c r="D100" s="230">
        <v>0.29204294508115602</v>
      </c>
      <c r="E100" s="230">
        <v>0.27470216819422499</v>
      </c>
      <c r="F100" s="230">
        <v>0.32560417560366789</v>
      </c>
      <c r="G100" s="230">
        <v>9.0054329806890047E-3</v>
      </c>
      <c r="H100" s="230">
        <v>0.1172658855352663</v>
      </c>
      <c r="I100" s="230">
        <v>1.0221716691953559E-2</v>
      </c>
      <c r="J100" s="230">
        <v>0.12701351080274981</v>
      </c>
      <c r="K100" s="230">
        <v>9.7479791289995493E-3</v>
      </c>
      <c r="L100" s="230">
        <v>8.883437394123667E-3</v>
      </c>
      <c r="M100" s="230">
        <v>8.8266427801066607E-3</v>
      </c>
      <c r="N100" s="230">
        <v>8.1819288713684199E-2</v>
      </c>
      <c r="O100" s="230">
        <v>0.1004679320411873</v>
      </c>
      <c r="P100" s="230">
        <v>0.1118190043090474</v>
      </c>
      <c r="Q100" s="230">
        <v>0.10154337166329409</v>
      </c>
      <c r="R100" s="230">
        <v>8.3986103619905189E-2</v>
      </c>
      <c r="S100" s="230">
        <v>2.6721695452680529E-2</v>
      </c>
      <c r="T100" s="230">
        <v>2.0772544434988969E-2</v>
      </c>
      <c r="U100" s="230">
        <v>3.1733788299335861E-2</v>
      </c>
      <c r="V100" s="230">
        <v>3.4954483959498087E-2</v>
      </c>
      <c r="W100" s="230">
        <v>3.4888312442156372E-2</v>
      </c>
      <c r="X100" s="230">
        <v>5.2473592875544567E-2</v>
      </c>
      <c r="Y100" s="230">
        <v>5.3508059658103617E-2</v>
      </c>
      <c r="DA100" s="71" t="s">
        <v>577</v>
      </c>
    </row>
    <row r="101" spans="1:105" ht="12" customHeight="1" x14ac:dyDescent="0.25">
      <c r="A101" s="59" t="s">
        <v>35</v>
      </c>
      <c r="B101" s="230">
        <v>0.36719828357720358</v>
      </c>
      <c r="C101" s="230">
        <v>0.35883090989257288</v>
      </c>
      <c r="D101" s="230">
        <v>0.2456782277409327</v>
      </c>
      <c r="E101" s="230">
        <v>9.2480873948917422E-2</v>
      </c>
      <c r="F101" s="230">
        <v>0.15187595306103149</v>
      </c>
      <c r="G101" s="230">
        <v>9.2488230612481667E-2</v>
      </c>
      <c r="H101" s="230">
        <v>2.5052919920912221E-2</v>
      </c>
      <c r="I101" s="230">
        <v>0.14897120739394201</v>
      </c>
      <c r="J101" s="230">
        <v>0.1102973366677681</v>
      </c>
      <c r="K101" s="230">
        <v>0.10051765829628311</v>
      </c>
      <c r="L101" s="230">
        <v>3.0202076362614471E-2</v>
      </c>
      <c r="M101" s="230">
        <v>9.194419562611103E-2</v>
      </c>
      <c r="N101" s="230">
        <v>7.9244799141572661E-2</v>
      </c>
      <c r="O101" s="230">
        <v>6.5796858182455689E-2</v>
      </c>
      <c r="P101" s="230">
        <v>9.0377918962743248E-2</v>
      </c>
      <c r="Q101" s="230">
        <v>0.19399238052746079</v>
      </c>
      <c r="R101" s="230">
        <v>0.1615451887262945</v>
      </c>
      <c r="S101" s="230">
        <v>0.6757240347446607</v>
      </c>
      <c r="T101" s="230">
        <v>0.8529670655316044</v>
      </c>
      <c r="U101" s="230">
        <v>0.88620306223996193</v>
      </c>
      <c r="V101" s="230">
        <v>0.83227171320589122</v>
      </c>
      <c r="W101" s="230">
        <v>1.0005653381404009</v>
      </c>
      <c r="X101" s="230">
        <v>0.98309475295182869</v>
      </c>
      <c r="Y101" s="230">
        <v>0.91940948925878396</v>
      </c>
      <c r="DA101" s="71" t="s">
        <v>578</v>
      </c>
    </row>
    <row r="102" spans="1:105" ht="12" customHeight="1" x14ac:dyDescent="0.25">
      <c r="A102" s="60" t="s">
        <v>533</v>
      </c>
      <c r="B102" s="262">
        <v>1.8586156819538719</v>
      </c>
      <c r="C102" s="262">
        <v>2.0556373412004518</v>
      </c>
      <c r="D102" s="262">
        <v>2.2010445804906</v>
      </c>
      <c r="E102" s="262">
        <v>1.8602575652583011</v>
      </c>
      <c r="F102" s="262">
        <v>2.1977420634333531</v>
      </c>
      <c r="G102" s="262">
        <v>2.149593452319849</v>
      </c>
      <c r="H102" s="262">
        <v>2.2283122465604759</v>
      </c>
      <c r="I102" s="262">
        <v>2.3418072484166679</v>
      </c>
      <c r="J102" s="262">
        <v>2.2552164344836001</v>
      </c>
      <c r="K102" s="262">
        <v>1.9100284835033381</v>
      </c>
      <c r="L102" s="262">
        <v>1.5641754169659541</v>
      </c>
      <c r="M102" s="262">
        <v>1.9639093142020401</v>
      </c>
      <c r="N102" s="262">
        <v>2.1272996669125619</v>
      </c>
      <c r="O102" s="262">
        <v>2.1362605517363629</v>
      </c>
      <c r="P102" s="262">
        <v>2.4586119563010458</v>
      </c>
      <c r="Q102" s="262">
        <v>1.0474471645152841</v>
      </c>
      <c r="R102" s="262">
        <v>0.8295410891270566</v>
      </c>
      <c r="S102" s="262">
        <v>2.197790856036097</v>
      </c>
      <c r="T102" s="262">
        <v>2.6437782481137209</v>
      </c>
      <c r="U102" s="262">
        <v>2.6830397953866498</v>
      </c>
      <c r="V102" s="262">
        <v>2.5887276503174679</v>
      </c>
      <c r="W102" s="262">
        <v>2.9103941265417972</v>
      </c>
      <c r="X102" s="262">
        <v>2.936744705299561</v>
      </c>
      <c r="Y102" s="262">
        <v>2.875375494714469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0.28421987999379877</v>
      </c>
      <c r="C105" s="229">
        <v>0.28982051317518792</v>
      </c>
      <c r="D105" s="229">
        <v>0.28442424362900831</v>
      </c>
      <c r="E105" s="229">
        <v>0.64971246388074011</v>
      </c>
      <c r="F105" s="229">
        <v>0.48416169557098238</v>
      </c>
      <c r="G105" s="229">
        <v>0.63353210494988721</v>
      </c>
      <c r="H105" s="229">
        <v>0.90916544874646776</v>
      </c>
      <c r="I105" s="229">
        <v>0.91273204317884393</v>
      </c>
      <c r="J105" s="229">
        <v>0.80585860646505114</v>
      </c>
      <c r="K105" s="229">
        <v>0.90276174604069326</v>
      </c>
      <c r="L105" s="229">
        <v>1.002075603711059</v>
      </c>
      <c r="M105" s="229">
        <v>1.2507784725533519</v>
      </c>
      <c r="N105" s="229">
        <v>1.5400157536387871</v>
      </c>
      <c r="O105" s="229">
        <v>1.5353061229614751</v>
      </c>
      <c r="P105" s="229">
        <v>0.91329323137923979</v>
      </c>
      <c r="Q105" s="229">
        <v>0.25539497392090921</v>
      </c>
      <c r="R105" s="229">
        <v>0.1895987506130436</v>
      </c>
      <c r="S105" s="229">
        <v>0.16242365219815219</v>
      </c>
      <c r="T105" s="229">
        <v>0.1701055155620631</v>
      </c>
      <c r="U105" s="229">
        <v>0.17923015990858629</v>
      </c>
      <c r="V105" s="229">
        <v>0.1820801266510825</v>
      </c>
      <c r="W105" s="229">
        <v>0.20097705231985519</v>
      </c>
      <c r="X105" s="229">
        <v>0.1984468278107954</v>
      </c>
      <c r="Y105" s="229">
        <v>0.22175300708407969</v>
      </c>
      <c r="DA105" s="73" t="s">
        <v>582</v>
      </c>
    </row>
    <row r="106" spans="1:105" ht="12" customHeight="1" x14ac:dyDescent="0.25">
      <c r="A106" s="64" t="s">
        <v>159</v>
      </c>
      <c r="B106" s="229">
        <v>0.52817072715803692</v>
      </c>
      <c r="C106" s="229">
        <v>0.53956558943979327</v>
      </c>
      <c r="D106" s="229">
        <v>0.87717489422193295</v>
      </c>
      <c r="E106" s="229">
        <v>0.90487817870899856</v>
      </c>
      <c r="F106" s="229">
        <v>0.79422833453527186</v>
      </c>
      <c r="G106" s="229">
        <v>2.2407778830910181E-2</v>
      </c>
      <c r="H106" s="229">
        <v>0.29831582550313168</v>
      </c>
      <c r="I106" s="229">
        <v>2.5942867849557159E-2</v>
      </c>
      <c r="J106" s="229">
        <v>0.26603268582246781</v>
      </c>
      <c r="K106" s="229">
        <v>2.5103803952027059E-2</v>
      </c>
      <c r="L106" s="229">
        <v>2.8178571508404221E-2</v>
      </c>
      <c r="M106" s="229">
        <v>2.582500477223415E-2</v>
      </c>
      <c r="N106" s="229">
        <v>0.24928357043776389</v>
      </c>
      <c r="O106" s="229">
        <v>0.3047873391034393</v>
      </c>
      <c r="P106" s="229">
        <v>0.2268103103747367</v>
      </c>
      <c r="Q106" s="229">
        <v>0.25580232545019099</v>
      </c>
      <c r="R106" s="229">
        <v>0.19056785693223011</v>
      </c>
      <c r="S106" s="229">
        <v>7.4268008263745786E-2</v>
      </c>
      <c r="T106" s="229">
        <v>5.2317252438764193E-2</v>
      </c>
      <c r="U106" s="229">
        <v>8.4432936388138716E-2</v>
      </c>
      <c r="V106" s="229">
        <v>9.4518965627413604E-2</v>
      </c>
      <c r="W106" s="229">
        <v>9.1290411085408155E-2</v>
      </c>
      <c r="X106" s="229">
        <v>0.135191502674637</v>
      </c>
      <c r="Y106" s="229">
        <v>0.1342728880061298</v>
      </c>
      <c r="DA106" s="73" t="s">
        <v>583</v>
      </c>
    </row>
    <row r="107" spans="1:105" ht="12" customHeight="1" x14ac:dyDescent="0.25">
      <c r="A107" s="64" t="s">
        <v>32</v>
      </c>
      <c r="B107" s="229">
        <v>5.405453046106963E-2</v>
      </c>
      <c r="C107" s="229">
        <v>0.27680328399948478</v>
      </c>
      <c r="D107" s="229">
        <v>0.30049895841507901</v>
      </c>
      <c r="E107" s="229">
        <v>0</v>
      </c>
      <c r="F107" s="229">
        <v>0.54785757055736584</v>
      </c>
      <c r="G107" s="229">
        <v>1.2624878095159719</v>
      </c>
      <c r="H107" s="229">
        <v>0.78891245209309813</v>
      </c>
      <c r="I107" s="229">
        <v>0.88067320028021356</v>
      </c>
      <c r="J107" s="229">
        <v>0.78411913663771815</v>
      </c>
      <c r="K107" s="229">
        <v>0.57893351336808696</v>
      </c>
      <c r="L107" s="229">
        <v>0.31765489170526839</v>
      </c>
      <c r="M107" s="229">
        <v>0.29783105410386701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2.1496130692073138E-3</v>
      </c>
      <c r="C108" s="229">
        <v>1.0318142730395309E-3</v>
      </c>
      <c r="D108" s="229">
        <v>1.0318142728771281E-3</v>
      </c>
      <c r="E108" s="229">
        <v>1.0318142731125871E-3</v>
      </c>
      <c r="F108" s="229">
        <v>1.031814273337064E-3</v>
      </c>
      <c r="G108" s="229">
        <v>1.031814273190997E-3</v>
      </c>
      <c r="H108" s="229">
        <v>1.0318142732928829E-3</v>
      </c>
      <c r="I108" s="229">
        <v>1.0318142733060269E-3</v>
      </c>
      <c r="J108" s="229">
        <v>1.031814272863273E-3</v>
      </c>
      <c r="K108" s="229">
        <v>1.031814272813274E-3</v>
      </c>
      <c r="L108" s="229">
        <v>1.0318142728432101E-3</v>
      </c>
      <c r="M108" s="229">
        <v>1.031814273191847E-3</v>
      </c>
      <c r="N108" s="229">
        <v>1.0318142728574259E-3</v>
      </c>
      <c r="O108" s="229">
        <v>1.0318142728676699E-3</v>
      </c>
      <c r="P108" s="229">
        <v>1.0406037004688711</v>
      </c>
      <c r="Q108" s="229">
        <v>1.0046877304990161E-3</v>
      </c>
      <c r="R108" s="229">
        <v>8.8500728737223326E-4</v>
      </c>
      <c r="S108" s="229">
        <v>0</v>
      </c>
      <c r="T108" s="229">
        <v>0.21209785663772199</v>
      </c>
      <c r="U108" s="229">
        <v>0</v>
      </c>
      <c r="V108" s="229">
        <v>0</v>
      </c>
      <c r="W108" s="229">
        <v>0</v>
      </c>
      <c r="X108" s="229">
        <v>7.028844412027091E-2</v>
      </c>
      <c r="Y108" s="229">
        <v>0.2121874978431792</v>
      </c>
      <c r="DA108" s="73" t="s">
        <v>585</v>
      </c>
    </row>
    <row r="109" spans="1:105" ht="12" customHeight="1" x14ac:dyDescent="0.25">
      <c r="A109" s="64" t="s">
        <v>35</v>
      </c>
      <c r="B109" s="229">
        <v>0.99002093127175872</v>
      </c>
      <c r="C109" s="229">
        <v>0.94841614031294608</v>
      </c>
      <c r="D109" s="229">
        <v>0.73791466995170318</v>
      </c>
      <c r="E109" s="229">
        <v>0.30463510839544988</v>
      </c>
      <c r="F109" s="229">
        <v>0.37046264849639521</v>
      </c>
      <c r="G109" s="229">
        <v>0.23013394474988841</v>
      </c>
      <c r="H109" s="229">
        <v>6.3732793671038832E-2</v>
      </c>
      <c r="I109" s="229">
        <v>0.37809112336798539</v>
      </c>
      <c r="J109" s="229">
        <v>0.2310202790816491</v>
      </c>
      <c r="K109" s="229">
        <v>0.25886140647140649</v>
      </c>
      <c r="L109" s="229">
        <v>9.5802033686777754E-2</v>
      </c>
      <c r="M109" s="229">
        <v>0.26901046637743897</v>
      </c>
      <c r="N109" s="229">
        <v>0.24143972380110371</v>
      </c>
      <c r="O109" s="229">
        <v>0.19960647063558329</v>
      </c>
      <c r="P109" s="229">
        <v>0.18331985674195481</v>
      </c>
      <c r="Q109" s="229">
        <v>0.48869464590056377</v>
      </c>
      <c r="R109" s="229">
        <v>0.36655254960519801</v>
      </c>
      <c r="S109" s="229">
        <v>1.8780499270825259</v>
      </c>
      <c r="T109" s="229">
        <v>2.1482632245187721</v>
      </c>
      <c r="U109" s="229">
        <v>2.3578882569985011</v>
      </c>
      <c r="V109" s="229">
        <v>2.2505113090591262</v>
      </c>
      <c r="W109" s="229">
        <v>2.618126663136533</v>
      </c>
      <c r="X109" s="229">
        <v>2.5328179306938581</v>
      </c>
      <c r="Y109" s="229">
        <v>2.3071621017810791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0.167153912273447</v>
      </c>
      <c r="I111" s="229">
        <v>0.14333619946676221</v>
      </c>
      <c r="J111" s="229">
        <v>0.16715391220385031</v>
      </c>
      <c r="K111" s="229">
        <v>0.1433361993983106</v>
      </c>
      <c r="L111" s="229">
        <v>0.11943250208160169</v>
      </c>
      <c r="M111" s="229">
        <v>0.1194325021219563</v>
      </c>
      <c r="N111" s="229">
        <v>9.5528804762050112E-2</v>
      </c>
      <c r="O111" s="229">
        <v>9.5528804762998465E-2</v>
      </c>
      <c r="P111" s="229">
        <v>9.4584857336244457E-2</v>
      </c>
      <c r="Q111" s="229">
        <v>4.655053151312108E-2</v>
      </c>
      <c r="R111" s="229">
        <v>8.1936924689212653E-2</v>
      </c>
      <c r="S111" s="229">
        <v>8.3049268491673461E-2</v>
      </c>
      <c r="T111" s="229">
        <v>6.0994398956400117E-2</v>
      </c>
      <c r="U111" s="229">
        <v>6.1488442091424053E-2</v>
      </c>
      <c r="V111" s="229">
        <v>6.161724897984594E-2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0.67378069988944456</v>
      </c>
      <c r="C113" s="263">
        <v>0.8141609674214384</v>
      </c>
      <c r="D113" s="263">
        <v>0.98217007299207026</v>
      </c>
      <c r="E113" s="263">
        <v>0.81013481101187002</v>
      </c>
      <c r="F113" s="263">
        <v>0.90602627164099869</v>
      </c>
      <c r="G113" s="263">
        <v>1.203260669977984</v>
      </c>
      <c r="H113" s="263">
        <v>1.081471845857944</v>
      </c>
      <c r="I113" s="263">
        <v>1.149729757873156</v>
      </c>
      <c r="J113" s="263">
        <v>0.94979111812859329</v>
      </c>
      <c r="K113" s="263">
        <v>0.89455042658115669</v>
      </c>
      <c r="L113" s="263">
        <v>0.77834222218827931</v>
      </c>
      <c r="M113" s="263">
        <v>0.88497363595893919</v>
      </c>
      <c r="N113" s="263">
        <v>0.87136322831984925</v>
      </c>
      <c r="O113" s="263">
        <v>0.87127555566512305</v>
      </c>
      <c r="P113" s="263">
        <v>0.81164672991536169</v>
      </c>
      <c r="Q113" s="263">
        <v>0.34309724825894561</v>
      </c>
      <c r="R113" s="263">
        <v>0.2386901596349085</v>
      </c>
      <c r="S113" s="263">
        <v>0.81150180431287522</v>
      </c>
      <c r="T113" s="263">
        <v>0.89263195629642389</v>
      </c>
      <c r="U113" s="263">
        <v>0.93177915928735566</v>
      </c>
      <c r="V113" s="263">
        <v>0.91807558696819125</v>
      </c>
      <c r="W113" s="263">
        <v>0.97657904359174252</v>
      </c>
      <c r="X113" s="263">
        <v>0.97765582563617981</v>
      </c>
      <c r="Y113" s="263">
        <v>0.9510697563574585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0.27068303053476761</v>
      </c>
      <c r="Q115" s="223">
        <v>0.37784429458033308</v>
      </c>
      <c r="R115" s="223">
        <v>1.7748377927004271</v>
      </c>
      <c r="S115" s="223">
        <v>1.0523835378209581</v>
      </c>
      <c r="T115" s="223">
        <v>1.982638018363023</v>
      </c>
      <c r="U115" s="223">
        <v>1.7709435813018219</v>
      </c>
      <c r="V115" s="223">
        <v>1.6347890348629761</v>
      </c>
      <c r="W115" s="223">
        <v>2.0627100638681868</v>
      </c>
      <c r="X115" s="223">
        <v>2.1073621031869831</v>
      </c>
      <c r="Y115" s="223">
        <v>1.7755899519466769</v>
      </c>
      <c r="DA115" s="89" t="s">
        <v>591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4.3389848400791572E-4</v>
      </c>
      <c r="Q116" s="259">
        <v>6.0567545104408876E-4</v>
      </c>
      <c r="R116" s="259">
        <v>2.8450229262339801E-3</v>
      </c>
      <c r="S116" s="259">
        <v>1.686945874490951E-3</v>
      </c>
      <c r="T116" s="259">
        <v>3.1781217640284702E-3</v>
      </c>
      <c r="U116" s="259">
        <v>2.8387805976131239E-3</v>
      </c>
      <c r="V116" s="259">
        <v>2.620528085910036E-3</v>
      </c>
      <c r="W116" s="259">
        <v>3.3064753556313509E-3</v>
      </c>
      <c r="X116" s="259">
        <v>3.3780515166208932E-3</v>
      </c>
      <c r="Y116" s="259">
        <v>2.846228619698105E-3</v>
      </c>
      <c r="DA116" s="67" t="s">
        <v>592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2.1657647233754579E-4</v>
      </c>
      <c r="Q117" s="224">
        <v>3.0231737930245368E-4</v>
      </c>
      <c r="R117" s="224">
        <v>1.420067254883417E-3</v>
      </c>
      <c r="S117" s="224">
        <v>8.4202365296800899E-4</v>
      </c>
      <c r="T117" s="224">
        <v>1.5863305028277249E-3</v>
      </c>
      <c r="U117" s="224">
        <v>1.4169514534651019E-3</v>
      </c>
      <c r="V117" s="224">
        <v>1.3080127021082269E-3</v>
      </c>
      <c r="W117" s="224">
        <v>1.6503970278462789E-3</v>
      </c>
      <c r="X117" s="224">
        <v>1.686123616027436E-3</v>
      </c>
      <c r="Y117" s="224">
        <v>1.420669065783443E-3</v>
      </c>
      <c r="DA117" s="177" t="s">
        <v>593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5.5055072163885232E-3</v>
      </c>
      <c r="Q118" s="224">
        <v>7.685093839718906E-3</v>
      </c>
      <c r="R118" s="224">
        <v>3.6098983583649082E-2</v>
      </c>
      <c r="S118" s="224">
        <v>2.140475947248837E-2</v>
      </c>
      <c r="T118" s="224">
        <v>4.0325497671250127E-2</v>
      </c>
      <c r="U118" s="224">
        <v>3.601977799401037E-2</v>
      </c>
      <c r="V118" s="224">
        <v>3.3250487889382251E-2</v>
      </c>
      <c r="W118" s="224">
        <v>4.1954108166248207E-2</v>
      </c>
      <c r="X118" s="224">
        <v>4.2862300025342408E-2</v>
      </c>
      <c r="Y118" s="224">
        <v>3.6114281987105527E-2</v>
      </c>
      <c r="DA118" s="177" t="s">
        <v>594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1.446328280026386E-4</v>
      </c>
      <c r="Q119" s="224">
        <v>2.0189181701469629E-4</v>
      </c>
      <c r="R119" s="224">
        <v>9.4834097541132689E-4</v>
      </c>
      <c r="S119" s="224">
        <v>5.6231529149698364E-4</v>
      </c>
      <c r="T119" s="224">
        <v>1.059373921342824E-3</v>
      </c>
      <c r="U119" s="224">
        <v>9.462601992043752E-4</v>
      </c>
      <c r="V119" s="224">
        <v>8.7350936197001284E-4</v>
      </c>
      <c r="W119" s="224">
        <v>1.102158451877118E-3</v>
      </c>
      <c r="X119" s="224">
        <v>1.126017172206965E-3</v>
      </c>
      <c r="Y119" s="224">
        <v>9.4874287323270189E-4</v>
      </c>
      <c r="DA119" s="177" t="s">
        <v>595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7.27609836167902E-4</v>
      </c>
      <c r="Q120" s="260">
        <v>1.0189895361704289E-3</v>
      </c>
      <c r="R120" s="260">
        <v>4.7626276685421819E-3</v>
      </c>
      <c r="S120" s="260">
        <v>2.8271425997926842E-3</v>
      </c>
      <c r="T120" s="260">
        <v>5.3086336731961517E-3</v>
      </c>
      <c r="U120" s="260">
        <v>4.7549540907296196E-3</v>
      </c>
      <c r="V120" s="260">
        <v>4.3907094592665827E-3</v>
      </c>
      <c r="W120" s="260">
        <v>5.5402734284364244E-3</v>
      </c>
      <c r="X120" s="260">
        <v>5.6557770789807281E-3</v>
      </c>
      <c r="Y120" s="260">
        <v>4.7595822663297838E-3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8.0249658958751684E-5</v>
      </c>
      <c r="Q121" s="226">
        <v>1.6202049239469419E-4</v>
      </c>
      <c r="R121" s="226">
        <v>8.2605704319109138E-4</v>
      </c>
      <c r="S121" s="226">
        <v>4.9900040675715868E-5</v>
      </c>
      <c r="T121" s="226">
        <v>6.242957652383641E-5</v>
      </c>
      <c r="U121" s="226">
        <v>8.1576147736546717E-5</v>
      </c>
      <c r="V121" s="226">
        <v>8.5965848871445949E-5</v>
      </c>
      <c r="W121" s="226">
        <v>9.6067420249147399E-5</v>
      </c>
      <c r="X121" s="226">
        <v>1.4741475293410681E-4</v>
      </c>
      <c r="Y121" s="226">
        <v>1.3236886291103221E-4</v>
      </c>
      <c r="DA121" s="69" t="s">
        <v>597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6.4861936653598081E-5</v>
      </c>
      <c r="Q122" s="226">
        <v>3.095302086097629E-4</v>
      </c>
      <c r="R122" s="226">
        <v>1.5889002488426219E-3</v>
      </c>
      <c r="S122" s="226">
        <v>1.261845711812235E-3</v>
      </c>
      <c r="T122" s="226">
        <v>2.5634978351628088E-3</v>
      </c>
      <c r="U122" s="226">
        <v>2.278109100872153E-3</v>
      </c>
      <c r="V122" s="226">
        <v>2.046860265490941E-3</v>
      </c>
      <c r="W122" s="226">
        <v>2.7551269779881372E-3</v>
      </c>
      <c r="X122" s="226">
        <v>2.7618209879573929E-3</v>
      </c>
      <c r="Y122" s="226">
        <v>2.2744459324524741E-3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5.8249824055555224E-4</v>
      </c>
      <c r="Q125" s="226">
        <v>5.4743883516597156E-4</v>
      </c>
      <c r="R125" s="226">
        <v>2.3476703765084681E-3</v>
      </c>
      <c r="S125" s="226">
        <v>1.5153968473047329E-3</v>
      </c>
      <c r="T125" s="226">
        <v>2.6827062615095072E-3</v>
      </c>
      <c r="U125" s="226">
        <v>2.395268842120921E-3</v>
      </c>
      <c r="V125" s="226">
        <v>2.2578833449041959E-3</v>
      </c>
      <c r="W125" s="226">
        <v>2.6890790301991379E-3</v>
      </c>
      <c r="X125" s="226">
        <v>2.746541338089228E-3</v>
      </c>
      <c r="Y125" s="226">
        <v>2.3527674709662781E-3</v>
      </c>
      <c r="DA125" s="69" t="s">
        <v>601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0.15213847959869131</v>
      </c>
      <c r="Q126" s="294">
        <v>0.2161648920992974</v>
      </c>
      <c r="R126" s="294">
        <v>1.0123706490119539</v>
      </c>
      <c r="S126" s="294">
        <v>0.60277058241102111</v>
      </c>
      <c r="T126" s="294">
        <v>1.1323528721656599</v>
      </c>
      <c r="U126" s="294">
        <v>1.0142207485364989</v>
      </c>
      <c r="V126" s="294">
        <v>0.9363795286529244</v>
      </c>
      <c r="W126" s="294">
        <v>1.1817933384289541</v>
      </c>
      <c r="X126" s="294">
        <v>1.2064634662842311</v>
      </c>
      <c r="Y126" s="294">
        <v>1.0149444313786189</v>
      </c>
      <c r="DA126" s="70" t="s">
        <v>603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6.7798326881324006E-2</v>
      </c>
      <c r="Q127" s="262">
        <v>0.1159431226074074</v>
      </c>
      <c r="R127" s="262">
        <v>0.58677848695908386</v>
      </c>
      <c r="S127" s="262">
        <v>0.29168355699951659</v>
      </c>
      <c r="T127" s="262">
        <v>0.58119533686791647</v>
      </c>
      <c r="U127" s="262">
        <v>0.52126778489908876</v>
      </c>
      <c r="V127" s="262">
        <v>0.4723561493046371</v>
      </c>
      <c r="W127" s="262">
        <v>0.62927867421455519</v>
      </c>
      <c r="X127" s="262">
        <v>0.64217397104032192</v>
      </c>
      <c r="Y127" s="262">
        <v>0.53526650027624556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4.6787561040497007E-2</v>
      </c>
      <c r="Q129" s="230">
        <v>2.9614490760381511E-2</v>
      </c>
      <c r="R129" s="230">
        <v>0.148988367244522</v>
      </c>
      <c r="S129" s="230">
        <v>2.2402883119644609E-2</v>
      </c>
      <c r="T129" s="230">
        <v>4.1702921741697763E-2</v>
      </c>
      <c r="U129" s="230">
        <v>3.5638023388411932E-2</v>
      </c>
      <c r="V129" s="230">
        <v>3.4033601161342943E-2</v>
      </c>
      <c r="W129" s="230">
        <v>4.3454792558169177E-2</v>
      </c>
      <c r="X129" s="230">
        <v>4.4458165708478103E-2</v>
      </c>
      <c r="Y129" s="230">
        <v>4.4569499474717493E-2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1.1619380147213129E-2</v>
      </c>
      <c r="Q130" s="230">
        <v>2.966172547261936E-2</v>
      </c>
      <c r="R130" s="230">
        <v>0.1497498995210538</v>
      </c>
      <c r="S130" s="230">
        <v>1.0243689796063001E-2</v>
      </c>
      <c r="T130" s="230">
        <v>1.2826052564994009E-2</v>
      </c>
      <c r="U130" s="230">
        <v>1.67885972053336E-2</v>
      </c>
      <c r="V130" s="230">
        <v>1.766706140594039E-2</v>
      </c>
      <c r="W130" s="230">
        <v>1.9738601151105092E-2</v>
      </c>
      <c r="X130" s="230">
        <v>3.0287036051881971E-2</v>
      </c>
      <c r="Y130" s="230">
        <v>2.6987121798934321E-2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9.3913856936138768E-3</v>
      </c>
      <c r="Q132" s="230">
        <v>5.6666906374406537E-2</v>
      </c>
      <c r="R132" s="230">
        <v>0.28804022019350811</v>
      </c>
      <c r="S132" s="230">
        <v>0.25903698408380899</v>
      </c>
      <c r="T132" s="230">
        <v>0.52666636256122468</v>
      </c>
      <c r="U132" s="230">
        <v>0.46884116430534323</v>
      </c>
      <c r="V132" s="230">
        <v>0.42065548673735381</v>
      </c>
      <c r="W132" s="230">
        <v>0.56608528050528095</v>
      </c>
      <c r="X132" s="230">
        <v>0.56742876927996189</v>
      </c>
      <c r="Y132" s="230">
        <v>0.46370987900259381</v>
      </c>
      <c r="DA132" s="71" t="s">
        <v>610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8.4340152717367334E-2</v>
      </c>
      <c r="Q133" s="262">
        <v>0.10022176949189</v>
      </c>
      <c r="R133" s="262">
        <v>0.4255921620528702</v>
      </c>
      <c r="S133" s="262">
        <v>0.31108702541150451</v>
      </c>
      <c r="T133" s="262">
        <v>0.55115753529774314</v>
      </c>
      <c r="U133" s="262">
        <v>0.49295296363741031</v>
      </c>
      <c r="V133" s="262">
        <v>0.4640233793482873</v>
      </c>
      <c r="W133" s="262">
        <v>0.5525146642143991</v>
      </c>
      <c r="X133" s="262">
        <v>0.56428949524390859</v>
      </c>
      <c r="Y133" s="262">
        <v>0.47967793110237339</v>
      </c>
      <c r="DA133" s="72" t="s">
        <v>612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7.7958008658905231E-2</v>
      </c>
      <c r="Q134" s="294">
        <v>0.11076609004164981</v>
      </c>
      <c r="R134" s="294">
        <v>0.51875370405880061</v>
      </c>
      <c r="S134" s="294">
        <v>0.30886856768178161</v>
      </c>
      <c r="T134" s="294">
        <v>0.5802343709893758</v>
      </c>
      <c r="U134" s="294">
        <v>0.51970172243741708</v>
      </c>
      <c r="V134" s="294">
        <v>0.47981472928676611</v>
      </c>
      <c r="W134" s="294">
        <v>0.60556839764207449</v>
      </c>
      <c r="X134" s="294">
        <v>0.61820973628323195</v>
      </c>
      <c r="Y134" s="294">
        <v>0.52007254823652549</v>
      </c>
      <c r="DA134" s="70" t="s">
        <v>614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3.4740866137320123E-2</v>
      </c>
      <c r="Q135" s="262">
        <v>5.941097203029054E-2</v>
      </c>
      <c r="R135" s="262">
        <v>0.30067398128256978</v>
      </c>
      <c r="S135" s="262">
        <v>0.14946297164405339</v>
      </c>
      <c r="T135" s="262">
        <v>0.29781309254292099</v>
      </c>
      <c r="U135" s="262">
        <v>0.26710532796149389</v>
      </c>
      <c r="V135" s="262">
        <v>0.24204228197042379</v>
      </c>
      <c r="W135" s="262">
        <v>0.32245170625265462</v>
      </c>
      <c r="X135" s="262">
        <v>0.32905944720191349</v>
      </c>
      <c r="Y135" s="262">
        <v>0.27427847690753698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2.3974638752440221E-2</v>
      </c>
      <c r="Q136" s="297">
        <v>1.5174903372353339E-2</v>
      </c>
      <c r="R136" s="297">
        <v>7.6343844465660754E-2</v>
      </c>
      <c r="S136" s="297">
        <v>1.1479568882458579E-2</v>
      </c>
      <c r="T136" s="297">
        <v>2.136919432096707E-2</v>
      </c>
      <c r="U136" s="297">
        <v>1.826145064173483E-2</v>
      </c>
      <c r="V136" s="297">
        <v>1.7439320946470941E-2</v>
      </c>
      <c r="W136" s="297">
        <v>2.2266878855740999E-2</v>
      </c>
      <c r="X136" s="297">
        <v>2.2781022108297661E-2</v>
      </c>
      <c r="Y136" s="297">
        <v>2.2838071177904599E-2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5.9539423590726113E-3</v>
      </c>
      <c r="Q137" s="297">
        <v>1.519910713799733E-2</v>
      </c>
      <c r="R137" s="297">
        <v>7.6734064875148889E-2</v>
      </c>
      <c r="S137" s="297">
        <v>5.2490182623560781E-3</v>
      </c>
      <c r="T137" s="297">
        <v>6.5722591651952936E-3</v>
      </c>
      <c r="U137" s="297">
        <v>8.6027256862078339E-3</v>
      </c>
      <c r="V137" s="297">
        <v>9.0528637442329109E-3</v>
      </c>
      <c r="W137" s="297">
        <v>1.0114351369301861E-2</v>
      </c>
      <c r="X137" s="297">
        <v>1.551952553366715E-2</v>
      </c>
      <c r="Y137" s="297">
        <v>1.382860063035854E-2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4.8122850258072837E-3</v>
      </c>
      <c r="Q139" s="297">
        <v>2.9036961519939869E-2</v>
      </c>
      <c r="R139" s="297">
        <v>0.14759607194176019</v>
      </c>
      <c r="S139" s="297">
        <v>0.13273438449923869</v>
      </c>
      <c r="T139" s="297">
        <v>0.26987163905675859</v>
      </c>
      <c r="U139" s="297">
        <v>0.2402411516335512</v>
      </c>
      <c r="V139" s="297">
        <v>0.21555009727971999</v>
      </c>
      <c r="W139" s="297">
        <v>0.29007047602761171</v>
      </c>
      <c r="X139" s="297">
        <v>0.29075889955994871</v>
      </c>
      <c r="Y139" s="297">
        <v>0.2376118050992739</v>
      </c>
      <c r="DA139" s="71" t="s">
        <v>620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4.3217142521585102E-2</v>
      </c>
      <c r="Q140" s="262">
        <v>5.1355118011359252E-2</v>
      </c>
      <c r="R140" s="262">
        <v>0.21807972277623081</v>
      </c>
      <c r="S140" s="262">
        <v>0.15940559603772819</v>
      </c>
      <c r="T140" s="262">
        <v>0.28242127844645493</v>
      </c>
      <c r="U140" s="262">
        <v>0.25259639447592319</v>
      </c>
      <c r="V140" s="262">
        <v>0.2377724473163422</v>
      </c>
      <c r="W140" s="262">
        <v>0.28311669138941992</v>
      </c>
      <c r="X140" s="262">
        <v>0.28915028908131851</v>
      </c>
      <c r="Y140" s="262">
        <v>0.24579407132898839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3.3558317440266459E-2</v>
      </c>
      <c r="Q141" s="261">
        <f t="shared" si="2"/>
        <v>4.1099344416135317E-2</v>
      </c>
      <c r="R141" s="261">
        <f t="shared" si="2"/>
        <v>0.19763839722095239</v>
      </c>
      <c r="S141" s="261">
        <f t="shared" si="2"/>
        <v>0.11342120083691856</v>
      </c>
      <c r="T141" s="261">
        <f t="shared" si="2"/>
        <v>0.21859281767534239</v>
      </c>
      <c r="U141" s="261">
        <f t="shared" si="2"/>
        <v>0.19104438599288387</v>
      </c>
      <c r="V141" s="261">
        <f t="shared" si="2"/>
        <v>0.17615152942464851</v>
      </c>
      <c r="W141" s="261">
        <f t="shared" si="2"/>
        <v>0.22179491536711921</v>
      </c>
      <c r="X141" s="261">
        <f t="shared" si="2"/>
        <v>0.22798063121034162</v>
      </c>
      <c r="Y141" s="261">
        <f t="shared" si="2"/>
        <v>0.19448346751938339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4.0203529891509847E-3</v>
      </c>
      <c r="Q142" s="262">
        <v>6.8752770309821916E-3</v>
      </c>
      <c r="R142" s="262">
        <v>3.4795204432475149E-2</v>
      </c>
      <c r="S142" s="262">
        <v>1.729645721673741E-2</v>
      </c>
      <c r="T142" s="262">
        <v>3.4464130861925339E-2</v>
      </c>
      <c r="U142" s="262">
        <v>3.0910504632887151E-2</v>
      </c>
      <c r="V142" s="262">
        <v>2.8010107979874979E-2</v>
      </c>
      <c r="W142" s="262">
        <v>3.7315410501440507E-2</v>
      </c>
      <c r="X142" s="262">
        <v>3.8080084904545029E-2</v>
      </c>
      <c r="Y142" s="262">
        <v>3.1740610327225902E-2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2.7744417825163428E-3</v>
      </c>
      <c r="Q143" s="230">
        <v>1.7561009530381339E-3</v>
      </c>
      <c r="R143" s="230">
        <v>8.8348172462827772E-3</v>
      </c>
      <c r="S143" s="230">
        <v>1.3284619585571761E-3</v>
      </c>
      <c r="T143" s="230">
        <v>2.4729292564113188E-3</v>
      </c>
      <c r="U143" s="230">
        <v>2.1132886377540142E-3</v>
      </c>
      <c r="V143" s="230">
        <v>2.0181484773228002E-3</v>
      </c>
      <c r="W143" s="230">
        <v>2.5768129272567041E-3</v>
      </c>
      <c r="X143" s="230">
        <v>2.6363116557598328E-3</v>
      </c>
      <c r="Y143" s="230">
        <v>2.6429136039270418E-3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6.8901419630456901E-4</v>
      </c>
      <c r="Q144" s="230">
        <v>1.7589019103076179E-3</v>
      </c>
      <c r="R144" s="230">
        <v>8.8799751241408677E-3</v>
      </c>
      <c r="S144" s="230">
        <v>6.0743753992079411E-4</v>
      </c>
      <c r="T144" s="230">
        <v>7.6056830810799386E-4</v>
      </c>
      <c r="U144" s="230">
        <v>9.9554207401403457E-4</v>
      </c>
      <c r="V144" s="230">
        <v>1.0476338635496919E-3</v>
      </c>
      <c r="W144" s="230">
        <v>1.170473487913817E-3</v>
      </c>
      <c r="X144" s="230">
        <v>1.7959820179168609E-3</v>
      </c>
      <c r="Y144" s="230">
        <v>1.600301375915141E-3</v>
      </c>
      <c r="DA144" s="71" t="s">
        <v>627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5.5689701033007262E-4</v>
      </c>
      <c r="Q145" s="230">
        <v>3.3602741676364398E-3</v>
      </c>
      <c r="R145" s="230">
        <v>1.7080412062051509E-2</v>
      </c>
      <c r="S145" s="230">
        <v>1.536055771825944E-2</v>
      </c>
      <c r="T145" s="230">
        <v>3.1230633297406021E-2</v>
      </c>
      <c r="U145" s="230">
        <v>2.78016739211191E-2</v>
      </c>
      <c r="V145" s="230">
        <v>2.494432563900249E-2</v>
      </c>
      <c r="W145" s="230">
        <v>3.3568124086270003E-2</v>
      </c>
      <c r="X145" s="230">
        <v>3.3647791230868328E-2</v>
      </c>
      <c r="Y145" s="230">
        <v>2.749739534738372E-2</v>
      </c>
      <c r="DA145" s="71" t="s">
        <v>628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2.4536702610594721E-2</v>
      </c>
      <c r="Q146" s="262">
        <v>2.8281046235678231E-2</v>
      </c>
      <c r="R146" s="262">
        <v>0.13760612869597361</v>
      </c>
      <c r="S146" s="262">
        <v>7.767768585298207E-2</v>
      </c>
      <c r="T146" s="262">
        <v>0.15144575868738749</v>
      </c>
      <c r="U146" s="262">
        <v>0.13090240896187141</v>
      </c>
      <c r="V146" s="262">
        <v>0.120625435932855</v>
      </c>
      <c r="W146" s="262">
        <v>0.15171610075229491</v>
      </c>
      <c r="X146" s="262">
        <v>0.15643890996008791</v>
      </c>
      <c r="Y146" s="262">
        <v>0.13429857703296061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9.1145755462508499E-3</v>
      </c>
      <c r="Q149" s="229">
        <v>6.895657662274071E-3</v>
      </c>
      <c r="R149" s="229">
        <v>3.145106423228447E-2</v>
      </c>
      <c r="S149" s="229">
        <v>5.7406251354131903E-3</v>
      </c>
      <c r="T149" s="229">
        <v>9.7442963983784599E-3</v>
      </c>
      <c r="U149" s="229">
        <v>8.7444322409963807E-3</v>
      </c>
      <c r="V149" s="229">
        <v>8.4842817085462024E-3</v>
      </c>
      <c r="W149" s="229">
        <v>1.0476744177218739E-2</v>
      </c>
      <c r="X149" s="229">
        <v>1.057116247514997E-2</v>
      </c>
      <c r="Y149" s="229">
        <v>1.0357295372001229E-2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2.263544322404722E-3</v>
      </c>
      <c r="Q150" s="229">
        <v>6.9066561429841954E-3</v>
      </c>
      <c r="R150" s="229">
        <v>3.161182175307032E-2</v>
      </c>
      <c r="S150" s="229">
        <v>2.6248935375237409E-3</v>
      </c>
      <c r="T150" s="229">
        <v>2.9969328909038671E-3</v>
      </c>
      <c r="U150" s="229">
        <v>4.1193853285128191E-3</v>
      </c>
      <c r="V150" s="229">
        <v>4.4042452404489518E-3</v>
      </c>
      <c r="W150" s="229">
        <v>4.758883025375465E-3</v>
      </c>
      <c r="X150" s="229">
        <v>7.2015831938408827E-3</v>
      </c>
      <c r="Y150" s="229">
        <v>6.2714097085674707E-3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1.038512135615868E-2</v>
      </c>
      <c r="Q152" s="229">
        <v>2.7126542627866059E-5</v>
      </c>
      <c r="R152" s="229">
        <v>1.4680698554808439E-4</v>
      </c>
      <c r="S152" s="229">
        <v>0</v>
      </c>
      <c r="T152" s="229">
        <v>1.214977876355039E-2</v>
      </c>
      <c r="U152" s="229">
        <v>0</v>
      </c>
      <c r="V152" s="229">
        <v>0</v>
      </c>
      <c r="W152" s="229">
        <v>0</v>
      </c>
      <c r="X152" s="229">
        <v>3.744229984010171E-3</v>
      </c>
      <c r="Y152" s="229">
        <v>9.9105244086922697E-3</v>
      </c>
      <c r="DA152" s="73" t="s">
        <v>636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1.829513923889583E-3</v>
      </c>
      <c r="Q153" s="229">
        <v>1.319474274603431E-2</v>
      </c>
      <c r="R153" s="229">
        <v>6.0804555646410532E-2</v>
      </c>
      <c r="S153" s="229">
        <v>6.6376912913016645E-2</v>
      </c>
      <c r="T153" s="229">
        <v>0.12306075750853369</v>
      </c>
      <c r="U153" s="229">
        <v>0.115038641407677</v>
      </c>
      <c r="V153" s="229">
        <v>0.1048657658884224</v>
      </c>
      <c r="W153" s="229">
        <v>0.13648047354970069</v>
      </c>
      <c r="X153" s="229">
        <v>0.13492193430708679</v>
      </c>
      <c r="Y153" s="229">
        <v>0.1077593475436996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9.4394746189088588E-4</v>
      </c>
      <c r="Q155" s="229">
        <v>1.2568631417577949E-3</v>
      </c>
      <c r="R155" s="229">
        <v>1.3591880078660161E-2</v>
      </c>
      <c r="S155" s="229">
        <v>2.9352542670284991E-3</v>
      </c>
      <c r="T155" s="229">
        <v>3.4939931260210108E-3</v>
      </c>
      <c r="U155" s="229">
        <v>2.9999499846851889E-3</v>
      </c>
      <c r="V155" s="229">
        <v>2.871143095437516E-3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5.0012618405207536E-3</v>
      </c>
      <c r="Q157" s="263">
        <v>5.9430211494748957E-3</v>
      </c>
      <c r="R157" s="263">
        <v>2.5237064092503651E-2</v>
      </c>
      <c r="S157" s="263">
        <v>1.8447057767199081E-2</v>
      </c>
      <c r="T157" s="263">
        <v>3.2682928126029548E-2</v>
      </c>
      <c r="U157" s="263">
        <v>2.9231472398125291E-2</v>
      </c>
      <c r="V157" s="263">
        <v>2.7515985511918532E-2</v>
      </c>
      <c r="W157" s="263">
        <v>3.2763404113383812E-2</v>
      </c>
      <c r="X157" s="263">
        <v>3.3461636345708659E-2</v>
      </c>
      <c r="Y157" s="263">
        <v>2.8444280159196859E-2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1.0000000000000002</v>
      </c>
      <c r="D187" s="232">
        <f t="shared" si="25"/>
        <v>1.0000000000000004</v>
      </c>
      <c r="E187" s="232">
        <f t="shared" si="25"/>
        <v>0.99999999999999967</v>
      </c>
      <c r="F187" s="232">
        <f t="shared" si="25"/>
        <v>1</v>
      </c>
      <c r="G187" s="232">
        <f t="shared" si="25"/>
        <v>1</v>
      </c>
      <c r="H187" s="232">
        <f t="shared" si="25"/>
        <v>1.0000000000000002</v>
      </c>
      <c r="I187" s="232">
        <f t="shared" si="25"/>
        <v>1.0000000000000002</v>
      </c>
      <c r="J187" s="232">
        <f t="shared" si="25"/>
        <v>1</v>
      </c>
      <c r="K187" s="232">
        <f t="shared" si="25"/>
        <v>1.0000000000000002</v>
      </c>
      <c r="L187" s="232">
        <f t="shared" si="25"/>
        <v>0.99999999999999944</v>
      </c>
      <c r="M187" s="232">
        <f t="shared" si="25"/>
        <v>1</v>
      </c>
      <c r="N187" s="232">
        <f t="shared" si="25"/>
        <v>1</v>
      </c>
      <c r="O187" s="232">
        <f t="shared" si="25"/>
        <v>1</v>
      </c>
      <c r="P187" s="232">
        <f t="shared" si="25"/>
        <v>0.99999999999999956</v>
      </c>
      <c r="Q187" s="232">
        <f t="shared" si="25"/>
        <v>1</v>
      </c>
      <c r="R187" s="232">
        <f t="shared" si="25"/>
        <v>1.0000000000000002</v>
      </c>
      <c r="S187" s="232">
        <f t="shared" si="25"/>
        <v>0.99999999999999989</v>
      </c>
      <c r="T187" s="232">
        <f t="shared" si="25"/>
        <v>1</v>
      </c>
      <c r="U187" s="232">
        <f t="shared" si="25"/>
        <v>1.0000000000000002</v>
      </c>
      <c r="V187" s="232">
        <f t="shared" si="25"/>
        <v>1</v>
      </c>
      <c r="W187" s="232">
        <f t="shared" si="25"/>
        <v>1.0000000000000002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1.7166637940868282E-3</v>
      </c>
      <c r="C188" s="299">
        <f t="shared" si="26"/>
        <v>1.7166637940561286E-3</v>
      </c>
      <c r="D188" s="299">
        <f t="shared" si="26"/>
        <v>1.7166637940433625E-3</v>
      </c>
      <c r="E188" s="299">
        <f t="shared" si="26"/>
        <v>1.7166637940825495E-3</v>
      </c>
      <c r="F188" s="299">
        <f t="shared" si="26"/>
        <v>1.7166637941024073E-3</v>
      </c>
      <c r="G188" s="299">
        <f t="shared" si="26"/>
        <v>1.7166637940775268E-3</v>
      </c>
      <c r="H188" s="299">
        <f t="shared" si="26"/>
        <v>1.7166637941001903E-3</v>
      </c>
      <c r="I188" s="299">
        <f t="shared" si="26"/>
        <v>1.7166637941012292E-3</v>
      </c>
      <c r="J188" s="299">
        <f t="shared" si="26"/>
        <v>1.7166637940244003E-3</v>
      </c>
      <c r="K188" s="299">
        <f t="shared" si="26"/>
        <v>1.7166637940362202E-3</v>
      </c>
      <c r="L188" s="299">
        <f t="shared" si="26"/>
        <v>1.7166637940575957E-3</v>
      </c>
      <c r="M188" s="299">
        <f t="shared" si="26"/>
        <v>1.7166637940915354E-3</v>
      </c>
      <c r="N188" s="299">
        <f t="shared" si="26"/>
        <v>1.7166637940571276E-3</v>
      </c>
      <c r="O188" s="299">
        <f t="shared" si="26"/>
        <v>1.7166637940578687E-3</v>
      </c>
      <c r="P188" s="299">
        <f t="shared" si="26"/>
        <v>1.7166637941064087E-3</v>
      </c>
      <c r="Q188" s="299">
        <f t="shared" si="26"/>
        <v>1.7166637940738022E-3</v>
      </c>
      <c r="R188" s="299">
        <f t="shared" si="26"/>
        <v>1.716663794029076E-3</v>
      </c>
      <c r="S188" s="299">
        <f t="shared" si="26"/>
        <v>1.7166637940735777E-3</v>
      </c>
      <c r="T188" s="299">
        <f t="shared" si="26"/>
        <v>1.7166637941045443E-3</v>
      </c>
      <c r="U188" s="299">
        <f t="shared" si="26"/>
        <v>1.7166637940848786E-3</v>
      </c>
      <c r="V188" s="299">
        <f t="shared" si="26"/>
        <v>1.716663794083754E-3</v>
      </c>
      <c r="W188" s="299">
        <f t="shared" si="26"/>
        <v>1.7166637940942149E-3</v>
      </c>
      <c r="X188" s="299">
        <f t="shared" si="26"/>
        <v>1.7166637940854573E-3</v>
      </c>
      <c r="Y188" s="299">
        <f t="shared" si="26"/>
        <v>1.7166637940506128E-3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8.929549728681883E-4</v>
      </c>
      <c r="C189" s="233">
        <f t="shared" si="27"/>
        <v>8.9295497285221963E-4</v>
      </c>
      <c r="D189" s="233">
        <f t="shared" si="27"/>
        <v>8.9295497284557911E-4</v>
      </c>
      <c r="E189" s="233">
        <f t="shared" si="27"/>
        <v>8.9295497286596287E-4</v>
      </c>
      <c r="F189" s="233">
        <f t="shared" si="27"/>
        <v>8.9295497287629206E-4</v>
      </c>
      <c r="G189" s="233">
        <f t="shared" si="27"/>
        <v>8.9295497286335027E-4</v>
      </c>
      <c r="H189" s="233">
        <f t="shared" si="27"/>
        <v>8.929549728751388E-4</v>
      </c>
      <c r="I189" s="233">
        <f t="shared" si="27"/>
        <v>8.929549728756796E-4</v>
      </c>
      <c r="J189" s="233">
        <f t="shared" si="27"/>
        <v>8.929549728357158E-4</v>
      </c>
      <c r="K189" s="233">
        <f t="shared" si="27"/>
        <v>8.9295497284186366E-4</v>
      </c>
      <c r="L189" s="233">
        <f t="shared" si="27"/>
        <v>8.9295497285298258E-4</v>
      </c>
      <c r="M189" s="233">
        <f t="shared" si="27"/>
        <v>8.9295497287063708E-4</v>
      </c>
      <c r="N189" s="233">
        <f t="shared" si="27"/>
        <v>8.9295497285273918E-4</v>
      </c>
      <c r="O189" s="233">
        <f t="shared" si="27"/>
        <v>8.9295497285312505E-4</v>
      </c>
      <c r="P189" s="233">
        <f t="shared" si="27"/>
        <v>8.9295497287837351E-4</v>
      </c>
      <c r="Q189" s="233">
        <f t="shared" si="27"/>
        <v>8.9295497286141269E-4</v>
      </c>
      <c r="R189" s="233">
        <f t="shared" si="27"/>
        <v>8.9295497283814766E-4</v>
      </c>
      <c r="S189" s="233">
        <f t="shared" si="27"/>
        <v>8.9295497286129592E-4</v>
      </c>
      <c r="T189" s="233">
        <f t="shared" si="27"/>
        <v>8.9295497287740391E-4</v>
      </c>
      <c r="U189" s="233">
        <f t="shared" si="27"/>
        <v>8.929549728671749E-4</v>
      </c>
      <c r="V189" s="233">
        <f t="shared" si="27"/>
        <v>8.9295497286658975E-4</v>
      </c>
      <c r="W189" s="233">
        <f t="shared" si="27"/>
        <v>8.9295497287203104E-4</v>
      </c>
      <c r="X189" s="233">
        <f t="shared" si="27"/>
        <v>8.9295497286747533E-4</v>
      </c>
      <c r="Y189" s="233">
        <f t="shared" si="27"/>
        <v>8.929549728493504E-4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2.0901299153900415E-2</v>
      </c>
      <c r="C190" s="233">
        <f t="shared" si="28"/>
        <v>2.0901299153526624E-2</v>
      </c>
      <c r="D190" s="233">
        <f t="shared" si="28"/>
        <v>2.0901299153371189E-2</v>
      </c>
      <c r="E190" s="233">
        <f t="shared" si="28"/>
        <v>2.0901299153848325E-2</v>
      </c>
      <c r="F190" s="233">
        <f t="shared" si="28"/>
        <v>2.09012991540901E-2</v>
      </c>
      <c r="G190" s="233">
        <f t="shared" si="28"/>
        <v>2.0901299153787162E-2</v>
      </c>
      <c r="H190" s="233">
        <f t="shared" si="28"/>
        <v>2.0901299154063101E-2</v>
      </c>
      <c r="I190" s="233">
        <f t="shared" si="28"/>
        <v>2.0901299154075757E-2</v>
      </c>
      <c r="J190" s="233">
        <f t="shared" si="28"/>
        <v>2.0901299153140322E-2</v>
      </c>
      <c r="K190" s="233">
        <f t="shared" si="28"/>
        <v>2.0901299153284231E-2</v>
      </c>
      <c r="L190" s="233">
        <f t="shared" si="28"/>
        <v>2.0901299153544484E-2</v>
      </c>
      <c r="M190" s="233">
        <f t="shared" si="28"/>
        <v>2.0901299153957723E-2</v>
      </c>
      <c r="N190" s="233">
        <f t="shared" si="28"/>
        <v>2.0901299153538794E-2</v>
      </c>
      <c r="O190" s="233">
        <f t="shared" si="28"/>
        <v>2.0901299153547822E-2</v>
      </c>
      <c r="P190" s="233">
        <f t="shared" si="28"/>
        <v>2.0901299154138808E-2</v>
      </c>
      <c r="Q190" s="233">
        <f t="shared" si="28"/>
        <v>2.0901299153741802E-2</v>
      </c>
      <c r="R190" s="233">
        <f t="shared" si="28"/>
        <v>2.0901299153197245E-2</v>
      </c>
      <c r="S190" s="233">
        <f t="shared" si="28"/>
        <v>2.0901299153739075E-2</v>
      </c>
      <c r="T190" s="233">
        <f t="shared" si="28"/>
        <v>2.0901299154116121E-2</v>
      </c>
      <c r="U190" s="233">
        <f t="shared" si="28"/>
        <v>2.0901299153876687E-2</v>
      </c>
      <c r="V190" s="233">
        <f t="shared" si="28"/>
        <v>2.0901299153862983E-2</v>
      </c>
      <c r="W190" s="233">
        <f t="shared" si="28"/>
        <v>2.0901299153990353E-2</v>
      </c>
      <c r="X190" s="233">
        <f t="shared" si="28"/>
        <v>2.0901299153883716E-2</v>
      </c>
      <c r="Y190" s="233">
        <f t="shared" si="28"/>
        <v>2.0901299153459476E-2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5.7222126469560943E-4</v>
      </c>
      <c r="C191" s="233">
        <f t="shared" si="29"/>
        <v>5.7222126468537619E-4</v>
      </c>
      <c r="D191" s="233">
        <f t="shared" si="29"/>
        <v>5.7222126468112081E-4</v>
      </c>
      <c r="E191" s="233">
        <f t="shared" si="29"/>
        <v>5.7222126469418317E-4</v>
      </c>
      <c r="F191" s="233">
        <f t="shared" si="29"/>
        <v>5.7222126470080255E-4</v>
      </c>
      <c r="G191" s="233">
        <f t="shared" si="29"/>
        <v>5.7222126469250905E-4</v>
      </c>
      <c r="H191" s="233">
        <f t="shared" si="29"/>
        <v>5.7222126470006355E-4</v>
      </c>
      <c r="I191" s="233">
        <f t="shared" si="29"/>
        <v>5.7222126470040974E-4</v>
      </c>
      <c r="J191" s="233">
        <f t="shared" si="29"/>
        <v>5.7222126467480034E-4</v>
      </c>
      <c r="K191" s="233">
        <f t="shared" si="29"/>
        <v>5.7222126467874001E-4</v>
      </c>
      <c r="L191" s="233">
        <f t="shared" si="29"/>
        <v>5.7222126468586517E-4</v>
      </c>
      <c r="M191" s="233">
        <f t="shared" si="29"/>
        <v>5.7222126469717871E-4</v>
      </c>
      <c r="N191" s="233">
        <f t="shared" si="29"/>
        <v>5.7222126468570915E-4</v>
      </c>
      <c r="O191" s="233">
        <f t="shared" si="29"/>
        <v>5.7222126468595635E-4</v>
      </c>
      <c r="P191" s="233">
        <f t="shared" si="29"/>
        <v>5.7222126470213633E-4</v>
      </c>
      <c r="Q191" s="233">
        <f t="shared" si="29"/>
        <v>5.722212646912672E-4</v>
      </c>
      <c r="R191" s="233">
        <f t="shared" si="29"/>
        <v>5.7222126467635877E-4</v>
      </c>
      <c r="S191" s="233">
        <f t="shared" si="29"/>
        <v>5.7222126469119261E-4</v>
      </c>
      <c r="T191" s="233">
        <f t="shared" si="29"/>
        <v>5.7222126470151476E-4</v>
      </c>
      <c r="U191" s="233">
        <f t="shared" si="29"/>
        <v>5.7222126469495956E-4</v>
      </c>
      <c r="V191" s="233">
        <f t="shared" si="29"/>
        <v>5.7222126469458465E-4</v>
      </c>
      <c r="W191" s="233">
        <f t="shared" si="29"/>
        <v>5.7222126469807187E-4</v>
      </c>
      <c r="X191" s="233">
        <f t="shared" si="29"/>
        <v>5.7222126469515255E-4</v>
      </c>
      <c r="Y191" s="233">
        <f t="shared" si="29"/>
        <v>5.7222126468353771E-4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2.9012714480114088E-3</v>
      </c>
      <c r="C192" s="300">
        <f t="shared" si="30"/>
        <v>2.9048871511186129E-3</v>
      </c>
      <c r="D192" s="300">
        <f t="shared" si="30"/>
        <v>2.9165746918907109E-3</v>
      </c>
      <c r="E192" s="300">
        <f t="shared" si="30"/>
        <v>2.9426623113925797E-3</v>
      </c>
      <c r="F192" s="300">
        <f t="shared" si="30"/>
        <v>2.9160360421415042E-3</v>
      </c>
      <c r="G192" s="300">
        <f t="shared" si="30"/>
        <v>2.9900778149282575E-3</v>
      </c>
      <c r="H192" s="300">
        <f t="shared" si="30"/>
        <v>2.9727851526414732E-3</v>
      </c>
      <c r="I192" s="300">
        <f t="shared" si="30"/>
        <v>2.9724956549959302E-3</v>
      </c>
      <c r="J192" s="300">
        <f t="shared" si="30"/>
        <v>2.9286683972829337E-3</v>
      </c>
      <c r="K192" s="300">
        <f t="shared" si="30"/>
        <v>2.9806505807984736E-3</v>
      </c>
      <c r="L192" s="300">
        <f t="shared" si="30"/>
        <v>3.0320917900280905E-3</v>
      </c>
      <c r="M192" s="300">
        <f t="shared" si="30"/>
        <v>3.0078029897908296E-3</v>
      </c>
      <c r="N192" s="300">
        <f t="shared" si="30"/>
        <v>3.0010879711867126E-3</v>
      </c>
      <c r="O192" s="300">
        <f t="shared" si="30"/>
        <v>2.9992172113910897E-3</v>
      </c>
      <c r="P192" s="300">
        <f t="shared" si="30"/>
        <v>2.8270451300759676E-3</v>
      </c>
      <c r="Q192" s="300">
        <f t="shared" si="30"/>
        <v>2.8953306702535803E-3</v>
      </c>
      <c r="R192" s="300">
        <f t="shared" si="30"/>
        <v>2.8707702634790748E-3</v>
      </c>
      <c r="S192" s="300">
        <f t="shared" si="30"/>
        <v>2.8880870529742514E-3</v>
      </c>
      <c r="T192" s="300">
        <f t="shared" si="30"/>
        <v>2.8688267525918401E-3</v>
      </c>
      <c r="U192" s="300">
        <f t="shared" si="30"/>
        <v>2.8861435230890077E-3</v>
      </c>
      <c r="V192" s="300">
        <f t="shared" si="30"/>
        <v>2.8875120263474425E-3</v>
      </c>
      <c r="W192" s="300">
        <f t="shared" si="30"/>
        <v>2.8885395927024499E-3</v>
      </c>
      <c r="X192" s="300">
        <f t="shared" si="30"/>
        <v>2.8836836595898013E-3</v>
      </c>
      <c r="Y192" s="300">
        <f t="shared" si="30"/>
        <v>2.8748766608970603E-3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0.2490096908958517</v>
      </c>
      <c r="C193" s="301">
        <f t="shared" si="31"/>
        <v>0.24908116132226851</v>
      </c>
      <c r="D193" s="301">
        <f t="shared" si="31"/>
        <v>0.2497634045110855</v>
      </c>
      <c r="E193" s="301">
        <f t="shared" si="31"/>
        <v>0.25010416518957224</v>
      </c>
      <c r="F193" s="301">
        <f t="shared" si="31"/>
        <v>0.24884292188249732</v>
      </c>
      <c r="G193" s="301">
        <f t="shared" si="31"/>
        <v>0.24919702417317741</v>
      </c>
      <c r="H193" s="301">
        <f t="shared" si="31"/>
        <v>0.24811334271755728</v>
      </c>
      <c r="I193" s="301">
        <f t="shared" si="31"/>
        <v>0.24831789912864041</v>
      </c>
      <c r="J193" s="301">
        <f t="shared" si="31"/>
        <v>0.24722606838725511</v>
      </c>
      <c r="K193" s="301">
        <f t="shared" si="31"/>
        <v>0.24811200140148837</v>
      </c>
      <c r="L193" s="301">
        <f t="shared" si="31"/>
        <v>0.24912442677164426</v>
      </c>
      <c r="M193" s="301">
        <f t="shared" si="31"/>
        <v>0.24879644584634833</v>
      </c>
      <c r="N193" s="301">
        <f t="shared" si="31"/>
        <v>0.2490248952401676</v>
      </c>
      <c r="O193" s="301">
        <f t="shared" si="31"/>
        <v>0.24900211123828925</v>
      </c>
      <c r="P193" s="301">
        <f t="shared" si="31"/>
        <v>0.23860185429519226</v>
      </c>
      <c r="Q193" s="301">
        <f t="shared" si="31"/>
        <v>0.2479214878512922</v>
      </c>
      <c r="R193" s="301">
        <f t="shared" si="31"/>
        <v>0.24631559905383055</v>
      </c>
      <c r="S193" s="301">
        <f t="shared" si="31"/>
        <v>0.24855080636971832</v>
      </c>
      <c r="T193" s="301">
        <f t="shared" si="31"/>
        <v>0.24700395844045045</v>
      </c>
      <c r="U193" s="301">
        <f t="shared" si="31"/>
        <v>0.24848755875145986</v>
      </c>
      <c r="V193" s="301">
        <f t="shared" si="31"/>
        <v>0.24856591482524798</v>
      </c>
      <c r="W193" s="301">
        <f t="shared" si="31"/>
        <v>0.24870769698356682</v>
      </c>
      <c r="X193" s="301">
        <f t="shared" si="31"/>
        <v>0.24829619876918063</v>
      </c>
      <c r="Y193" s="301">
        <f t="shared" si="31"/>
        <v>0.24745327564714448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0.1258557452319809</v>
      </c>
      <c r="C194" s="302">
        <f t="shared" si="32"/>
        <v>0.12166040575363345</v>
      </c>
      <c r="D194" s="302">
        <f t="shared" si="32"/>
        <v>0.1066948165591067</v>
      </c>
      <c r="E194" s="302">
        <f t="shared" si="32"/>
        <v>0.10269806495256333</v>
      </c>
      <c r="F194" s="302">
        <f t="shared" si="32"/>
        <v>0.12404566817507283</v>
      </c>
      <c r="G194" s="302">
        <f t="shared" si="32"/>
        <v>0.10411418877013801</v>
      </c>
      <c r="H194" s="302">
        <f t="shared" si="32"/>
        <v>0.10623815481623339</v>
      </c>
      <c r="I194" s="302">
        <f t="shared" si="32"/>
        <v>0.10666927161036921</v>
      </c>
      <c r="J194" s="302">
        <f t="shared" si="32"/>
        <v>0.12657484250843432</v>
      </c>
      <c r="K194" s="302">
        <f t="shared" si="32"/>
        <v>0.1076531210170381</v>
      </c>
      <c r="L194" s="302">
        <f t="shared" si="32"/>
        <v>9.1923543936869301E-2</v>
      </c>
      <c r="M194" s="302">
        <f t="shared" si="32"/>
        <v>0.10346793966315111</v>
      </c>
      <c r="N194" s="302">
        <f t="shared" si="32"/>
        <v>0.10792803696403666</v>
      </c>
      <c r="O194" s="302">
        <f t="shared" si="32"/>
        <v>0.10845692230499715</v>
      </c>
      <c r="P194" s="302">
        <f t="shared" si="32"/>
        <v>0.10632948715319383</v>
      </c>
      <c r="Q194" s="302">
        <f t="shared" si="32"/>
        <v>0.13297622562015779</v>
      </c>
      <c r="R194" s="302">
        <f t="shared" si="32"/>
        <v>0.14276657928426406</v>
      </c>
      <c r="S194" s="302">
        <f t="shared" si="32"/>
        <v>0.12027491953411557</v>
      </c>
      <c r="T194" s="302">
        <f t="shared" si="32"/>
        <v>0.12677810280018828</v>
      </c>
      <c r="U194" s="302">
        <f t="shared" si="32"/>
        <v>0.12771239349250435</v>
      </c>
      <c r="V194" s="302">
        <f t="shared" si="32"/>
        <v>0.1253889419647469</v>
      </c>
      <c r="W194" s="302">
        <f t="shared" si="32"/>
        <v>0.13243131834947552</v>
      </c>
      <c r="X194" s="302">
        <f t="shared" si="32"/>
        <v>0.13216260617398351</v>
      </c>
      <c r="Y194" s="302">
        <f t="shared" si="32"/>
        <v>0.13050315341661214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0.12315394566387079</v>
      </c>
      <c r="C195" s="302">
        <f t="shared" si="33"/>
        <v>0.127420755568635</v>
      </c>
      <c r="D195" s="302">
        <f t="shared" si="33"/>
        <v>0.14306858795197885</v>
      </c>
      <c r="E195" s="302">
        <f t="shared" si="33"/>
        <v>0.14740610023700892</v>
      </c>
      <c r="F195" s="302">
        <f t="shared" si="33"/>
        <v>0.1247972537074245</v>
      </c>
      <c r="G195" s="302">
        <f t="shared" si="33"/>
        <v>0.1450828354030394</v>
      </c>
      <c r="H195" s="302">
        <f t="shared" si="33"/>
        <v>0.14187518790132386</v>
      </c>
      <c r="I195" s="302">
        <f t="shared" si="33"/>
        <v>0.14164862751827115</v>
      </c>
      <c r="J195" s="302">
        <f t="shared" si="33"/>
        <v>0.12065122587882085</v>
      </c>
      <c r="K195" s="302">
        <f t="shared" si="33"/>
        <v>0.14045888038445026</v>
      </c>
      <c r="L195" s="302">
        <f t="shared" si="33"/>
        <v>0.15720088283477507</v>
      </c>
      <c r="M195" s="302">
        <f t="shared" si="33"/>
        <v>0.14532850618319731</v>
      </c>
      <c r="N195" s="302">
        <f t="shared" si="33"/>
        <v>0.141096858276131</v>
      </c>
      <c r="O195" s="302">
        <f t="shared" si="33"/>
        <v>0.1405451889332921</v>
      </c>
      <c r="P195" s="302">
        <f t="shared" si="33"/>
        <v>0.13227236714199847</v>
      </c>
      <c r="Q195" s="302">
        <f t="shared" si="33"/>
        <v>0.11494526223113444</v>
      </c>
      <c r="R195" s="302">
        <f t="shared" si="33"/>
        <v>0.10354901976956643</v>
      </c>
      <c r="S195" s="302">
        <f t="shared" si="33"/>
        <v>0.12827588683560276</v>
      </c>
      <c r="T195" s="302">
        <f t="shared" si="33"/>
        <v>0.12022585564026216</v>
      </c>
      <c r="U195" s="302">
        <f t="shared" si="33"/>
        <v>0.12077516525895553</v>
      </c>
      <c r="V195" s="302">
        <f t="shared" si="33"/>
        <v>0.12317697286050117</v>
      </c>
      <c r="W195" s="302">
        <f t="shared" si="33"/>
        <v>0.11627637863409136</v>
      </c>
      <c r="X195" s="302">
        <f t="shared" si="33"/>
        <v>0.11613359259519709</v>
      </c>
      <c r="Y195" s="302">
        <f t="shared" si="33"/>
        <v>0.11695012223053233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0.47758321005366489</v>
      </c>
      <c r="C196" s="301">
        <f t="shared" si="34"/>
        <v>0.47772028534398453</v>
      </c>
      <c r="D196" s="301">
        <f t="shared" si="34"/>
        <v>0.47902878016995021</v>
      </c>
      <c r="E196" s="301">
        <f t="shared" si="34"/>
        <v>0.4796823353713815</v>
      </c>
      <c r="F196" s="301">
        <f t="shared" si="34"/>
        <v>0.47726335872398867</v>
      </c>
      <c r="G196" s="301">
        <f t="shared" si="34"/>
        <v>0.4779425022065652</v>
      </c>
      <c r="H196" s="301">
        <f t="shared" si="34"/>
        <v>0.4758640767991496</v>
      </c>
      <c r="I196" s="301">
        <f t="shared" si="34"/>
        <v>0.47625640172068434</v>
      </c>
      <c r="J196" s="301">
        <f t="shared" si="34"/>
        <v>0.47416234655186723</v>
      </c>
      <c r="K196" s="301">
        <f t="shared" si="34"/>
        <v>0.47586150424853313</v>
      </c>
      <c r="L196" s="301">
        <f t="shared" si="34"/>
        <v>0.47780326545661794</v>
      </c>
      <c r="M196" s="301">
        <f t="shared" si="34"/>
        <v>0.47717422092997447</v>
      </c>
      <c r="N196" s="301">
        <f t="shared" si="34"/>
        <v>0.47761237092503089</v>
      </c>
      <c r="O196" s="301">
        <f t="shared" si="34"/>
        <v>0.47756867279940474</v>
      </c>
      <c r="P196" s="301">
        <f t="shared" si="34"/>
        <v>0.4576217057621072</v>
      </c>
      <c r="Q196" s="301">
        <f t="shared" si="34"/>
        <v>0.47549611255420138</v>
      </c>
      <c r="R196" s="301">
        <f t="shared" si="34"/>
        <v>0.47241612990725373</v>
      </c>
      <c r="S196" s="301">
        <f t="shared" si="34"/>
        <v>0.4767031015556929</v>
      </c>
      <c r="T196" s="301">
        <f t="shared" si="34"/>
        <v>0.47373635517378787</v>
      </c>
      <c r="U196" s="301">
        <f t="shared" si="34"/>
        <v>0.47658179703759412</v>
      </c>
      <c r="V196" s="301">
        <f t="shared" si="34"/>
        <v>0.47673207851905891</v>
      </c>
      <c r="W196" s="301">
        <f t="shared" si="34"/>
        <v>0.4770040068044788</v>
      </c>
      <c r="X196" s="301">
        <f t="shared" si="34"/>
        <v>0.47621478194559524</v>
      </c>
      <c r="Y196" s="301">
        <f t="shared" si="34"/>
        <v>0.47459811422072795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0.24138253654041616</v>
      </c>
      <c r="C197" s="302">
        <f t="shared" si="35"/>
        <v>0.23333616819175584</v>
      </c>
      <c r="D197" s="302">
        <f t="shared" si="35"/>
        <v>0.20463321248688782</v>
      </c>
      <c r="E197" s="302">
        <f t="shared" si="35"/>
        <v>0.19696772181793848</v>
      </c>
      <c r="F197" s="302">
        <f t="shared" si="35"/>
        <v>0.23791093506108169</v>
      </c>
      <c r="G197" s="302">
        <f t="shared" si="35"/>
        <v>0.1996837484761684</v>
      </c>
      <c r="H197" s="302">
        <f t="shared" si="35"/>
        <v>0.20375736713209264</v>
      </c>
      <c r="I197" s="302">
        <f t="shared" si="35"/>
        <v>0.20458421905785773</v>
      </c>
      <c r="J197" s="302">
        <f t="shared" si="35"/>
        <v>0.24276171493461413</v>
      </c>
      <c r="K197" s="302">
        <f t="shared" si="35"/>
        <v>0.20647117356214195</v>
      </c>
      <c r="L197" s="302">
        <f t="shared" si="35"/>
        <v>0.17630294240733291</v>
      </c>
      <c r="M197" s="302">
        <f t="shared" si="35"/>
        <v>0.19844428778731435</v>
      </c>
      <c r="N197" s="302">
        <f t="shared" si="35"/>
        <v>0.20699844316353827</v>
      </c>
      <c r="O197" s="302">
        <f t="shared" si="35"/>
        <v>0.20801280833935751</v>
      </c>
      <c r="P197" s="302">
        <f t="shared" si="35"/>
        <v>0.20393253618077628</v>
      </c>
      <c r="Q197" s="302">
        <f t="shared" si="35"/>
        <v>0.25503912102383702</v>
      </c>
      <c r="R197" s="302">
        <f t="shared" si="35"/>
        <v>0.27381633613399164</v>
      </c>
      <c r="S197" s="302">
        <f t="shared" si="35"/>
        <v>0.23067890230856095</v>
      </c>
      <c r="T197" s="302">
        <f t="shared" si="35"/>
        <v>0.24315155398972502</v>
      </c>
      <c r="U197" s="302">
        <f t="shared" si="35"/>
        <v>0.24494345833832401</v>
      </c>
      <c r="V197" s="302">
        <f t="shared" si="35"/>
        <v>0.240487240449621</v>
      </c>
      <c r="W197" s="302">
        <f t="shared" si="35"/>
        <v>0.25399402690489803</v>
      </c>
      <c r="X197" s="302">
        <f t="shared" si="35"/>
        <v>0.25347865570432249</v>
      </c>
      <c r="Y197" s="302">
        <f t="shared" si="35"/>
        <v>0.25029594112021702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0.23620067351324869</v>
      </c>
      <c r="C198" s="302">
        <f t="shared" si="36"/>
        <v>0.24438411715222866</v>
      </c>
      <c r="D198" s="302">
        <f t="shared" si="36"/>
        <v>0.27439556768306239</v>
      </c>
      <c r="E198" s="302">
        <f t="shared" si="36"/>
        <v>0.28271461355344296</v>
      </c>
      <c r="F198" s="302">
        <f t="shared" si="36"/>
        <v>0.23935242366290699</v>
      </c>
      <c r="G198" s="302">
        <f t="shared" si="36"/>
        <v>0.27825875373039677</v>
      </c>
      <c r="H198" s="302">
        <f t="shared" si="36"/>
        <v>0.27210670966705702</v>
      </c>
      <c r="I198" s="302">
        <f t="shared" si="36"/>
        <v>0.27167218266282661</v>
      </c>
      <c r="J198" s="302">
        <f t="shared" si="36"/>
        <v>0.23140063161725311</v>
      </c>
      <c r="K198" s="302">
        <f t="shared" si="36"/>
        <v>0.26939033068639118</v>
      </c>
      <c r="L198" s="302">
        <f t="shared" si="36"/>
        <v>0.30150032304928509</v>
      </c>
      <c r="M198" s="302">
        <f t="shared" si="36"/>
        <v>0.27872993314266015</v>
      </c>
      <c r="N198" s="302">
        <f t="shared" si="36"/>
        <v>0.27061392776149262</v>
      </c>
      <c r="O198" s="302">
        <f t="shared" si="36"/>
        <v>0.26955586446004715</v>
      </c>
      <c r="P198" s="302">
        <f t="shared" si="36"/>
        <v>0.25368916958133081</v>
      </c>
      <c r="Q198" s="302">
        <f t="shared" si="36"/>
        <v>0.22045699153036452</v>
      </c>
      <c r="R198" s="302">
        <f t="shared" si="36"/>
        <v>0.19859979377326231</v>
      </c>
      <c r="S198" s="302">
        <f t="shared" si="36"/>
        <v>0.24602419924713198</v>
      </c>
      <c r="T198" s="302">
        <f t="shared" si="36"/>
        <v>0.23058480118406288</v>
      </c>
      <c r="U198" s="302">
        <f t="shared" si="36"/>
        <v>0.23163833869927009</v>
      </c>
      <c r="V198" s="302">
        <f t="shared" si="36"/>
        <v>0.23624483806943797</v>
      </c>
      <c r="W198" s="302">
        <f t="shared" si="36"/>
        <v>0.22300997989958077</v>
      </c>
      <c r="X198" s="302">
        <f t="shared" si="36"/>
        <v>0.22273612624127281</v>
      </c>
      <c r="Y198" s="302">
        <f t="shared" si="36"/>
        <v>0.22430217310051101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0.24642268841692117</v>
      </c>
      <c r="C199" s="301">
        <f t="shared" si="37"/>
        <v>0.24621052699750814</v>
      </c>
      <c r="D199" s="301">
        <f t="shared" si="37"/>
        <v>0.24420810144213273</v>
      </c>
      <c r="E199" s="301">
        <f t="shared" si="37"/>
        <v>0.24318769794216238</v>
      </c>
      <c r="F199" s="301">
        <f t="shared" si="37"/>
        <v>0.246894544165603</v>
      </c>
      <c r="G199" s="301">
        <f t="shared" si="37"/>
        <v>0.24578725661990872</v>
      </c>
      <c r="H199" s="301">
        <f t="shared" si="37"/>
        <v>0.24896665614491328</v>
      </c>
      <c r="I199" s="301">
        <f t="shared" si="37"/>
        <v>0.24837006430992645</v>
      </c>
      <c r="J199" s="301">
        <f t="shared" si="37"/>
        <v>0.25159977747891948</v>
      </c>
      <c r="K199" s="301">
        <f t="shared" si="37"/>
        <v>0.24896270458433914</v>
      </c>
      <c r="L199" s="301">
        <f t="shared" si="37"/>
        <v>0.24595707679656828</v>
      </c>
      <c r="M199" s="301">
        <f t="shared" si="37"/>
        <v>0.24693839104826934</v>
      </c>
      <c r="N199" s="301">
        <f t="shared" si="37"/>
        <v>0.24627850667848059</v>
      </c>
      <c r="O199" s="301">
        <f t="shared" si="37"/>
        <v>0.24634685956577046</v>
      </c>
      <c r="P199" s="301">
        <f t="shared" si="37"/>
        <v>0.27686625562679856</v>
      </c>
      <c r="Q199" s="301">
        <f t="shared" si="37"/>
        <v>0.24960392973888443</v>
      </c>
      <c r="R199" s="301">
        <f t="shared" si="37"/>
        <v>0.25431436159069587</v>
      </c>
      <c r="S199" s="301">
        <f t="shared" si="37"/>
        <v>0.24777486583624914</v>
      </c>
      <c r="T199" s="301">
        <f t="shared" si="37"/>
        <v>0.25230772044737038</v>
      </c>
      <c r="U199" s="301">
        <f t="shared" si="37"/>
        <v>0.2479613615023335</v>
      </c>
      <c r="V199" s="301">
        <f t="shared" si="37"/>
        <v>0.24773135544383762</v>
      </c>
      <c r="W199" s="301">
        <f t="shared" si="37"/>
        <v>0.24731661743359754</v>
      </c>
      <c r="X199" s="301">
        <f t="shared" si="37"/>
        <v>0.24852219644010265</v>
      </c>
      <c r="Y199" s="301">
        <f t="shared" si="37"/>
        <v>0.25099059428618764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5.1465649726809615E-2</v>
      </c>
      <c r="C200" s="302">
        <f t="shared" si="38"/>
        <v>4.6749854498418987E-2</v>
      </c>
      <c r="D200" s="302">
        <f t="shared" si="38"/>
        <v>4.0475917063450502E-2</v>
      </c>
      <c r="E200" s="302">
        <f t="shared" si="38"/>
        <v>4.2432273950914312E-2</v>
      </c>
      <c r="F200" s="302">
        <f t="shared" si="38"/>
        <v>4.4154642809683418E-2</v>
      </c>
      <c r="G200" s="302">
        <f t="shared" si="38"/>
        <v>2.3598437132941342E-2</v>
      </c>
      <c r="H200" s="302">
        <f t="shared" si="38"/>
        <v>3.2657917349690792E-2</v>
      </c>
      <c r="I200" s="302">
        <f t="shared" si="38"/>
        <v>3.2131498159357952E-2</v>
      </c>
      <c r="J200" s="302">
        <f t="shared" si="38"/>
        <v>4.0895392381550801E-2</v>
      </c>
      <c r="K200" s="302">
        <f t="shared" si="38"/>
        <v>3.5133764285250585E-2</v>
      </c>
      <c r="L200" s="302">
        <f t="shared" si="38"/>
        <v>3.2368158298369733E-2</v>
      </c>
      <c r="M200" s="302">
        <f t="shared" si="38"/>
        <v>3.8627270161695731E-2</v>
      </c>
      <c r="N200" s="302">
        <f t="shared" si="38"/>
        <v>4.4786433767225436E-2</v>
      </c>
      <c r="O200" s="302">
        <f t="shared" si="38"/>
        <v>4.5010021140659259E-2</v>
      </c>
      <c r="P200" s="302">
        <f t="shared" si="38"/>
        <v>4.6050555652435793E-2</v>
      </c>
      <c r="Q200" s="302">
        <f t="shared" si="38"/>
        <v>5.5426161432538139E-2</v>
      </c>
      <c r="R200" s="302">
        <f t="shared" si="38"/>
        <v>5.9894867369219312E-2</v>
      </c>
      <c r="S200" s="302">
        <f t="shared" si="38"/>
        <v>5.000516546245002E-2</v>
      </c>
      <c r="T200" s="302">
        <f t="shared" si="38"/>
        <v>5.3038997309980095E-2</v>
      </c>
      <c r="U200" s="302">
        <f t="shared" si="38"/>
        <v>5.3110863800413279E-2</v>
      </c>
      <c r="V200" s="302">
        <f t="shared" si="38"/>
        <v>5.2128188507215019E-2</v>
      </c>
      <c r="W200" s="302">
        <f t="shared" si="38"/>
        <v>5.5024543292168368E-2</v>
      </c>
      <c r="X200" s="302">
        <f t="shared" si="38"/>
        <v>5.5003901201603138E-2</v>
      </c>
      <c r="Y200" s="302">
        <f t="shared" si="38"/>
        <v>5.4498276605391631E-2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0.14308589761646101</v>
      </c>
      <c r="C201" s="302">
        <f t="shared" si="39"/>
        <v>0.14287373619889596</v>
      </c>
      <c r="D201" s="302">
        <f t="shared" si="39"/>
        <v>0.14087131064428907</v>
      </c>
      <c r="E201" s="302">
        <f t="shared" si="39"/>
        <v>0.1398509071419598</v>
      </c>
      <c r="F201" s="302">
        <f t="shared" si="39"/>
        <v>0.14355775336420507</v>
      </c>
      <c r="G201" s="302">
        <f t="shared" si="39"/>
        <v>0.14245046582000848</v>
      </c>
      <c r="H201" s="302">
        <f t="shared" si="39"/>
        <v>0.14562986534364883</v>
      </c>
      <c r="I201" s="302">
        <f t="shared" si="39"/>
        <v>0.14503327350859943</v>
      </c>
      <c r="J201" s="302">
        <f t="shared" si="39"/>
        <v>0.14826298668221718</v>
      </c>
      <c r="K201" s="302">
        <f t="shared" si="39"/>
        <v>0.14562591378692544</v>
      </c>
      <c r="L201" s="302">
        <f t="shared" si="39"/>
        <v>0.1426202859978678</v>
      </c>
      <c r="M201" s="302">
        <f t="shared" si="39"/>
        <v>0.14360160024752583</v>
      </c>
      <c r="N201" s="302">
        <f t="shared" si="39"/>
        <v>0.14294171587980833</v>
      </c>
      <c r="O201" s="302">
        <f t="shared" si="39"/>
        <v>0.14301006876705352</v>
      </c>
      <c r="P201" s="302">
        <f t="shared" si="39"/>
        <v>0.17352946482515977</v>
      </c>
      <c r="Q201" s="302">
        <f t="shared" si="39"/>
        <v>0.14626713893920842</v>
      </c>
      <c r="R201" s="302">
        <f t="shared" si="39"/>
        <v>0.15097757079371216</v>
      </c>
      <c r="S201" s="302">
        <f t="shared" si="39"/>
        <v>0.14443807503658668</v>
      </c>
      <c r="T201" s="302">
        <f t="shared" si="39"/>
        <v>0.1489709296458438</v>
      </c>
      <c r="U201" s="302">
        <f t="shared" si="39"/>
        <v>0.14462457070199072</v>
      </c>
      <c r="V201" s="302">
        <f t="shared" si="39"/>
        <v>0.14439456464356254</v>
      </c>
      <c r="W201" s="302">
        <f t="shared" si="39"/>
        <v>0.14397982663269274</v>
      </c>
      <c r="X201" s="302">
        <f t="shared" si="39"/>
        <v>0.14518540563972507</v>
      </c>
      <c r="Y201" s="302">
        <f t="shared" si="39"/>
        <v>0.14765380348790752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5.1871141073650547E-2</v>
      </c>
      <c r="C202" s="303">
        <f t="shared" si="40"/>
        <v>5.6586936300193215E-2</v>
      </c>
      <c r="D202" s="303">
        <f t="shared" si="40"/>
        <v>6.2860873734393169E-2</v>
      </c>
      <c r="E202" s="303">
        <f t="shared" si="40"/>
        <v>6.0904516849288277E-2</v>
      </c>
      <c r="F202" s="303">
        <f t="shared" si="40"/>
        <v>5.918214799171452E-2</v>
      </c>
      <c r="G202" s="303">
        <f t="shared" si="40"/>
        <v>7.9738353666958903E-2</v>
      </c>
      <c r="H202" s="303">
        <f t="shared" si="40"/>
        <v>7.0678873451573671E-2</v>
      </c>
      <c r="I202" s="303">
        <f t="shared" si="40"/>
        <v>7.1205292641969092E-2</v>
      </c>
      <c r="J202" s="303">
        <f t="shared" si="40"/>
        <v>6.2441398415151464E-2</v>
      </c>
      <c r="K202" s="303">
        <f t="shared" si="40"/>
        <v>6.8203026512163117E-2</v>
      </c>
      <c r="L202" s="303">
        <f t="shared" si="40"/>
        <v>7.0968632500330725E-2</v>
      </c>
      <c r="M202" s="303">
        <f t="shared" si="40"/>
        <v>6.4709520639047752E-2</v>
      </c>
      <c r="N202" s="303">
        <f t="shared" si="40"/>
        <v>5.8550357031446842E-2</v>
      </c>
      <c r="O202" s="303">
        <f t="shared" si="40"/>
        <v>5.8326769658057671E-2</v>
      </c>
      <c r="P202" s="303">
        <f t="shared" si="40"/>
        <v>5.7286235149202995E-2</v>
      </c>
      <c r="Q202" s="303">
        <f t="shared" si="40"/>
        <v>4.7910629367137886E-2</v>
      </c>
      <c r="R202" s="303">
        <f t="shared" si="40"/>
        <v>4.3441923427764373E-2</v>
      </c>
      <c r="S202" s="303">
        <f t="shared" si="40"/>
        <v>5.3331625337212453E-2</v>
      </c>
      <c r="T202" s="303">
        <f t="shared" si="40"/>
        <v>5.0297793491546484E-2</v>
      </c>
      <c r="U202" s="303">
        <f t="shared" si="40"/>
        <v>5.0225926999929497E-2</v>
      </c>
      <c r="V202" s="303">
        <f t="shared" si="40"/>
        <v>5.1208602293060075E-2</v>
      </c>
      <c r="W202" s="303">
        <f t="shared" si="40"/>
        <v>4.8312247508736396E-2</v>
      </c>
      <c r="X202" s="303">
        <f t="shared" si="40"/>
        <v>4.8332889598774451E-2</v>
      </c>
      <c r="Y202" s="303">
        <f t="shared" si="40"/>
        <v>4.8838514192888455E-2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0.99999999999999978</v>
      </c>
      <c r="Q204" s="232">
        <f t="shared" si="41"/>
        <v>0.99999999999999989</v>
      </c>
      <c r="R204" s="232">
        <f t="shared" si="41"/>
        <v>1</v>
      </c>
      <c r="S204" s="232">
        <f t="shared" si="41"/>
        <v>1.0000000000000002</v>
      </c>
      <c r="T204" s="232">
        <f t="shared" si="41"/>
        <v>1.0000000000000004</v>
      </c>
      <c r="U204" s="232">
        <f t="shared" si="41"/>
        <v>1.0000000000000002</v>
      </c>
      <c r="V204" s="232">
        <f t="shared" si="41"/>
        <v>1.0000000000000002</v>
      </c>
      <c r="W204" s="232">
        <f t="shared" si="41"/>
        <v>1.0000000000000002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1.6029763046124315E-3</v>
      </c>
      <c r="Q205" s="299">
        <f t="shared" si="42"/>
        <v>1.6029763046092964E-3</v>
      </c>
      <c r="R205" s="299">
        <f t="shared" si="42"/>
        <v>1.6029763046150035E-3</v>
      </c>
      <c r="S205" s="299">
        <f t="shared" si="42"/>
        <v>1.6029763046121984E-3</v>
      </c>
      <c r="T205" s="299">
        <f t="shared" si="42"/>
        <v>1.6029763045966937E-3</v>
      </c>
      <c r="U205" s="299">
        <f t="shared" si="42"/>
        <v>1.6029763046016034E-3</v>
      </c>
      <c r="V205" s="299">
        <f t="shared" si="42"/>
        <v>1.6029763046029252E-3</v>
      </c>
      <c r="W205" s="299">
        <f t="shared" si="42"/>
        <v>1.6029763045954889E-3</v>
      </c>
      <c r="X205" s="299">
        <f t="shared" si="42"/>
        <v>1.602976304600066E-3</v>
      </c>
      <c r="Y205" s="299">
        <f t="shared" si="42"/>
        <v>1.6029763046235017E-3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8.0011100773355593E-4</v>
      </c>
      <c r="Q206" s="233">
        <f t="shared" si="43"/>
        <v>8.0011100773199131E-4</v>
      </c>
      <c r="R206" s="233">
        <f t="shared" si="43"/>
        <v>8.0011100773483962E-4</v>
      </c>
      <c r="S206" s="233">
        <f t="shared" si="43"/>
        <v>8.0011100773343948E-4</v>
      </c>
      <c r="T206" s="233">
        <f t="shared" si="43"/>
        <v>8.0011100772570088E-4</v>
      </c>
      <c r="U206" s="233">
        <f t="shared" si="43"/>
        <v>8.0011100772815129E-4</v>
      </c>
      <c r="V206" s="233">
        <f t="shared" si="43"/>
        <v>8.0011100772881146E-4</v>
      </c>
      <c r="W206" s="233">
        <f t="shared" si="43"/>
        <v>8.0011100772509937E-4</v>
      </c>
      <c r="X206" s="233">
        <f t="shared" si="43"/>
        <v>8.0011100772738378E-4</v>
      </c>
      <c r="Y206" s="233">
        <f t="shared" si="43"/>
        <v>8.0011100773908156E-4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2.0339314235959739E-2</v>
      </c>
      <c r="Q207" s="233">
        <f t="shared" si="44"/>
        <v>2.0339314235919965E-2</v>
      </c>
      <c r="R207" s="233">
        <f t="shared" si="44"/>
        <v>2.0339314235992376E-2</v>
      </c>
      <c r="S207" s="233">
        <f t="shared" si="44"/>
        <v>2.0339314235956779E-2</v>
      </c>
      <c r="T207" s="233">
        <f t="shared" si="44"/>
        <v>2.0339314235760048E-2</v>
      </c>
      <c r="U207" s="233">
        <f t="shared" si="44"/>
        <v>2.0339314235822355E-2</v>
      </c>
      <c r="V207" s="233">
        <f t="shared" si="44"/>
        <v>2.0339314235839137E-2</v>
      </c>
      <c r="W207" s="233">
        <f t="shared" si="44"/>
        <v>2.0339314235744765E-2</v>
      </c>
      <c r="X207" s="233">
        <f t="shared" si="44"/>
        <v>2.0339314235802833E-2</v>
      </c>
      <c r="Y207" s="233">
        <f t="shared" si="44"/>
        <v>2.0339314236100206E-2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5.3432543487081058E-4</v>
      </c>
      <c r="Q208" s="233">
        <f t="shared" si="45"/>
        <v>5.3432543486976562E-4</v>
      </c>
      <c r="R208" s="233">
        <f t="shared" si="45"/>
        <v>5.3432543487166796E-4</v>
      </c>
      <c r="S208" s="233">
        <f t="shared" si="45"/>
        <v>5.3432543487073273E-4</v>
      </c>
      <c r="T208" s="233">
        <f t="shared" si="45"/>
        <v>5.3432543486556488E-4</v>
      </c>
      <c r="U208" s="233">
        <f t="shared" si="45"/>
        <v>5.3432543486720148E-4</v>
      </c>
      <c r="V208" s="233">
        <f t="shared" si="45"/>
        <v>5.3432543486764221E-4</v>
      </c>
      <c r="W208" s="233">
        <f t="shared" si="45"/>
        <v>5.343254348651634E-4</v>
      </c>
      <c r="X208" s="233">
        <f t="shared" si="45"/>
        <v>5.3432543486668898E-4</v>
      </c>
      <c r="Y208" s="233">
        <f t="shared" si="45"/>
        <v>5.3432543487450066E-4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2.6880511671914537E-3</v>
      </c>
      <c r="Q209" s="300">
        <f t="shared" si="46"/>
        <v>2.6968503978661573E-3</v>
      </c>
      <c r="R209" s="300">
        <f t="shared" si="46"/>
        <v>2.6834157398101226E-3</v>
      </c>
      <c r="S209" s="300">
        <f t="shared" si="46"/>
        <v>2.6864184949590745E-3</v>
      </c>
      <c r="T209" s="300">
        <f t="shared" si="46"/>
        <v>2.6775607165947807E-3</v>
      </c>
      <c r="U209" s="300">
        <f t="shared" si="46"/>
        <v>2.6849833845267105E-3</v>
      </c>
      <c r="V209" s="300">
        <f t="shared" si="46"/>
        <v>2.6857957605732293E-3</v>
      </c>
      <c r="W209" s="300">
        <f t="shared" si="46"/>
        <v>2.6859196187983812E-3</v>
      </c>
      <c r="X209" s="300">
        <f t="shared" si="46"/>
        <v>2.6838183482693575E-3</v>
      </c>
      <c r="Y209" s="300">
        <f t="shared" si="46"/>
        <v>2.6805638661739394E-3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0.5620539983541748</v>
      </c>
      <c r="Q210" s="301">
        <f t="shared" si="47"/>
        <v>0.57210045301700008</v>
      </c>
      <c r="R210" s="301">
        <f t="shared" si="47"/>
        <v>0.57040178723692014</v>
      </c>
      <c r="S210" s="301">
        <f t="shared" si="47"/>
        <v>0.57276701957834164</v>
      </c>
      <c r="T210" s="301">
        <f t="shared" si="47"/>
        <v>0.57113444899064025</v>
      </c>
      <c r="U210" s="301">
        <f t="shared" si="47"/>
        <v>0.57270076768393974</v>
      </c>
      <c r="V210" s="301">
        <f t="shared" si="47"/>
        <v>0.572783098420653</v>
      </c>
      <c r="W210" s="301">
        <f t="shared" si="47"/>
        <v>0.57293235686878097</v>
      </c>
      <c r="X210" s="301">
        <f t="shared" si="47"/>
        <v>0.57249936518251199</v>
      </c>
      <c r="Y210" s="301">
        <f t="shared" si="47"/>
        <v>0.57160969528233674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0.25047128646143824</v>
      </c>
      <c r="Q211" s="302">
        <f t="shared" si="48"/>
        <v>0.30685423670664119</v>
      </c>
      <c r="R211" s="302">
        <f t="shared" si="48"/>
        <v>0.33060964183453445</v>
      </c>
      <c r="S211" s="302">
        <f t="shared" si="48"/>
        <v>0.27716468997934923</v>
      </c>
      <c r="T211" s="302">
        <f t="shared" si="48"/>
        <v>0.29314243522263528</v>
      </c>
      <c r="U211" s="302">
        <f t="shared" si="48"/>
        <v>0.29434465919908326</v>
      </c>
      <c r="V211" s="302">
        <f t="shared" si="48"/>
        <v>0.28894012574792488</v>
      </c>
      <c r="W211" s="302">
        <f t="shared" si="48"/>
        <v>0.30507374023980521</v>
      </c>
      <c r="X211" s="302">
        <f t="shared" si="48"/>
        <v>0.30472882190922779</v>
      </c>
      <c r="Y211" s="302">
        <f t="shared" si="48"/>
        <v>0.30145839679336067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0.31158271189273667</v>
      </c>
      <c r="Q212" s="302">
        <f t="shared" si="49"/>
        <v>0.26524621631035894</v>
      </c>
      <c r="R212" s="302">
        <f t="shared" si="49"/>
        <v>0.23979214540238575</v>
      </c>
      <c r="S212" s="302">
        <f t="shared" si="49"/>
        <v>0.29560232959899241</v>
      </c>
      <c r="T212" s="302">
        <f t="shared" si="49"/>
        <v>0.27799201376800475</v>
      </c>
      <c r="U212" s="302">
        <f t="shared" si="49"/>
        <v>0.27835610848485653</v>
      </c>
      <c r="V212" s="302">
        <f t="shared" si="49"/>
        <v>0.28384297267272812</v>
      </c>
      <c r="W212" s="302">
        <f t="shared" si="49"/>
        <v>0.26785861662897592</v>
      </c>
      <c r="X212" s="302">
        <f t="shared" si="49"/>
        <v>0.26777054327328387</v>
      </c>
      <c r="Y212" s="302">
        <f t="shared" si="49"/>
        <v>0.27015129848897607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0.28800478738873875</v>
      </c>
      <c r="Q213" s="301">
        <f t="shared" si="50"/>
        <v>0.29315273944966225</v>
      </c>
      <c r="R213" s="301">
        <f t="shared" si="50"/>
        <v>0.2922823179629917</v>
      </c>
      <c r="S213" s="301">
        <f t="shared" si="50"/>
        <v>0.2934942980211549</v>
      </c>
      <c r="T213" s="301">
        <f t="shared" si="50"/>
        <v>0.29265774468929523</v>
      </c>
      <c r="U213" s="301">
        <f t="shared" si="50"/>
        <v>0.2934603495699078</v>
      </c>
      <c r="V213" s="301">
        <f t="shared" si="50"/>
        <v>0.29350253705792867</v>
      </c>
      <c r="W213" s="301">
        <f t="shared" si="50"/>
        <v>0.29357901929583646</v>
      </c>
      <c r="X213" s="301">
        <f t="shared" si="50"/>
        <v>0.29335714794733553</v>
      </c>
      <c r="Y213" s="301">
        <f t="shared" si="50"/>
        <v>0.29290126792300292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0.12834519426166194</v>
      </c>
      <c r="Q214" s="302">
        <f t="shared" si="51"/>
        <v>0.1572366524583296</v>
      </c>
      <c r="R214" s="302">
        <f t="shared" si="51"/>
        <v>0.16940927363570074</v>
      </c>
      <c r="S214" s="302">
        <f t="shared" si="51"/>
        <v>0.14202328929767194</v>
      </c>
      <c r="T214" s="302">
        <f t="shared" si="51"/>
        <v>0.15021052243758151</v>
      </c>
      <c r="U214" s="302">
        <f t="shared" si="51"/>
        <v>0.15082655979652643</v>
      </c>
      <c r="V214" s="302">
        <f t="shared" si="51"/>
        <v>0.14805719686681845</v>
      </c>
      <c r="W214" s="302">
        <f t="shared" si="51"/>
        <v>0.15632429971663736</v>
      </c>
      <c r="X214" s="302">
        <f t="shared" si="51"/>
        <v>0.15614755845911524</v>
      </c>
      <c r="Y214" s="302">
        <f t="shared" si="51"/>
        <v>0.15447174422609816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0.15965959312707681</v>
      </c>
      <c r="Q215" s="302">
        <f t="shared" si="52"/>
        <v>0.13591608699133259</v>
      </c>
      <c r="R215" s="302">
        <f t="shared" si="52"/>
        <v>0.12287304432729095</v>
      </c>
      <c r="S215" s="302">
        <f t="shared" si="52"/>
        <v>0.15147100872348296</v>
      </c>
      <c r="T215" s="302">
        <f t="shared" si="52"/>
        <v>0.14244722225171377</v>
      </c>
      <c r="U215" s="302">
        <f t="shared" si="52"/>
        <v>0.14263378977338137</v>
      </c>
      <c r="V215" s="302">
        <f t="shared" si="52"/>
        <v>0.14544534019111016</v>
      </c>
      <c r="W215" s="302">
        <f t="shared" si="52"/>
        <v>0.13725471957919913</v>
      </c>
      <c r="X215" s="302">
        <f t="shared" si="52"/>
        <v>0.13720958948822029</v>
      </c>
      <c r="Y215" s="302">
        <f t="shared" si="52"/>
        <v>0.1384295236969047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0.12397643610671817</v>
      </c>
      <c r="Q216" s="301">
        <f t="shared" si="53"/>
        <v>0.10877323015234051</v>
      </c>
      <c r="R216" s="301">
        <f t="shared" si="53"/>
        <v>0.11135575207706407</v>
      </c>
      <c r="S216" s="301">
        <f t="shared" si="53"/>
        <v>0.10777553692237145</v>
      </c>
      <c r="T216" s="301">
        <f t="shared" si="53"/>
        <v>0.11025351862052199</v>
      </c>
      <c r="U216" s="301">
        <f t="shared" si="53"/>
        <v>0.10787717237860678</v>
      </c>
      <c r="V216" s="301">
        <f t="shared" si="53"/>
        <v>0.10775184177780657</v>
      </c>
      <c r="W216" s="301">
        <f t="shared" si="53"/>
        <v>0.10752597723365379</v>
      </c>
      <c r="X216" s="301">
        <f t="shared" si="53"/>
        <v>0.10818294153888618</v>
      </c>
      <c r="Y216" s="301">
        <f t="shared" si="53"/>
        <v>0.10953174594514938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1.4852622941335786E-2</v>
      </c>
      <c r="Q217" s="302">
        <f t="shared" si="54"/>
        <v>1.8196058878217219E-2</v>
      </c>
      <c r="R217" s="302">
        <f t="shared" si="54"/>
        <v>1.9604723640425765E-2</v>
      </c>
      <c r="S217" s="302">
        <f t="shared" si="54"/>
        <v>1.6435507203534434E-2</v>
      </c>
      <c r="T217" s="302">
        <f t="shared" si="54"/>
        <v>1.7382966806205429E-2</v>
      </c>
      <c r="U217" s="302">
        <f t="shared" si="54"/>
        <v>1.7454257131198282E-2</v>
      </c>
      <c r="V217" s="302">
        <f t="shared" si="54"/>
        <v>1.7133775296102789E-2</v>
      </c>
      <c r="W217" s="302">
        <f t="shared" si="54"/>
        <v>1.8090477743373762E-2</v>
      </c>
      <c r="X217" s="302">
        <f t="shared" si="54"/>
        <v>1.807002453301982E-2</v>
      </c>
      <c r="Y217" s="302">
        <f t="shared" si="54"/>
        <v>1.787609255866025E-2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9.0647361831731554E-2</v>
      </c>
      <c r="Q218" s="302">
        <f t="shared" si="55"/>
        <v>7.4848414125426019E-2</v>
      </c>
      <c r="R218" s="302">
        <f t="shared" si="55"/>
        <v>7.7531664731234393E-2</v>
      </c>
      <c r="S218" s="302">
        <f t="shared" si="55"/>
        <v>7.3811194361534535E-2</v>
      </c>
      <c r="T218" s="302">
        <f t="shared" si="55"/>
        <v>7.6385985381451318E-2</v>
      </c>
      <c r="U218" s="302">
        <f t="shared" si="55"/>
        <v>7.391675846931553E-2</v>
      </c>
      <c r="V218" s="302">
        <f t="shared" si="55"/>
        <v>7.3786545762441771E-2</v>
      </c>
      <c r="W218" s="302">
        <f t="shared" si="55"/>
        <v>7.3551830385596068E-2</v>
      </c>
      <c r="X218" s="302">
        <f t="shared" si="55"/>
        <v>7.4234470537125022E-2</v>
      </c>
      <c r="Y218" s="302">
        <f t="shared" si="55"/>
        <v>7.5636031216397503E-2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1.8476451333650824E-2</v>
      </c>
      <c r="Q219" s="303">
        <f t="shared" si="56"/>
        <v>1.5728757148697283E-2</v>
      </c>
      <c r="R219" s="303">
        <f t="shared" si="56"/>
        <v>1.4219363705403915E-2</v>
      </c>
      <c r="S219" s="303">
        <f t="shared" si="56"/>
        <v>1.7528835357302479E-2</v>
      </c>
      <c r="T219" s="303">
        <f t="shared" si="56"/>
        <v>1.6484566432865239E-2</v>
      </c>
      <c r="U219" s="303">
        <f t="shared" si="56"/>
        <v>1.6506156778092963E-2</v>
      </c>
      <c r="V219" s="303">
        <f t="shared" si="56"/>
        <v>1.6831520719262014E-2</v>
      </c>
      <c r="W219" s="303">
        <f t="shared" si="56"/>
        <v>1.5883669104683969E-2</v>
      </c>
      <c r="X219" s="303">
        <f t="shared" si="56"/>
        <v>1.5878446468741331E-2</v>
      </c>
      <c r="Y219" s="303">
        <f t="shared" si="56"/>
        <v>1.6019622170091598E-2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430.67238779284907</v>
      </c>
      <c r="C243" s="272">
        <f t="shared" si="59"/>
        <v>421.85510460811594</v>
      </c>
      <c r="D243" s="272">
        <f t="shared" si="59"/>
        <v>462.6193399950842</v>
      </c>
      <c r="E243" s="272">
        <f t="shared" si="59"/>
        <v>348.99826023129867</v>
      </c>
      <c r="F243" s="272">
        <f t="shared" si="59"/>
        <v>510.30381198051037</v>
      </c>
      <c r="G243" s="272">
        <f t="shared" si="59"/>
        <v>503.00372599598739</v>
      </c>
      <c r="H243" s="272">
        <f t="shared" si="59"/>
        <v>484.62939167386696</v>
      </c>
      <c r="I243" s="272">
        <f t="shared" si="59"/>
        <v>493.73725945242768</v>
      </c>
      <c r="J243" s="272">
        <f t="shared" si="59"/>
        <v>481.63257660673202</v>
      </c>
      <c r="K243" s="272">
        <f t="shared" si="59"/>
        <v>530.19618082456873</v>
      </c>
      <c r="L243" s="272">
        <f t="shared" si="59"/>
        <v>522.90511423019666</v>
      </c>
      <c r="M243" s="272">
        <f t="shared" si="59"/>
        <v>369.74414141520282</v>
      </c>
      <c r="N243" s="272">
        <f t="shared" si="59"/>
        <v>356.27423126271435</v>
      </c>
      <c r="O243" s="272">
        <f t="shared" si="59"/>
        <v>443.36439481259038</v>
      </c>
      <c r="P243" s="272">
        <f t="shared" si="59"/>
        <v>500.04674174618583</v>
      </c>
      <c r="Q243" s="272">
        <f t="shared" si="59"/>
        <v>393.62460081725334</v>
      </c>
      <c r="R243" s="272">
        <f t="shared" si="59"/>
        <v>447.83321645325674</v>
      </c>
      <c r="S243" s="272">
        <f t="shared" si="59"/>
        <v>209.13077594303655</v>
      </c>
      <c r="T243" s="272">
        <f t="shared" si="59"/>
        <v>211.85823533420069</v>
      </c>
      <c r="U243" s="272">
        <f t="shared" si="59"/>
        <v>180.89744264205839</v>
      </c>
      <c r="V243" s="272">
        <f t="shared" si="59"/>
        <v>158.70536569571368</v>
      </c>
      <c r="W243" s="272">
        <f t="shared" si="59"/>
        <v>165.11523280702181</v>
      </c>
      <c r="X243" s="272">
        <f t="shared" si="59"/>
        <v>193.3097690424519</v>
      </c>
      <c r="Y243" s="272">
        <f t="shared" si="59"/>
        <v>200.42985965554172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0.73931969523690588</v>
      </c>
      <c r="C244" s="273">
        <f>IF(C$73=0,0,C$73/NFM!C$14*1000)</f>
        <v>0.72418338441851315</v>
      </c>
      <c r="D244" s="273">
        <f>IF(D$73=0,0,D$73/NFM!D$14*1000)</f>
        <v>0.79416187139379735</v>
      </c>
      <c r="E244" s="273">
        <f>IF(E$73=0,0,E$73/NFM!E$14*1000)</f>
        <v>0.59911267753687036</v>
      </c>
      <c r="F244" s="273">
        <f>IF(F$73=0,0,F$73/NFM!F$14*1000)</f>
        <v>0.87602007801938431</v>
      </c>
      <c r="G244" s="273">
        <f>IF(G$73=0,0,G$73/NFM!G$14*1000)</f>
        <v>0.86348828470340433</v>
      </c>
      <c r="H244" s="273">
        <f>IF(H$73=0,0,H$73/NFM!H$14*1000)</f>
        <v>0.83194573024332752</v>
      </c>
      <c r="I244" s="273">
        <f>IF(I$73=0,0,I$73/NFM!I$14*1000)</f>
        <v>0.84758087710074725</v>
      </c>
      <c r="J244" s="273">
        <f>IF(J$73=0,0,J$73/NFM!J$14*1000)</f>
        <v>0.82680120628346021</v>
      </c>
      <c r="K244" s="273">
        <f>IF(K$73=0,0,K$73/NFM!K$14*1000)</f>
        <v>0.91016858735781792</v>
      </c>
      <c r="L244" s="273">
        <f>IF(L$73=0,0,L$73/NFM!L$14*1000)</f>
        <v>0.89765227732653041</v>
      </c>
      <c r="M244" s="273">
        <f>IF(M$73=0,0,M$73/NFM!M$14*1000)</f>
        <v>0.63472638064493925</v>
      </c>
      <c r="N244" s="273">
        <f>IF(N$73=0,0,N$73/NFM!N$14*1000)</f>
        <v>0.6116030735642376</v>
      </c>
      <c r="O244" s="273">
        <f>IF(O$73=0,0,O$73/NFM!O$14*1000)</f>
        <v>0.76110760414915202</v>
      </c>
      <c r="P244" s="273">
        <f>IF(P$73=0,0,P$73/NFM!P$14*1000)</f>
        <v>0.85841213691655494</v>
      </c>
      <c r="Q244" s="273">
        <f>IF(Q$73=0,0,Q$73/NFM!Q$14*1000)</f>
        <v>0.67572110067973201</v>
      </c>
      <c r="R244" s="273">
        <f>IF(R$73=0,0,R$73/NFM!R$14*1000)</f>
        <v>0.7687790684488921</v>
      </c>
      <c r="S244" s="273">
        <f>IF(S$73=0,0,S$73/NFM!S$14*1000)</f>
        <v>0.3590072312879245</v>
      </c>
      <c r="T244" s="273">
        <f>IF(T$73=0,0,T$73/NFM!T$14*1000)</f>
        <v>0.36368936208110236</v>
      </c>
      <c r="U244" s="273">
        <f>IF(U$73=0,0,U$73/NFM!U$14*1000)</f>
        <v>0.31054009022616758</v>
      </c>
      <c r="V244" s="273">
        <f>IF(V$73=0,0,V$73/NFM!V$14*1000)</f>
        <v>0.27244375521665359</v>
      </c>
      <c r="W244" s="273">
        <f>IF(W$73=0,0,W$73/NFM!W$14*1000)</f>
        <v>0.28344734201325156</v>
      </c>
      <c r="X244" s="273">
        <f>IF(X$73=0,0,X$73/NFM!X$14*1000)</f>
        <v>0.33184788155819889</v>
      </c>
      <c r="Y244" s="273">
        <f>IF(Y$73=0,0,Y$73/NFM!Y$14*1000)</f>
        <v>0.34407068331731405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0.38457105035664135</v>
      </c>
      <c r="C245" s="274">
        <f>IF(C$74=0,0,C$74/NFM!C$14*1000)</f>
        <v>0.37669761348291031</v>
      </c>
      <c r="D245" s="274">
        <f>IF(D$74=0,0,D$74/NFM!D$14*1000)</f>
        <v>0.41309824018315006</v>
      </c>
      <c r="E245" s="274">
        <f>IF(E$74=0,0,E$74/NFM!E$14*1000)</f>
        <v>0.31163973199510758</v>
      </c>
      <c r="F245" s="274">
        <f>IF(F$74=0,0,F$74/NFM!F$14*1000)</f>
        <v>0.45567832658572499</v>
      </c>
      <c r="G245" s="274">
        <f>IF(G$74=0,0,G$74/NFM!G$14*1000)</f>
        <v>0.44915967849691096</v>
      </c>
      <c r="H245" s="274">
        <f>IF(H$74=0,0,H$74/NFM!H$14*1000)</f>
        <v>0.43275222529663288</v>
      </c>
      <c r="I245" s="274">
        <f>IF(I$74=0,0,I$74/NFM!I$14*1000)</f>
        <v>0.44088514112205479</v>
      </c>
      <c r="J245" s="274">
        <f>IF(J$74=0,0,J$74/NFM!J$14*1000)</f>
        <v>0.43007620436066019</v>
      </c>
      <c r="K245" s="274">
        <f>IF(K$74=0,0,K$74/NFM!K$14*1000)</f>
        <v>0.4734413162490626</v>
      </c>
      <c r="L245" s="274">
        <f>IF(L$74=0,0,L$74/NFM!L$14*1000)</f>
        <v>0.46693072208211128</v>
      </c>
      <c r="M245" s="274">
        <f>IF(M$74=0,0,M$74/NFM!M$14*1000)</f>
        <v>0.3301648697664894</v>
      </c>
      <c r="N245" s="274">
        <f>IF(N$74=0,0,N$74/NFM!N$14*1000)</f>
        <v>0.31813684650532753</v>
      </c>
      <c r="O245" s="274">
        <f>IF(O$74=0,0,O$74/NFM!O$14*1000)</f>
        <v>0.39590444113391876</v>
      </c>
      <c r="P245" s="274">
        <f>IF(P$74=0,0,P$74/NFM!P$14*1000)</f>
        <v>0.4465192247138845</v>
      </c>
      <c r="Q245" s="274">
        <f>IF(Q$74=0,0,Q$74/NFM!Q$14*1000)</f>
        <v>0.35148904474035492</v>
      </c>
      <c r="R245" s="274">
        <f>IF(R$74=0,0,R$74/NFM!R$14*1000)</f>
        <v>0.39989489763403813</v>
      </c>
      <c r="S245" s="274">
        <f>IF(S$74=0,0,S$74/NFM!S$14*1000)</f>
        <v>0.18674436635667602</v>
      </c>
      <c r="T245" s="274">
        <f>IF(T$74=0,0,T$74/NFM!T$14*1000)</f>
        <v>0.18917986478670579</v>
      </c>
      <c r="U245" s="274">
        <f>IF(U$74=0,0,U$74/NFM!U$14*1000)</f>
        <v>0.16153327098618053</v>
      </c>
      <c r="V245" s="274">
        <f>IF(V$74=0,0,V$74/NFM!V$14*1000)</f>
        <v>0.14171674551859822</v>
      </c>
      <c r="W245" s="274">
        <f>IF(W$74=0,0,W$74/NFM!W$14*1000)</f>
        <v>0.14744046823195323</v>
      </c>
      <c r="X245" s="274">
        <f>IF(X$74=0,0,X$74/NFM!X$14*1000)</f>
        <v>0.17261691957032052</v>
      </c>
      <c r="Y245" s="274">
        <f>IF(Y$74=0,0,Y$74/NFM!Y$14*1000)</f>
        <v>0.17897483988691337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9.0016124145829473</v>
      </c>
      <c r="C246" s="274">
        <f>IF(C$75=0,0,C$75/NFM!C$14*1000)</f>
        <v>8.8173197408564956</v>
      </c>
      <c r="D246" s="274">
        <f>IF(D$75=0,0,D$75/NFM!D$14*1000)</f>
        <v>9.6693452193723886</v>
      </c>
      <c r="E246" s="274">
        <f>IF(E$75=0,0,E$75/NFM!E$14*1000)</f>
        <v>7.2945170412669817</v>
      </c>
      <c r="F246" s="274">
        <f>IF(F$75=0,0,F$75/NFM!F$14*1000)</f>
        <v>10.666012633677193</v>
      </c>
      <c r="G246" s="274">
        <f>IF(G$75=0,0,G$75/NFM!G$14*1000)</f>
        <v>10.513431352511722</v>
      </c>
      <c r="H246" s="274">
        <f>IF(H$75=0,0,H$75/NFM!H$14*1000)</f>
        <v>10.129383894227109</v>
      </c>
      <c r="I246" s="274">
        <f>IF(I$75=0,0,I$75/NFM!I$14*1000)</f>
        <v>10.319750163328706</v>
      </c>
      <c r="J246" s="274">
        <f>IF(J$75=0,0,J$75/NFM!J$14*1000)</f>
        <v>10.066746565555079</v>
      </c>
      <c r="K246" s="274">
        <f>IF(K$75=0,0,K$75/NFM!K$14*1000)</f>
        <v>11.08178898534309</v>
      </c>
      <c r="L246" s="274">
        <f>IF(L$75=0,0,L$75/NFM!L$14*1000)</f>
        <v>10.929396221443696</v>
      </c>
      <c r="M246" s="274">
        <f>IF(M$75=0,0,M$75/NFM!M$14*1000)</f>
        <v>7.7281329101424028</v>
      </c>
      <c r="N246" s="274">
        <f>IF(N$75=0,0,N$75/NFM!N$14*1000)</f>
        <v>7.4465942883190541</v>
      </c>
      <c r="O246" s="274">
        <f>IF(O$75=0,0,O$75/NFM!O$14*1000)</f>
        <v>9.2668918500096336</v>
      </c>
      <c r="P246" s="274">
        <f>IF(P$75=0,0,P$75/NFM!P$14*1000)</f>
        <v>10.451626540289421</v>
      </c>
      <c r="Q246" s="274">
        <f>IF(Q$75=0,0,Q$75/NFM!Q$14*1000)</f>
        <v>8.2272655359536131</v>
      </c>
      <c r="R246" s="274">
        <f>IF(R$75=0,0,R$75/NFM!R$14*1000)</f>
        <v>9.3602960278280545</v>
      </c>
      <c r="S246" s="274">
        <f>IF(S$75=0,0,S$75/NFM!S$14*1000)</f>
        <v>4.3711049102389863</v>
      </c>
      <c r="T246" s="274">
        <f>IF(T$75=0,0,T$75/NFM!T$14*1000)</f>
        <v>4.4281123549832619</v>
      </c>
      <c r="U246" s="274">
        <f>IF(U$75=0,0,U$75/NFM!U$14*1000)</f>
        <v>3.7809915648329104</v>
      </c>
      <c r="V246" s="274">
        <f>IF(V$75=0,0,V$75/NFM!V$14*1000)</f>
        <v>3.3171483257293359</v>
      </c>
      <c r="W246" s="274">
        <f>IF(W$75=0,0,W$75/NFM!W$14*1000)</f>
        <v>3.451122875780325</v>
      </c>
      <c r="X246" s="274">
        <f>IF(X$75=0,0,X$75/NFM!X$14*1000)</f>
        <v>4.0404253121244551</v>
      </c>
      <c r="Y246" s="274">
        <f>IF(Y$75=0,0,Y$75/NFM!Y$14*1000)</f>
        <v>4.1892444559463753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0.24643989841230202</v>
      </c>
      <c r="C247" s="274">
        <f>IF(C$76=0,0,C$76/NFM!C$14*1000)</f>
        <v>0.24139446147283772</v>
      </c>
      <c r="D247" s="274">
        <f>IF(D$76=0,0,D$76/NFM!D$14*1000)</f>
        <v>0.26472062379793243</v>
      </c>
      <c r="E247" s="274">
        <f>IF(E$76=0,0,E$76/NFM!E$14*1000)</f>
        <v>0.19970422584562342</v>
      </c>
      <c r="F247" s="274">
        <f>IF(F$76=0,0,F$76/NFM!F$14*1000)</f>
        <v>0.29200669267312812</v>
      </c>
      <c r="G247" s="274">
        <f>IF(G$76=0,0,G$76/NFM!G$14*1000)</f>
        <v>0.28782942823446822</v>
      </c>
      <c r="H247" s="274">
        <f>IF(H$76=0,0,H$76/NFM!H$14*1000)</f>
        <v>0.27731524341444258</v>
      </c>
      <c r="I247" s="274">
        <f>IF(I$76=0,0,I$76/NFM!I$14*1000)</f>
        <v>0.28252695903358244</v>
      </c>
      <c r="J247" s="274">
        <f>IF(J$76=0,0,J$76/NFM!J$14*1000)</f>
        <v>0.27560040209448688</v>
      </c>
      <c r="K247" s="274">
        <f>IF(K$76=0,0,K$76/NFM!K$14*1000)</f>
        <v>0.30338952911927258</v>
      </c>
      <c r="L247" s="274">
        <f>IF(L$76=0,0,L$76/NFM!L$14*1000)</f>
        <v>0.29921742577551008</v>
      </c>
      <c r="M247" s="274">
        <f>IF(M$76=0,0,M$76/NFM!M$14*1000)</f>
        <v>0.21157546021497983</v>
      </c>
      <c r="N247" s="274">
        <f>IF(N$76=0,0,N$76/NFM!N$14*1000)</f>
        <v>0.20386769118807918</v>
      </c>
      <c r="O247" s="274">
        <f>IF(O$76=0,0,O$76/NFM!O$14*1000)</f>
        <v>0.25370253471638404</v>
      </c>
      <c r="P247" s="274">
        <f>IF(P$76=0,0,P$76/NFM!P$14*1000)</f>
        <v>0.286137378972185</v>
      </c>
      <c r="Q247" s="274">
        <f>IF(Q$76=0,0,Q$76/NFM!Q$14*1000)</f>
        <v>0.22524036689324392</v>
      </c>
      <c r="R247" s="274">
        <f>IF(R$76=0,0,R$76/NFM!R$14*1000)</f>
        <v>0.25625968948296407</v>
      </c>
      <c r="S247" s="274">
        <f>IF(S$76=0,0,S$76/NFM!S$14*1000)</f>
        <v>0.11966907709597484</v>
      </c>
      <c r="T247" s="274">
        <f>IF(T$76=0,0,T$76/NFM!T$14*1000)</f>
        <v>0.12122978736036745</v>
      </c>
      <c r="U247" s="274">
        <f>IF(U$76=0,0,U$76/NFM!U$14*1000)</f>
        <v>0.10351336340872253</v>
      </c>
      <c r="V247" s="274">
        <f>IF(V$76=0,0,V$76/NFM!V$14*1000)</f>
        <v>9.0814585072217846E-2</v>
      </c>
      <c r="W247" s="274">
        <f>IF(W$76=0,0,W$76/NFM!W$14*1000)</f>
        <v>9.4482447337750575E-2</v>
      </c>
      <c r="X247" s="274">
        <f>IF(X$76=0,0,X$76/NFM!X$14*1000)</f>
        <v>0.11061596051939965</v>
      </c>
      <c r="Y247" s="274">
        <f>IF(Y$76=0,0,Y$76/NFM!Y$14*1000)</f>
        <v>0.11469022777243805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1.2494975021502899</v>
      </c>
      <c r="C248" s="275">
        <f>IF(C$77=0,0,C$77/NFM!C$14*1000)</f>
        <v>1.2254414730099141</v>
      </c>
      <c r="D248" s="275">
        <f>IF(D$77=0,0,D$77/NFM!D$14*1000)</f>
        <v>1.3492638590088464</v>
      </c>
      <c r="E248" s="275">
        <f>IF(E$77=0,0,E$77/NFM!E$14*1000)</f>
        <v>1.0269840271242228</v>
      </c>
      <c r="F248" s="275">
        <f>IF(F$77=0,0,F$77/NFM!F$14*1000)</f>
        <v>1.4880643081773697</v>
      </c>
      <c r="G248" s="275">
        <f>IF(G$77=0,0,G$77/NFM!G$14*1000)</f>
        <v>1.5040202819268538</v>
      </c>
      <c r="H248" s="275">
        <f>IF(H$77=0,0,H$77/NFM!H$14*1000)</f>
        <v>1.4406990601017409</v>
      </c>
      <c r="I248" s="275">
        <f>IF(I$77=0,0,I$77/NFM!I$14*1000)</f>
        <v>1.4676318584319392</v>
      </c>
      <c r="J248" s="275">
        <f>IF(J$77=0,0,J$77/NFM!J$14*1000)</f>
        <v>1.4105421062100878</v>
      </c>
      <c r="K248" s="275">
        <f>IF(K$77=0,0,K$77/NFM!K$14*1000)</f>
        <v>1.5803295543118832</v>
      </c>
      <c r="L248" s="275">
        <f>IF(L$77=0,0,L$77/NFM!L$14*1000)</f>
        <v>1.585496303821081</v>
      </c>
      <c r="M248" s="275">
        <f>IF(M$77=0,0,M$77/NFM!M$14*1000)</f>
        <v>1.1121175340062903</v>
      </c>
      <c r="N248" s="275">
        <f>IF(N$77=0,0,N$77/NFM!N$14*1000)</f>
        <v>1.0692103098863248</v>
      </c>
      <c r="O248" s="275">
        <f>IF(O$77=0,0,O$77/NFM!O$14*1000)</f>
        <v>1.3297461238399151</v>
      </c>
      <c r="P248" s="275">
        <f>IF(P$77=0,0,P$77/NFM!P$14*1000)</f>
        <v>1.4136547060639097</v>
      </c>
      <c r="Q248" s="275">
        <f>IF(Q$77=0,0,Q$77/NFM!Q$14*1000)</f>
        <v>1.1396733793125162</v>
      </c>
      <c r="R248" s="275">
        <f>IF(R$77=0,0,R$77/NFM!R$14*1000)</f>
        <v>1.2856262807921974</v>
      </c>
      <c r="S248" s="275">
        <f>IF(S$77=0,0,S$77/NFM!S$14*1000)</f>
        <v>0.60398788637954304</v>
      </c>
      <c r="T248" s="275">
        <f>IF(T$77=0,0,T$77/NFM!T$14*1000)</f>
        <v>0.60778457328365265</v>
      </c>
      <c r="U248" s="275">
        <f>IF(U$77=0,0,U$77/NFM!U$14*1000)</f>
        <v>0.52209598242474198</v>
      </c>
      <c r="V248" s="275">
        <f>IF(V$77=0,0,V$77/NFM!V$14*1000)</f>
        <v>0.45826365209224218</v>
      </c>
      <c r="W248" s="275">
        <f>IF(W$77=0,0,W$77/NFM!W$14*1000)</f>
        <v>0.47694188732136494</v>
      </c>
      <c r="X248" s="275">
        <f>IF(X$77=0,0,X$77/NFM!X$14*1000)</f>
        <v>0.5574442222267969</v>
      </c>
      <c r="Y248" s="275">
        <f>IF(Y$77=0,0,Y$77/NFM!Y$14*1000)</f>
        <v>0.57621112567059007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107.24159816167571</v>
      </c>
      <c r="C249" s="276">
        <f>IF(C$83=0,0,C$83/NFM!C$14*1000)</f>
        <v>105.07615936551656</v>
      </c>
      <c r="D249" s="276">
        <f>IF(D$83=0,0,D$83/NFM!D$14*1000)</f>
        <v>115.54538134984357</v>
      </c>
      <c r="E249" s="276">
        <f>IF(E$83=0,0,E$83/NFM!E$14*1000)</f>
        <v>87.285918527762064</v>
      </c>
      <c r="F249" s="276">
        <f>IF(F$83=0,0,F$83/NFM!F$14*1000)</f>
        <v>126.98549162100673</v>
      </c>
      <c r="G249" s="276">
        <f>IF(G$83=0,0,G$83/NFM!G$14*1000)</f>
        <v>125.34703166622036</v>
      </c>
      <c r="H249" s="276">
        <f>IF(H$83=0,0,H$83/NFM!H$14*1000)</f>
        <v>120.24301834737943</v>
      </c>
      <c r="I249" s="276">
        <f>IF(I$83=0,0,I$83/NFM!I$14*1000)</f>
        <v>122.60379898875927</v>
      </c>
      <c r="J249" s="276">
        <f>IF(J$83=0,0,J$83/NFM!J$14*1000)</f>
        <v>119.07212832170582</v>
      </c>
      <c r="K249" s="276">
        <f>IF(K$83=0,0,K$83/NFM!K$14*1000)</f>
        <v>131.54803555980916</v>
      </c>
      <c r="L249" s="276">
        <f>IF(L$83=0,0,L$83/NFM!L$14*1000)</f>
        <v>130.26843683855896</v>
      </c>
      <c r="M249" s="276">
        <f>IF(M$83=0,0,M$83/NFM!M$14*1000)</f>
        <v>91.991028256612054</v>
      </c>
      <c r="N249" s="276">
        <f>IF(N$83=0,0,N$83/NFM!N$14*1000)</f>
        <v>88.721153116968665</v>
      </c>
      <c r="O249" s="276">
        <f>IF(O$83=0,0,O$83/NFM!O$14*1000)</f>
        <v>110.39867035622139</v>
      </c>
      <c r="P249" s="276">
        <f>IF(P$83=0,0,P$83/NFM!P$14*1000)</f>
        <v>119.31207981490908</v>
      </c>
      <c r="Q249" s="276">
        <f>IF(Q$83=0,0,Q$83/NFM!Q$14*1000)</f>
        <v>97.587996689484427</v>
      </c>
      <c r="R249" s="276">
        <f>IF(R$83=0,0,R$83/NFM!R$14*1000)</f>
        <v>110.30830698688769</v>
      </c>
      <c r="S249" s="276">
        <f>IF(S$83=0,0,S$83/NFM!S$14*1000)</f>
        <v>51.97962299736664</v>
      </c>
      <c r="T249" s="276">
        <f>IF(T$83=0,0,T$83/NFM!T$14*1000)</f>
        <v>52.329822755756069</v>
      </c>
      <c r="U249" s="276">
        <f>IF(U$83=0,0,U$83/NFM!U$14*1000)</f>
        <v>44.950763906507312</v>
      </c>
      <c r="V249" s="276">
        <f>IF(V$83=0,0,V$83/NFM!V$14*1000)</f>
        <v>39.448744411830603</v>
      </c>
      <c r="W249" s="276">
        <f>IF(W$83=0,0,W$83/NFM!W$14*1000)</f>
        <v>41.065429288339864</v>
      </c>
      <c r="X249" s="276">
        <f>IF(X$83=0,0,X$83/NFM!X$14*1000)</f>
        <v>47.998080838189033</v>
      </c>
      <c r="Y249" s="276">
        <f>IF(Y$83=0,0,Y$83/NFM!Y$14*1000)</f>
        <v>49.597025309261241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205.68190144358562</v>
      </c>
      <c r="C250" s="276">
        <f>IF(C$90=0,0,C$90/NFM!C$14*1000)</f>
        <v>201.52874094720553</v>
      </c>
      <c r="D250" s="276">
        <f>IF(D$90=0,0,D$90/NFM!D$14*1000)</f>
        <v>221.60797812087256</v>
      </c>
      <c r="E250" s="276">
        <f>IF(E$90=0,0,E$90/NFM!E$14*1000)</f>
        <v>167.40830050829854</v>
      </c>
      <c r="F250" s="276">
        <f>IF(F$90=0,0,F$90/NFM!F$14*1000)</f>
        <v>243.54931127547317</v>
      </c>
      <c r="G250" s="276">
        <f>IF(G$90=0,0,G$90/NFM!G$14*1000)</f>
        <v>240.4068594217477</v>
      </c>
      <c r="H250" s="276">
        <f>IF(H$90=0,0,H$90/NFM!H$14*1000)</f>
        <v>230.61771805861815</v>
      </c>
      <c r="I250" s="276">
        <f>IF(I$90=0,0,I$90/NFM!I$14*1000)</f>
        <v>235.1455305822451</v>
      </c>
      <c r="J250" s="276">
        <f>IF(J$90=0,0,J$90/NFM!J$14*1000)</f>
        <v>228.37203269967</v>
      </c>
      <c r="K250" s="276">
        <f>IF(K$90=0,0,K$90/NFM!K$14*1000)</f>
        <v>252.29995215400652</v>
      </c>
      <c r="L250" s="276">
        <f>IF(L$90=0,0,L$90/NFM!L$14*1000)</f>
        <v>249.84577110315394</v>
      </c>
      <c r="M250" s="276">
        <f>IF(M$90=0,0,M$90/NFM!M$14*1000)</f>
        <v>176.43237262322171</v>
      </c>
      <c r="N250" s="276">
        <f>IF(N$90=0,0,N$90/NFM!N$14*1000)</f>
        <v>170.16098029287772</v>
      </c>
      <c r="O250" s="276">
        <f>IF(O$90=0,0,O$90/NFM!O$14*1000)</f>
        <v>211.73694559716</v>
      </c>
      <c r="P250" s="276">
        <f>IF(P$90=0,0,P$90/NFM!P$14*1000)</f>
        <v>228.8322429186735</v>
      </c>
      <c r="Q250" s="276">
        <f>IF(Q$90=0,0,Q$90/NFM!Q$14*1000)</f>
        <v>187.16696749430332</v>
      </c>
      <c r="R250" s="276">
        <f>IF(R$90=0,0,R$90/NFM!R$14*1000)</f>
        <v>211.563634960765</v>
      </c>
      <c r="S250" s="276">
        <f>IF(S$90=0,0,S$90/NFM!S$14*1000)</f>
        <v>99.693289522794231</v>
      </c>
      <c r="T250" s="276">
        <f>IF(T$90=0,0,T$90/NFM!T$14*1000)</f>
        <v>100.36494822077481</v>
      </c>
      <c r="U250" s="276">
        <f>IF(U$90=0,0,U$90/NFM!U$14*1000)</f>
        <v>86.212428293857286</v>
      </c>
      <c r="V250" s="276">
        <f>IF(V$90=0,0,V$90/NFM!V$14*1000)</f>
        <v>75.659938860244935</v>
      </c>
      <c r="W250" s="276">
        <f>IF(W$90=0,0,W$90/NFM!W$14*1000)</f>
        <v>78.760627633403715</v>
      </c>
      <c r="X250" s="276">
        <f>IF(X$90=0,0,X$90/NFM!X$14*1000)</f>
        <v>92.056969512504594</v>
      </c>
      <c r="Y250" s="276">
        <f>IF(Y$90=0,0,Y$90/NFM!Y$14*1000)</f>
        <v>95.123633426045259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106.12744762684868</v>
      </c>
      <c r="C251" s="277">
        <f>IF(C$97=0,0,C$97/NFM!C$14*1000)</f>
        <v>103.86516762215312</v>
      </c>
      <c r="D251" s="277">
        <f>IF(D$97=0,0,D$97/NFM!D$14*1000)</f>
        <v>112.97539071061198</v>
      </c>
      <c r="E251" s="277">
        <f>IF(E$97=0,0,E$97/NFM!E$14*1000)</f>
        <v>84.872083491469255</v>
      </c>
      <c r="F251" s="277">
        <f>IF(F$97=0,0,F$97/NFM!F$14*1000)</f>
        <v>125.99122704489768</v>
      </c>
      <c r="G251" s="277">
        <f>IF(G$97=0,0,G$97/NFM!G$14*1000)</f>
        <v>123.631905882146</v>
      </c>
      <c r="H251" s="277">
        <f>IF(H$97=0,0,H$97/NFM!H$14*1000)</f>
        <v>120.65655911458613</v>
      </c>
      <c r="I251" s="277">
        <f>IF(I$97=0,0,I$97/NFM!I$14*1000)</f>
        <v>122.62955488240627</v>
      </c>
      <c r="J251" s="277">
        <f>IF(J$97=0,0,J$97/NFM!J$14*1000)</f>
        <v>121.1786491008524</v>
      </c>
      <c r="K251" s="277">
        <f>IF(K$97=0,0,K$97/NFM!K$14*1000)</f>
        <v>131.99907513837195</v>
      </c>
      <c r="L251" s="277">
        <f>IF(L$97=0,0,L$97/NFM!L$14*1000)</f>
        <v>128.61221333803485</v>
      </c>
      <c r="M251" s="277">
        <f>IF(M$97=0,0,M$97/NFM!M$14*1000)</f>
        <v>91.304023380593947</v>
      </c>
      <c r="N251" s="277">
        <f>IF(N$97=0,0,N$97/NFM!N$14*1000)</f>
        <v>87.742685643404911</v>
      </c>
      <c r="O251" s="277">
        <f>IF(O$97=0,0,O$97/NFM!O$14*1000)</f>
        <v>109.22142630535997</v>
      </c>
      <c r="P251" s="277">
        <f>IF(P$97=0,0,P$97/NFM!P$14*1000)</f>
        <v>138.44606902564723</v>
      </c>
      <c r="Q251" s="277">
        <f>IF(Q$97=0,0,Q$97/NFM!Q$14*1000)</f>
        <v>98.25024720588614</v>
      </c>
      <c r="R251" s="277">
        <f>IF(R$97=0,0,R$97/NFM!R$14*1000)</f>
        <v>113.89041854141789</v>
      </c>
      <c r="S251" s="277">
        <f>IF(S$97=0,0,S$97/NFM!S$14*1000)</f>
        <v>51.817349951516576</v>
      </c>
      <c r="T251" s="277">
        <f>IF(T$97=0,0,T$97/NFM!T$14*1000)</f>
        <v>53.453468415174704</v>
      </c>
      <c r="U251" s="277">
        <f>IF(U$97=0,0,U$97/NFM!U$14*1000)</f>
        <v>44.855576169815066</v>
      </c>
      <c r="V251" s="277">
        <f>IF(V$97=0,0,V$97/NFM!V$14*1000)</f>
        <v>39.316295360009086</v>
      </c>
      <c r="W251" s="277">
        <f>IF(W$97=0,0,W$97/NFM!W$14*1000)</f>
        <v>40.835740864593603</v>
      </c>
      <c r="X251" s="277">
        <f>IF(X$97=0,0,X$97/NFM!X$14*1000)</f>
        <v>48.0417683957591</v>
      </c>
      <c r="Y251" s="277">
        <f>IF(Y$97=0,0,Y$97/NFM!Y$14*1000)</f>
        <v>50.306009587641597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0</v>
      </c>
      <c r="C253" s="272">
        <f t="shared" si="60"/>
        <v>0</v>
      </c>
      <c r="D253" s="272">
        <f t="shared" si="60"/>
        <v>0</v>
      </c>
      <c r="E253" s="272">
        <f t="shared" si="60"/>
        <v>0</v>
      </c>
      <c r="F253" s="272">
        <f t="shared" si="60"/>
        <v>0</v>
      </c>
      <c r="G253" s="272">
        <f t="shared" si="60"/>
        <v>0</v>
      </c>
      <c r="H253" s="272">
        <f t="shared" si="60"/>
        <v>0</v>
      </c>
      <c r="I253" s="272">
        <f t="shared" si="60"/>
        <v>0</v>
      </c>
      <c r="J253" s="272">
        <f t="shared" si="60"/>
        <v>0</v>
      </c>
      <c r="K253" s="272">
        <f t="shared" si="60"/>
        <v>0</v>
      </c>
      <c r="L253" s="272">
        <f t="shared" si="60"/>
        <v>0</v>
      </c>
      <c r="M253" s="272">
        <f t="shared" si="60"/>
        <v>0</v>
      </c>
      <c r="N253" s="272">
        <f t="shared" si="60"/>
        <v>0</v>
      </c>
      <c r="O253" s="272">
        <f t="shared" si="60"/>
        <v>0</v>
      </c>
      <c r="P253" s="272">
        <f t="shared" si="60"/>
        <v>451.13838422461265</v>
      </c>
      <c r="Q253" s="272">
        <f t="shared" si="60"/>
        <v>314.87024548361092</v>
      </c>
      <c r="R253" s="272">
        <f t="shared" si="60"/>
        <v>455.08661351293</v>
      </c>
      <c r="S253" s="272">
        <f t="shared" si="60"/>
        <v>244.74035763278101</v>
      </c>
      <c r="T253" s="272">
        <f t="shared" si="60"/>
        <v>396.52760367260464</v>
      </c>
      <c r="U253" s="272">
        <f t="shared" si="60"/>
        <v>334.14029835883451</v>
      </c>
      <c r="V253" s="272">
        <f t="shared" si="60"/>
        <v>340.58104892978673</v>
      </c>
      <c r="W253" s="272">
        <f t="shared" si="60"/>
        <v>404.45295369964458</v>
      </c>
      <c r="X253" s="272">
        <f t="shared" si="60"/>
        <v>468.3026895971073</v>
      </c>
      <c r="Y253" s="272">
        <f t="shared" si="60"/>
        <v>414.7330176811206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</v>
      </c>
      <c r="C254" s="273">
        <f>IF(C$116=0,0,C$116/NFM!C$15*1000)</f>
        <v>0</v>
      </c>
      <c r="D254" s="273">
        <f>IF(D$116=0,0,D$116/NFM!D$15*1000)</f>
        <v>0</v>
      </c>
      <c r="E254" s="273">
        <f>IF(E$116=0,0,E$116/NFM!E$15*1000)</f>
        <v>0</v>
      </c>
      <c r="F254" s="273">
        <f>IF(F$116=0,0,F$116/NFM!F$15*1000)</f>
        <v>0</v>
      </c>
      <c r="G254" s="273">
        <f>IF(G$116=0,0,G$116/NFM!G$15*1000)</f>
        <v>0</v>
      </c>
      <c r="H254" s="273">
        <f>IF(H$116=0,0,H$116/NFM!H$15*1000)</f>
        <v>0</v>
      </c>
      <c r="I254" s="273">
        <f>IF(I$116=0,0,I$116/NFM!I$15*1000)</f>
        <v>0</v>
      </c>
      <c r="J254" s="273">
        <f>IF(J$116=0,0,J$116/NFM!J$15*1000)</f>
        <v>0</v>
      </c>
      <c r="K254" s="273">
        <f>IF(K$116=0,0,K$116/NFM!K$15*1000)</f>
        <v>0</v>
      </c>
      <c r="L254" s="273">
        <f>IF(L$116=0,0,L$116/NFM!L$15*1000)</f>
        <v>0</v>
      </c>
      <c r="M254" s="273">
        <f>IF(M$116=0,0,M$116/NFM!M$15*1000)</f>
        <v>0</v>
      </c>
      <c r="N254" s="273">
        <f>IF(N$116=0,0,N$116/NFM!N$15*1000)</f>
        <v>0</v>
      </c>
      <c r="O254" s="273">
        <f>IF(O$116=0,0,O$116/NFM!O$15*1000)</f>
        <v>0</v>
      </c>
      <c r="P254" s="273">
        <f>IF(P$116=0,0,P$116/NFM!P$15*1000)</f>
        <v>0.72316414001319285</v>
      </c>
      <c r="Q254" s="273">
        <f>IF(Q$116=0,0,Q$116/NFM!Q$15*1000)</f>
        <v>0.50472954253674063</v>
      </c>
      <c r="R254" s="273">
        <f>IF(R$116=0,0,R$116/NFM!R$15*1000)</f>
        <v>0.72949305800871289</v>
      </c>
      <c r="S254" s="273">
        <f>IF(S$116=0,0,S$116/NFM!S$15*1000)</f>
        <v>0.39231299406766307</v>
      </c>
      <c r="T254" s="273">
        <f>IF(T$116=0,0,T$116/NFM!T$15*1000)</f>
        <v>0.63562435280569407</v>
      </c>
      <c r="U254" s="273">
        <f>IF(U$116=0,0,U$116/NFM!U$15*1000)</f>
        <v>0.53561898068172142</v>
      </c>
      <c r="V254" s="273">
        <f>IF(V$116=0,0,V$116/NFM!V$15*1000)</f>
        <v>0.54594335123125748</v>
      </c>
      <c r="W254" s="273">
        <f>IF(W$116=0,0,W$116/NFM!W$15*1000)</f>
        <v>0.64832850110418649</v>
      </c>
      <c r="X254" s="273">
        <f>IF(X$116=0,0,X$116/NFM!X$15*1000)</f>
        <v>0.75067811480464297</v>
      </c>
      <c r="Y254" s="273">
        <f>IF(Y$116=0,0,Y$116/NFM!Y$15*1000)</f>
        <v>0.664807200087836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</v>
      </c>
      <c r="C255" s="274">
        <f>IF(C$117=0,0,C$117/NFM!C$15*1000)</f>
        <v>0</v>
      </c>
      <c r="D255" s="274">
        <f>IF(D$117=0,0,D$117/NFM!D$15*1000)</f>
        <v>0</v>
      </c>
      <c r="E255" s="274">
        <f>IF(E$117=0,0,E$117/NFM!E$15*1000)</f>
        <v>0</v>
      </c>
      <c r="F255" s="274">
        <f>IF(F$117=0,0,F$117/NFM!F$15*1000)</f>
        <v>0</v>
      </c>
      <c r="G255" s="274">
        <f>IF(G$117=0,0,G$117/NFM!G$15*1000)</f>
        <v>0</v>
      </c>
      <c r="H255" s="274">
        <f>IF(H$117=0,0,H$117/NFM!H$15*1000)</f>
        <v>0</v>
      </c>
      <c r="I255" s="274">
        <f>IF(I$117=0,0,I$117/NFM!I$15*1000)</f>
        <v>0</v>
      </c>
      <c r="J255" s="274">
        <f>IF(J$117=0,0,J$117/NFM!J$15*1000)</f>
        <v>0</v>
      </c>
      <c r="K255" s="274">
        <f>IF(K$117=0,0,K$117/NFM!K$15*1000)</f>
        <v>0</v>
      </c>
      <c r="L255" s="274">
        <f>IF(L$117=0,0,L$117/NFM!L$15*1000)</f>
        <v>0</v>
      </c>
      <c r="M255" s="274">
        <f>IF(M$117=0,0,M$117/NFM!M$15*1000)</f>
        <v>0</v>
      </c>
      <c r="N255" s="274">
        <f>IF(N$117=0,0,N$117/NFM!N$15*1000)</f>
        <v>0</v>
      </c>
      <c r="O255" s="274">
        <f>IF(O$117=0,0,O$117/NFM!O$15*1000)</f>
        <v>0</v>
      </c>
      <c r="P255" s="274">
        <f>IF(P$117=0,0,P$117/NFM!P$15*1000)</f>
        <v>0.36096078722924302</v>
      </c>
      <c r="Q255" s="274">
        <f>IF(Q$117=0,0,Q$117/NFM!Q$15*1000)</f>
        <v>0.25193114941871142</v>
      </c>
      <c r="R255" s="274">
        <f>IF(R$117=0,0,R$117/NFM!R$15*1000)</f>
        <v>0.36411980894446594</v>
      </c>
      <c r="S255" s="274">
        <f>IF(S$117=0,0,S$117/NFM!S$15*1000)</f>
        <v>0.19581945417860674</v>
      </c>
      <c r="T255" s="274">
        <f>IF(T$117=0,0,T$117/NFM!T$15*1000)</f>
        <v>0.317266100565545</v>
      </c>
      <c r="U255" s="274">
        <f>IF(U$117=0,0,U$117/NFM!U$15*1000)</f>
        <v>0.26734933084247209</v>
      </c>
      <c r="V255" s="274">
        <f>IF(V$117=0,0,V$117/NFM!V$15*1000)</f>
        <v>0.27250264627254728</v>
      </c>
      <c r="W255" s="274">
        <f>IF(W$117=0,0,W$117/NFM!W$15*1000)</f>
        <v>0.32360726036201548</v>
      </c>
      <c r="X255" s="274">
        <f>IF(X$117=0,0,X$117/NFM!X$15*1000)</f>
        <v>0.37469413689498576</v>
      </c>
      <c r="Y255" s="274">
        <f>IF(Y$117=0,0,Y$117/NFM!Y$15*1000)</f>
        <v>0.33183245271951162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0</v>
      </c>
      <c r="C256" s="274">
        <f>IF(C$118=0,0,C$118/NFM!C$15*1000)</f>
        <v>0</v>
      </c>
      <c r="D256" s="274">
        <f>IF(D$118=0,0,D$118/NFM!D$15*1000)</f>
        <v>0</v>
      </c>
      <c r="E256" s="274">
        <f>IF(E$118=0,0,E$118/NFM!E$15*1000)</f>
        <v>0</v>
      </c>
      <c r="F256" s="274">
        <f>IF(F$118=0,0,F$118/NFM!F$15*1000)</f>
        <v>0</v>
      </c>
      <c r="G256" s="274">
        <f>IF(G$118=0,0,G$118/NFM!G$15*1000)</f>
        <v>0</v>
      </c>
      <c r="H256" s="274">
        <f>IF(H$118=0,0,H$118/NFM!H$15*1000)</f>
        <v>0</v>
      </c>
      <c r="I256" s="274">
        <f>IF(I$118=0,0,I$118/NFM!I$15*1000)</f>
        <v>0</v>
      </c>
      <c r="J256" s="274">
        <f>IF(J$118=0,0,J$118/NFM!J$15*1000)</f>
        <v>0</v>
      </c>
      <c r="K256" s="274">
        <f>IF(K$118=0,0,K$118/NFM!K$15*1000)</f>
        <v>0</v>
      </c>
      <c r="L256" s="274">
        <f>IF(L$118=0,0,L$118/NFM!L$15*1000)</f>
        <v>0</v>
      </c>
      <c r="M256" s="274">
        <f>IF(M$118=0,0,M$118/NFM!M$15*1000)</f>
        <v>0</v>
      </c>
      <c r="N256" s="274">
        <f>IF(N$118=0,0,N$118/NFM!N$15*1000)</f>
        <v>0</v>
      </c>
      <c r="O256" s="274">
        <f>IF(O$118=0,0,O$118/NFM!O$15*1000)</f>
        <v>0</v>
      </c>
      <c r="P256" s="274">
        <f>IF(P$118=0,0,P$118/NFM!P$15*1000)</f>
        <v>9.1758453606475392</v>
      </c>
      <c r="Q256" s="274">
        <f>IF(Q$118=0,0,Q$118/NFM!Q$15*1000)</f>
        <v>6.4042448664324221</v>
      </c>
      <c r="R256" s="274">
        <f>IF(R$118=0,0,R$118/NFM!R$15*1000)</f>
        <v>9.2561496368330989</v>
      </c>
      <c r="S256" s="274">
        <f>IF(S$118=0,0,S$118/NFM!S$15*1000)</f>
        <v>4.9778510401135749</v>
      </c>
      <c r="T256" s="274">
        <f>IF(T$118=0,0,T$118/NFM!T$15*1000)</f>
        <v>8.0650995342500256</v>
      </c>
      <c r="U256" s="274">
        <f>IF(U$118=0,0,U$118/NFM!U$15*1000)</f>
        <v>6.7961845271717687</v>
      </c>
      <c r="V256" s="274">
        <f>IF(V$118=0,0,V$118/NFM!V$15*1000)</f>
        <v>6.9271849769546359</v>
      </c>
      <c r="W256" s="274">
        <f>IF(W$118=0,0,W$118/NFM!W$15*1000)</f>
        <v>8.2262957188721977</v>
      </c>
      <c r="X256" s="274">
        <f>IF(X$118=0,0,X$118/NFM!X$15*1000)</f>
        <v>9.5249555611872019</v>
      </c>
      <c r="Y256" s="274">
        <f>IF(Y$118=0,0,Y$118/NFM!Y$15*1000)</f>
        <v>8.4353851707024123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</v>
      </c>
      <c r="C257" s="274">
        <f>IF(C$119=0,0,C$119/NFM!C$15*1000)</f>
        <v>0</v>
      </c>
      <c r="D257" s="274">
        <f>IF(D$119=0,0,D$119/NFM!D$15*1000)</f>
        <v>0</v>
      </c>
      <c r="E257" s="274">
        <f>IF(E$119=0,0,E$119/NFM!E$15*1000)</f>
        <v>0</v>
      </c>
      <c r="F257" s="274">
        <f>IF(F$119=0,0,F$119/NFM!F$15*1000)</f>
        <v>0</v>
      </c>
      <c r="G257" s="274">
        <f>IF(G$119=0,0,G$119/NFM!G$15*1000)</f>
        <v>0</v>
      </c>
      <c r="H257" s="274">
        <f>IF(H$119=0,0,H$119/NFM!H$15*1000)</f>
        <v>0</v>
      </c>
      <c r="I257" s="274">
        <f>IF(I$119=0,0,I$119/NFM!I$15*1000)</f>
        <v>0</v>
      </c>
      <c r="J257" s="274">
        <f>IF(J$119=0,0,J$119/NFM!J$15*1000)</f>
        <v>0</v>
      </c>
      <c r="K257" s="274">
        <f>IF(K$119=0,0,K$119/NFM!K$15*1000)</f>
        <v>0</v>
      </c>
      <c r="L257" s="274">
        <f>IF(L$119=0,0,L$119/NFM!L$15*1000)</f>
        <v>0</v>
      </c>
      <c r="M257" s="274">
        <f>IF(M$119=0,0,M$119/NFM!M$15*1000)</f>
        <v>0</v>
      </c>
      <c r="N257" s="274">
        <f>IF(N$119=0,0,N$119/NFM!N$15*1000)</f>
        <v>0</v>
      </c>
      <c r="O257" s="274">
        <f>IF(O$119=0,0,O$119/NFM!O$15*1000)</f>
        <v>0</v>
      </c>
      <c r="P257" s="274">
        <f>IF(P$119=0,0,P$119/NFM!P$15*1000)</f>
        <v>0.24105471333773101</v>
      </c>
      <c r="Q257" s="274">
        <f>IF(Q$119=0,0,Q$119/NFM!Q$15*1000)</f>
        <v>0.16824318084558026</v>
      </c>
      <c r="R257" s="274">
        <f>IF(R$119=0,0,R$119/NFM!R$15*1000)</f>
        <v>0.24316435266957101</v>
      </c>
      <c r="S257" s="274">
        <f>IF(S$119=0,0,S$119/NFM!S$15*1000)</f>
        <v>0.13077099802255435</v>
      </c>
      <c r="T257" s="274">
        <f>IF(T$119=0,0,T$119/NFM!T$15*1000)</f>
        <v>0.21187478426856479</v>
      </c>
      <c r="U257" s="274">
        <f>IF(U$119=0,0,U$119/NFM!U$15*1000)</f>
        <v>0.1785396602272406</v>
      </c>
      <c r="V257" s="274">
        <f>IF(V$119=0,0,V$119/NFM!V$15*1000)</f>
        <v>0.181981117077086</v>
      </c>
      <c r="W257" s="274">
        <f>IF(W$119=0,0,W$119/NFM!W$15*1000)</f>
        <v>0.21610950036806237</v>
      </c>
      <c r="X257" s="274">
        <f>IF(X$119=0,0,X$119/NFM!X$15*1000)</f>
        <v>0.25022603826821443</v>
      </c>
      <c r="Y257" s="274">
        <f>IF(Y$119=0,0,Y$119/NFM!Y$15*1000)</f>
        <v>0.2216024000292787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</v>
      </c>
      <c r="C258" s="275">
        <f>IF(C$120=0,0,C$120/NFM!C$15*1000)</f>
        <v>0</v>
      </c>
      <c r="D258" s="275">
        <f>IF(D$120=0,0,D$120/NFM!D$15*1000)</f>
        <v>0</v>
      </c>
      <c r="E258" s="275">
        <f>IF(E$120=0,0,E$120/NFM!E$15*1000)</f>
        <v>0</v>
      </c>
      <c r="F258" s="275">
        <f>IF(F$120=0,0,F$120/NFM!F$15*1000)</f>
        <v>0</v>
      </c>
      <c r="G258" s="275">
        <f>IF(G$120=0,0,G$120/NFM!G$15*1000)</f>
        <v>0</v>
      </c>
      <c r="H258" s="275">
        <f>IF(H$120=0,0,H$120/NFM!H$15*1000)</f>
        <v>0</v>
      </c>
      <c r="I258" s="275">
        <f>IF(I$120=0,0,I$120/NFM!I$15*1000)</f>
        <v>0</v>
      </c>
      <c r="J258" s="275">
        <f>IF(J$120=0,0,J$120/NFM!J$15*1000)</f>
        <v>0</v>
      </c>
      <c r="K258" s="275">
        <f>IF(K$120=0,0,K$120/NFM!K$15*1000)</f>
        <v>0</v>
      </c>
      <c r="L258" s="275">
        <f>IF(L$120=0,0,L$120/NFM!L$15*1000)</f>
        <v>0</v>
      </c>
      <c r="M258" s="275">
        <f>IF(M$120=0,0,M$120/NFM!M$15*1000)</f>
        <v>0</v>
      </c>
      <c r="N258" s="275">
        <f>IF(N$120=0,0,N$120/NFM!N$15*1000)</f>
        <v>0</v>
      </c>
      <c r="O258" s="275">
        <f>IF(O$120=0,0,O$120/NFM!O$15*1000)</f>
        <v>0</v>
      </c>
      <c r="P258" s="275">
        <f>IF(P$120=0,0,P$120/NFM!P$15*1000)</f>
        <v>1.2126830602798366</v>
      </c>
      <c r="Q258" s="275">
        <f>IF(Q$120=0,0,Q$120/NFM!Q$15*1000)</f>
        <v>0.84915794680869083</v>
      </c>
      <c r="R258" s="275">
        <f>IF(R$120=0,0,R$120/NFM!R$15*1000)</f>
        <v>1.2211865816774827</v>
      </c>
      <c r="S258" s="275">
        <f>IF(S$120=0,0,S$120/NFM!S$15*1000)</f>
        <v>0.65747502320760098</v>
      </c>
      <c r="T258" s="275">
        <f>IF(T$120=0,0,T$120/NFM!T$15*1000)</f>
        <v>1.0617267346392303</v>
      </c>
      <c r="U258" s="275">
        <f>IF(U$120=0,0,U$120/NFM!U$15*1000)</f>
        <v>0.89716114919426793</v>
      </c>
      <c r="V258" s="275">
        <f>IF(V$120=0,0,V$120/NFM!V$15*1000)</f>
        <v>0.91473113734720479</v>
      </c>
      <c r="W258" s="275">
        <f>IF(W$120=0,0,W$120/NFM!W$15*1000)</f>
        <v>1.0863281232228283</v>
      </c>
      <c r="X258" s="275">
        <f>IF(X$120=0,0,X$120/NFM!X$15*1000)</f>
        <v>1.2568393508846061</v>
      </c>
      <c r="Y258" s="275">
        <f>IF(Y$120=0,0,Y$120/NFM!Y$15*1000)</f>
        <v>1.1117183413052891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0</v>
      </c>
      <c r="C259" s="276">
        <f>IF(C$126=0,0,C$126/NFM!C$15*1000)</f>
        <v>0</v>
      </c>
      <c r="D259" s="276">
        <f>IF(D$126=0,0,D$126/NFM!D$15*1000)</f>
        <v>0</v>
      </c>
      <c r="E259" s="276">
        <f>IF(E$126=0,0,E$126/NFM!E$15*1000)</f>
        <v>0</v>
      </c>
      <c r="F259" s="276">
        <f>IF(F$126=0,0,F$126/NFM!F$15*1000)</f>
        <v>0</v>
      </c>
      <c r="G259" s="276">
        <f>IF(G$126=0,0,G$126/NFM!G$15*1000)</f>
        <v>0</v>
      </c>
      <c r="H259" s="276">
        <f>IF(H$126=0,0,H$126/NFM!H$15*1000)</f>
        <v>0</v>
      </c>
      <c r="I259" s="276">
        <f>IF(I$126=0,0,I$126/NFM!I$15*1000)</f>
        <v>0</v>
      </c>
      <c r="J259" s="276">
        <f>IF(J$126=0,0,J$126/NFM!J$15*1000)</f>
        <v>0</v>
      </c>
      <c r="K259" s="276">
        <f>IF(K$126=0,0,K$126/NFM!K$15*1000)</f>
        <v>0</v>
      </c>
      <c r="L259" s="276">
        <f>IF(L$126=0,0,L$126/NFM!L$15*1000)</f>
        <v>0</v>
      </c>
      <c r="M259" s="276">
        <f>IF(M$126=0,0,M$126/NFM!M$15*1000)</f>
        <v>0</v>
      </c>
      <c r="N259" s="276">
        <f>IF(N$126=0,0,N$126/NFM!N$15*1000)</f>
        <v>0</v>
      </c>
      <c r="O259" s="276">
        <f>IF(O$126=0,0,O$126/NFM!O$15*1000)</f>
        <v>0</v>
      </c>
      <c r="P259" s="276">
        <f>IF(P$126=0,0,P$126/NFM!P$15*1000)</f>
        <v>253.56413266448553</v>
      </c>
      <c r="Q259" s="276">
        <f>IF(Q$126=0,0,Q$126/NFM!Q$15*1000)</f>
        <v>180.13741008274783</v>
      </c>
      <c r="R259" s="276">
        <f>IF(R$126=0,0,R$126/NFM!R$15*1000)</f>
        <v>259.58221769537283</v>
      </c>
      <c r="S259" s="276">
        <f>IF(S$126=0,0,S$126/NFM!S$15*1000)</f>
        <v>140.17920521186539</v>
      </c>
      <c r="T259" s="276">
        <f>IF(T$126=0,0,T$126/NFM!T$15*1000)</f>
        <v>226.47057443313199</v>
      </c>
      <c r="U259" s="276">
        <f>IF(U$126=0,0,U$126/NFM!U$15*1000)</f>
        <v>191.36240538424511</v>
      </c>
      <c r="V259" s="276">
        <f>IF(V$126=0,0,V$126/NFM!V$15*1000)</f>
        <v>195.07906846935927</v>
      </c>
      <c r="W259" s="276">
        <f>IF(W$126=0,0,W$126/NFM!W$15*1000)</f>
        <v>231.7241840056773</v>
      </c>
      <c r="X259" s="276">
        <f>IF(X$126=0,0,X$126/NFM!X$15*1000)</f>
        <v>268.10299250760687</v>
      </c>
      <c r="Y259" s="276">
        <f>IF(Y$126=0,0,Y$126/NFM!Y$15*1000)</f>
        <v>237.06541386022926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0</v>
      </c>
      <c r="C260" s="276">
        <f>IF(C$134=0,0,C$134/NFM!C$15*1000)</f>
        <v>0</v>
      </c>
      <c r="D260" s="276">
        <f>IF(D$134=0,0,D$134/NFM!D$15*1000)</f>
        <v>0</v>
      </c>
      <c r="E260" s="276">
        <f>IF(E$134=0,0,E$134/NFM!E$15*1000)</f>
        <v>0</v>
      </c>
      <c r="F260" s="276">
        <f>IF(F$134=0,0,F$134/NFM!F$15*1000)</f>
        <v>0</v>
      </c>
      <c r="G260" s="276">
        <f>IF(G$134=0,0,G$134/NFM!G$15*1000)</f>
        <v>0</v>
      </c>
      <c r="H260" s="276">
        <f>IF(H$134=0,0,H$134/NFM!H$15*1000)</f>
        <v>0</v>
      </c>
      <c r="I260" s="276">
        <f>IF(I$134=0,0,I$134/NFM!I$15*1000)</f>
        <v>0</v>
      </c>
      <c r="J260" s="276">
        <f>IF(J$134=0,0,J$134/NFM!J$15*1000)</f>
        <v>0</v>
      </c>
      <c r="K260" s="276">
        <f>IF(K$134=0,0,K$134/NFM!K$15*1000)</f>
        <v>0</v>
      </c>
      <c r="L260" s="276">
        <f>IF(L$134=0,0,L$134/NFM!L$15*1000)</f>
        <v>0</v>
      </c>
      <c r="M260" s="276">
        <f>IF(M$134=0,0,M$134/NFM!M$15*1000)</f>
        <v>0</v>
      </c>
      <c r="N260" s="276">
        <f>IF(N$134=0,0,N$134/NFM!N$15*1000)</f>
        <v>0</v>
      </c>
      <c r="O260" s="276">
        <f>IF(O$134=0,0,O$134/NFM!O$15*1000)</f>
        <v>0</v>
      </c>
      <c r="P260" s="276">
        <f>IF(P$134=0,0,P$134/NFM!P$15*1000)</f>
        <v>129.93001443150874</v>
      </c>
      <c r="Q260" s="276">
        <f>IF(Q$134=0,0,Q$134/NFM!Q$15*1000)</f>
        <v>92.305075034708182</v>
      </c>
      <c r="R260" s="276">
        <f>IF(R$134=0,0,R$134/NFM!R$15*1000)</f>
        <v>133.01377027148735</v>
      </c>
      <c r="S260" s="276">
        <f>IF(S$134=0,0,S$134/NFM!S$15*1000)</f>
        <v>71.829899460879446</v>
      </c>
      <c r="T260" s="276">
        <f>IF(T$134=0,0,T$134/NFM!T$15*1000)</f>
        <v>116.04687419787516</v>
      </c>
      <c r="U260" s="276">
        <f>IF(U$134=0,0,U$134/NFM!U$15*1000)</f>
        <v>98.056928761776817</v>
      </c>
      <c r="V260" s="276">
        <f>IF(V$134=0,0,V$134/NFM!V$15*1000)</f>
        <v>99.961401934742938</v>
      </c>
      <c r="W260" s="276">
        <f>IF(W$134=0,0,W$134/NFM!W$15*1000)</f>
        <v>118.73890149844598</v>
      </c>
      <c r="X260" s="276">
        <f>IF(X$134=0,0,X$134/NFM!X$15*1000)</f>
        <v>137.37994139627378</v>
      </c>
      <c r="Y260" s="276">
        <f>IF(Y$134=0,0,Y$134/NFM!Y$15*1000)</f>
        <v>121.47582672833339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0</v>
      </c>
      <c r="C261" s="277">
        <f>IF(C$141=0,0,C$141/NFM!C$15*1000)</f>
        <v>0</v>
      </c>
      <c r="D261" s="277">
        <f>IF(D$141=0,0,D$141/NFM!D$15*1000)</f>
        <v>0</v>
      </c>
      <c r="E261" s="277">
        <f>IF(E$141=0,0,E$141/NFM!E$15*1000)</f>
        <v>0</v>
      </c>
      <c r="F261" s="277">
        <f>IF(F$141=0,0,F$141/NFM!F$15*1000)</f>
        <v>0</v>
      </c>
      <c r="G261" s="277">
        <f>IF(G$141=0,0,G$141/NFM!G$15*1000)</f>
        <v>0</v>
      </c>
      <c r="H261" s="277">
        <f>IF(H$141=0,0,H$141/NFM!H$15*1000)</f>
        <v>0</v>
      </c>
      <c r="I261" s="277">
        <f>IF(I$141=0,0,I$141/NFM!I$15*1000)</f>
        <v>0</v>
      </c>
      <c r="J261" s="277">
        <f>IF(J$141=0,0,J$141/NFM!J$15*1000)</f>
        <v>0</v>
      </c>
      <c r="K261" s="277">
        <f>IF(K$141=0,0,K$141/NFM!K$15*1000)</f>
        <v>0</v>
      </c>
      <c r="L261" s="277">
        <f>IF(L$141=0,0,L$141/NFM!L$15*1000)</f>
        <v>0</v>
      </c>
      <c r="M261" s="277">
        <f>IF(M$141=0,0,M$141/NFM!M$15*1000)</f>
        <v>0</v>
      </c>
      <c r="N261" s="277">
        <f>IF(N$141=0,0,N$141/NFM!N$15*1000)</f>
        <v>0</v>
      </c>
      <c r="O261" s="277">
        <f>IF(O$141=0,0,O$141/NFM!O$15*1000)</f>
        <v>0</v>
      </c>
      <c r="P261" s="277">
        <f>IF(P$141=0,0,P$141/NFM!P$15*1000)</f>
        <v>55.930529067110768</v>
      </c>
      <c r="Q261" s="277">
        <f>IF(Q$141=0,0,Q$141/NFM!Q$15*1000)</f>
        <v>34.249453680112765</v>
      </c>
      <c r="R261" s="277">
        <f>IF(R$141=0,0,R$141/NFM!R$15*1000)</f>
        <v>50.676512107936517</v>
      </c>
      <c r="S261" s="277">
        <f>IF(S$141=0,0,S$141/NFM!S$15*1000)</f>
        <v>26.377023450446181</v>
      </c>
      <c r="T261" s="277">
        <f>IF(T$141=0,0,T$141/NFM!T$15*1000)</f>
        <v>43.718563535068476</v>
      </c>
      <c r="U261" s="277">
        <f>IF(U$141=0,0,U$141/NFM!U$15*1000)</f>
        <v>36.04611056469507</v>
      </c>
      <c r="V261" s="277">
        <f>IF(V$141=0,0,V$141/NFM!V$15*1000)</f>
        <v>36.698235296801776</v>
      </c>
      <c r="W261" s="277">
        <f>IF(W$141=0,0,W$141/NFM!W$15*1000)</f>
        <v>43.489199091592006</v>
      </c>
      <c r="X261" s="277">
        <f>IF(X$141=0,0,X$141/NFM!X$15*1000)</f>
        <v>50.662362491187025</v>
      </c>
      <c r="Y261" s="277">
        <f>IF(Y$141=0,0,Y$141/NFM!Y$15*1000)</f>
        <v>45.426431527713632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HR: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4.9201170157519787</v>
      </c>
      <c r="C72" s="223">
        <v>5.4393016276941442</v>
      </c>
      <c r="D72" s="223">
        <v>5.9563456910924408</v>
      </c>
      <c r="E72" s="223">
        <v>5.0949850075149614</v>
      </c>
      <c r="F72" s="223">
        <v>5.7058454432321506</v>
      </c>
      <c r="G72" s="223">
        <v>5.689981863814995</v>
      </c>
      <c r="H72" s="223">
        <v>5.7717994667985204</v>
      </c>
      <c r="I72" s="223">
        <v>6.1953355928000864</v>
      </c>
      <c r="J72" s="223">
        <v>5.7133100787316176</v>
      </c>
      <c r="K72" s="223">
        <v>5.0379755444979866</v>
      </c>
      <c r="L72" s="223">
        <v>4.2830505938760632</v>
      </c>
      <c r="M72" s="223">
        <v>5.4942552793174881</v>
      </c>
      <c r="N72" s="223">
        <v>6.146467311197604</v>
      </c>
      <c r="O72" s="223">
        <v>6.1618484895059336</v>
      </c>
      <c r="P72" s="223">
        <v>5.7949476962153081</v>
      </c>
      <c r="Q72" s="223">
        <v>2.9071399559068358</v>
      </c>
      <c r="R72" s="223">
        <v>2.2093923941747602</v>
      </c>
      <c r="S72" s="223">
        <v>6.8404209987978222</v>
      </c>
      <c r="T72" s="223">
        <v>8.1905980279767334</v>
      </c>
      <c r="U72" s="223">
        <v>8.7547902179273791</v>
      </c>
      <c r="V72" s="223">
        <v>8.566959707290744</v>
      </c>
      <c r="W72" s="223">
        <v>9.6848677952696889</v>
      </c>
      <c r="X72" s="223">
        <v>9.682135265709686</v>
      </c>
      <c r="Y72" s="223">
        <v>9.3185869065177691</v>
      </c>
      <c r="DA72" s="89" t="s">
        <v>706</v>
      </c>
    </row>
    <row r="73" spans="1:105" ht="12" customHeight="1" x14ac:dyDescent="0.25">
      <c r="A73" s="55" t="s">
        <v>91</v>
      </c>
      <c r="B73" s="259">
        <v>7.6264222402111391E-3</v>
      </c>
      <c r="C73" s="259">
        <v>8.447382856936669E-3</v>
      </c>
      <c r="D73" s="259">
        <v>9.1734852152699237E-3</v>
      </c>
      <c r="E73" s="259">
        <v>7.8097273687047072E-3</v>
      </c>
      <c r="F73" s="259">
        <v>8.9883122022580263E-3</v>
      </c>
      <c r="G73" s="259">
        <v>8.8597310502907482E-3</v>
      </c>
      <c r="H73" s="259">
        <v>8.9836677319012383E-3</v>
      </c>
      <c r="I73" s="259">
        <v>9.606520503100742E-3</v>
      </c>
      <c r="J73" s="259">
        <v>9.0497816476413275E-3</v>
      </c>
      <c r="K73" s="259">
        <v>7.8033987143183844E-3</v>
      </c>
      <c r="L73" s="259">
        <v>6.5250939721803493E-3</v>
      </c>
      <c r="M73" s="259">
        <v>8.4238716194022425E-3</v>
      </c>
      <c r="N73" s="259">
        <v>9.4192609345284568E-3</v>
      </c>
      <c r="O73" s="259">
        <v>9.4544169745583422E-3</v>
      </c>
      <c r="P73" s="259">
        <v>8.9673456240060186E-3</v>
      </c>
      <c r="Q73" s="259">
        <v>4.5324446162666766E-3</v>
      </c>
      <c r="R73" s="259">
        <v>3.477543859764857E-3</v>
      </c>
      <c r="S73" s="259">
        <v>1.010416490102293E-2</v>
      </c>
      <c r="T73" s="259">
        <v>1.228185178092427E-2</v>
      </c>
      <c r="U73" s="259">
        <v>1.3306537411006229E-2</v>
      </c>
      <c r="V73" s="259">
        <v>1.311902959844981E-2</v>
      </c>
      <c r="W73" s="259">
        <v>1.4894444061017399E-2</v>
      </c>
      <c r="X73" s="259">
        <v>1.4904498608815779E-2</v>
      </c>
      <c r="Y73" s="259">
        <v>1.4349080340508901E-2</v>
      </c>
      <c r="DA73" s="67" t="s">
        <v>707</v>
      </c>
    </row>
    <row r="74" spans="1:105" ht="12" customHeight="1" x14ac:dyDescent="0.25">
      <c r="A74" s="173" t="s">
        <v>92</v>
      </c>
      <c r="B74" s="224">
        <v>1.0296209878224139E-3</v>
      </c>
      <c r="C74" s="224">
        <v>1.140456482439984E-3</v>
      </c>
      <c r="D74" s="224">
        <v>1.2384854406984739E-3</v>
      </c>
      <c r="E74" s="224">
        <v>1.0543684777367991E-3</v>
      </c>
      <c r="F74" s="224">
        <v>1.213485773151862E-3</v>
      </c>
      <c r="G74" s="224">
        <v>1.1961264074448531E-3</v>
      </c>
      <c r="H74" s="224">
        <v>1.212858736776738E-3</v>
      </c>
      <c r="I74" s="224">
        <v>1.296948269896086E-3</v>
      </c>
      <c r="J74" s="224">
        <v>1.2217845834042961E-3</v>
      </c>
      <c r="K74" s="224">
        <v>1.0535140645958009E-3</v>
      </c>
      <c r="L74" s="224">
        <v>8.8093387563136199E-4</v>
      </c>
      <c r="M74" s="224">
        <v>1.1372822989431041E-3</v>
      </c>
      <c r="N74" s="224">
        <v>1.2716669025786549E-3</v>
      </c>
      <c r="O74" s="224">
        <v>1.2764132168428511E-3</v>
      </c>
      <c r="P74" s="224">
        <v>1.210655136671067E-3</v>
      </c>
      <c r="Q74" s="224">
        <v>6.1191210715362673E-4</v>
      </c>
      <c r="R74" s="224">
        <v>4.6949303766686499E-4</v>
      </c>
      <c r="S74" s="224">
        <v>1.3981079023807959E-3</v>
      </c>
      <c r="T74" s="224">
        <v>1.6986932939324409E-3</v>
      </c>
      <c r="U74" s="224">
        <v>1.81347173888505E-3</v>
      </c>
      <c r="V74" s="224">
        <v>1.771161861876326E-3</v>
      </c>
      <c r="W74" s="224">
        <v>2.0108553820049001E-3</v>
      </c>
      <c r="X74" s="224">
        <v>2.0122128171311238E-3</v>
      </c>
      <c r="Y74" s="224">
        <v>1.937227419253009E-3</v>
      </c>
      <c r="DA74" s="177" t="s">
        <v>708</v>
      </c>
    </row>
    <row r="75" spans="1:105" ht="12" customHeight="1" x14ac:dyDescent="0.25">
      <c r="A75" s="173" t="s">
        <v>93</v>
      </c>
      <c r="B75" s="224">
        <v>0.1325475831778711</v>
      </c>
      <c r="C75" s="224">
        <v>0.14681591794924481</v>
      </c>
      <c r="D75" s="224">
        <v>0.15943561165429221</v>
      </c>
      <c r="E75" s="224">
        <v>0.13573343507547839</v>
      </c>
      <c r="F75" s="224">
        <v>0.15621729583444691</v>
      </c>
      <c r="G75" s="224">
        <v>0.15398254926539021</v>
      </c>
      <c r="H75" s="224">
        <v>0.1561365747175793</v>
      </c>
      <c r="I75" s="224">
        <v>0.1669617856615577</v>
      </c>
      <c r="J75" s="224">
        <v>0.1572856377342543</v>
      </c>
      <c r="K75" s="224">
        <v>0.13562344275965141</v>
      </c>
      <c r="L75" s="224">
        <v>0.1134064452215611</v>
      </c>
      <c r="M75" s="224">
        <v>0.14640729151675111</v>
      </c>
      <c r="N75" s="224">
        <v>0.1637072054063082</v>
      </c>
      <c r="O75" s="224">
        <v>0.16431821906294741</v>
      </c>
      <c r="P75" s="224">
        <v>0.1558528957019496</v>
      </c>
      <c r="Q75" s="224">
        <v>7.8774104141009202E-2</v>
      </c>
      <c r="R75" s="224">
        <v>6.0439878554916733E-2</v>
      </c>
      <c r="S75" s="224">
        <v>0.1750084700966546</v>
      </c>
      <c r="T75" s="224">
        <v>0.2121242468016041</v>
      </c>
      <c r="U75" s="224">
        <v>0.22927788609425309</v>
      </c>
      <c r="V75" s="224">
        <v>0.22800936168272479</v>
      </c>
      <c r="W75" s="224">
        <v>0.25886614993024498</v>
      </c>
      <c r="X75" s="224">
        <v>0.25904089845172001</v>
      </c>
      <c r="Y75" s="224">
        <v>0.24938770239226921</v>
      </c>
      <c r="DA75" s="177" t="s">
        <v>709</v>
      </c>
    </row>
    <row r="76" spans="1:105" ht="12" customHeight="1" x14ac:dyDescent="0.25">
      <c r="A76" s="173" t="s">
        <v>94</v>
      </c>
      <c r="B76" s="224">
        <v>2.5184734066435858E-3</v>
      </c>
      <c r="C76" s="224">
        <v>2.7895792300562331E-3</v>
      </c>
      <c r="D76" s="224">
        <v>3.0293600109211629E-3</v>
      </c>
      <c r="E76" s="224">
        <v>2.5790062589918779E-3</v>
      </c>
      <c r="F76" s="224">
        <v>2.9682103270707691E-3</v>
      </c>
      <c r="G76" s="224">
        <v>2.9257489734208532E-3</v>
      </c>
      <c r="H76" s="224">
        <v>2.9666765836307788E-3</v>
      </c>
      <c r="I76" s="224">
        <v>3.1723612534684119E-3</v>
      </c>
      <c r="J76" s="224">
        <v>2.9885093819411799E-3</v>
      </c>
      <c r="K76" s="224">
        <v>2.576916347461967E-3</v>
      </c>
      <c r="L76" s="224">
        <v>2.1547817740985198E-3</v>
      </c>
      <c r="M76" s="224">
        <v>2.7818151141152719E-3</v>
      </c>
      <c r="N76" s="224">
        <v>3.110522526377976E-3</v>
      </c>
      <c r="O76" s="224">
        <v>3.1221321054321388E-3</v>
      </c>
      <c r="P76" s="224">
        <v>2.961286533961389E-3</v>
      </c>
      <c r="Q76" s="224">
        <v>1.4967491798403879E-3</v>
      </c>
      <c r="R76" s="224">
        <v>1.1483893043682321E-3</v>
      </c>
      <c r="S76" s="224">
        <v>3.4295521704041342E-3</v>
      </c>
      <c r="T76" s="224">
        <v>4.1550375695629483E-3</v>
      </c>
      <c r="U76" s="224">
        <v>4.4357879278869462E-3</v>
      </c>
      <c r="V76" s="224">
        <v>4.3322971275389557E-3</v>
      </c>
      <c r="W76" s="224">
        <v>4.9185922432448924E-3</v>
      </c>
      <c r="X76" s="224">
        <v>4.9219125565515059E-3</v>
      </c>
      <c r="Y76" s="224">
        <v>4.7384967825179732E-3</v>
      </c>
      <c r="DA76" s="177" t="s">
        <v>710</v>
      </c>
    </row>
    <row r="77" spans="1:105" ht="12" customHeight="1" x14ac:dyDescent="0.25">
      <c r="A77" s="56" t="s">
        <v>95</v>
      </c>
      <c r="B77" s="260">
        <v>2.047620171958851E-2</v>
      </c>
      <c r="C77" s="260">
        <v>2.296103558322413E-2</v>
      </c>
      <c r="D77" s="260">
        <v>2.5238735221173449E-2</v>
      </c>
      <c r="E77" s="260">
        <v>2.179767840894729E-2</v>
      </c>
      <c r="F77" s="260">
        <v>2.467854048992205E-2</v>
      </c>
      <c r="G77" s="260">
        <v>2.6878699346751519E-2</v>
      </c>
      <c r="H77" s="260">
        <v>2.669393816183753E-2</v>
      </c>
      <c r="I77" s="260">
        <v>2.8716026124759889E-2</v>
      </c>
      <c r="J77" s="260">
        <v>2.601604402156104E-2</v>
      </c>
      <c r="K77" s="260">
        <v>2.3442765728790619E-2</v>
      </c>
      <c r="L77" s="260">
        <v>2.0188328720834779E-2</v>
      </c>
      <c r="M77" s="260">
        <v>2.5577581945607261E-2</v>
      </c>
      <c r="N77" s="260">
        <v>2.8064434331871269E-2</v>
      </c>
      <c r="O77" s="260">
        <v>2.8086435802603862E-2</v>
      </c>
      <c r="P77" s="260">
        <v>2.4880151569161919E-2</v>
      </c>
      <c r="Q77" s="260">
        <v>1.2123538483241219E-2</v>
      </c>
      <c r="R77" s="260">
        <v>9.1211500959750835E-3</v>
      </c>
      <c r="S77" s="260">
        <v>2.8697478756525251E-2</v>
      </c>
      <c r="T77" s="260">
        <v>3.354678305854665E-2</v>
      </c>
      <c r="U77" s="260">
        <v>3.5999924881474417E-2</v>
      </c>
      <c r="V77" s="260">
        <v>3.5250160093517023E-2</v>
      </c>
      <c r="W77" s="260">
        <v>3.9789853047158291E-2</v>
      </c>
      <c r="X77" s="260">
        <v>3.972134157994274E-2</v>
      </c>
      <c r="Y77" s="260">
        <v>3.8191550736440247E-2</v>
      </c>
      <c r="DA77" s="68" t="s">
        <v>711</v>
      </c>
    </row>
    <row r="78" spans="1:105" ht="12" customHeight="1" x14ac:dyDescent="0.25">
      <c r="A78" s="37" t="s">
        <v>159</v>
      </c>
      <c r="B78" s="226">
        <v>2.613748829671499E-3</v>
      </c>
      <c r="C78" s="226">
        <v>2.7130679566922198E-3</v>
      </c>
      <c r="D78" s="226">
        <v>3.8343550354879921E-3</v>
      </c>
      <c r="E78" s="226">
        <v>3.999404277265339E-3</v>
      </c>
      <c r="F78" s="226">
        <v>4.6007695325681903E-3</v>
      </c>
      <c r="G78" s="226">
        <v>1.3637335618307611E-4</v>
      </c>
      <c r="H78" s="226">
        <v>1.908676864481767E-3</v>
      </c>
      <c r="I78" s="226">
        <v>1.6632128729778621E-4</v>
      </c>
      <c r="J78" s="226">
        <v>2.1150510154358229E-3</v>
      </c>
      <c r="K78" s="226">
        <v>1.6829589963741719E-4</v>
      </c>
      <c r="L78" s="226">
        <v>1.6036568384836651E-4</v>
      </c>
      <c r="M78" s="226">
        <v>1.6921660390415089E-4</v>
      </c>
      <c r="N78" s="226">
        <v>1.670869056266174E-3</v>
      </c>
      <c r="O78" s="226">
        <v>2.0479332183426231E-3</v>
      </c>
      <c r="P78" s="226">
        <v>2.0854123127906818E-3</v>
      </c>
      <c r="Q78" s="226">
        <v>1.5562578289600581E-3</v>
      </c>
      <c r="R78" s="226">
        <v>1.291472348389914E-3</v>
      </c>
      <c r="S78" s="226">
        <v>4.0399403521582458E-4</v>
      </c>
      <c r="T78" s="226">
        <v>3.166073806679576E-4</v>
      </c>
      <c r="U78" s="226">
        <v>4.9606626003492608E-4</v>
      </c>
      <c r="V78" s="226">
        <v>5.5318120826727509E-4</v>
      </c>
      <c r="W78" s="226">
        <v>5.5641419501280948E-4</v>
      </c>
      <c r="X78" s="226">
        <v>8.3553433594188572E-4</v>
      </c>
      <c r="Y78" s="226">
        <v>8.5567911845506588E-4</v>
      </c>
      <c r="DA78" s="69" t="s">
        <v>712</v>
      </c>
    </row>
    <row r="79" spans="1:105" ht="12" customHeight="1" x14ac:dyDescent="0.25">
      <c r="A79" s="37" t="s">
        <v>35</v>
      </c>
      <c r="B79" s="226">
        <v>5.4353692575921228E-3</v>
      </c>
      <c r="C79" s="226">
        <v>5.2906680867274604E-3</v>
      </c>
      <c r="D79" s="226">
        <v>3.5785527847881152E-3</v>
      </c>
      <c r="E79" s="226">
        <v>1.4937581847459689E-3</v>
      </c>
      <c r="F79" s="226">
        <v>2.3808096951083301E-3</v>
      </c>
      <c r="G79" s="226">
        <v>1.5538409208829781E-3</v>
      </c>
      <c r="H79" s="226">
        <v>4.5239128020603618E-4</v>
      </c>
      <c r="I79" s="226">
        <v>2.6891900078763178E-3</v>
      </c>
      <c r="J79" s="226">
        <v>2.0376571159586129E-3</v>
      </c>
      <c r="K79" s="226">
        <v>1.925291351995039E-3</v>
      </c>
      <c r="L79" s="226">
        <v>6.048704233612423E-4</v>
      </c>
      <c r="M79" s="226">
        <v>1.9555408609262591E-3</v>
      </c>
      <c r="N79" s="226">
        <v>1.795364521176487E-3</v>
      </c>
      <c r="O79" s="226">
        <v>1.4879510254642409E-3</v>
      </c>
      <c r="P79" s="226">
        <v>1.8699663993779359E-3</v>
      </c>
      <c r="Q79" s="226">
        <v>3.298449164849282E-3</v>
      </c>
      <c r="R79" s="226">
        <v>2.7559216072451679E-3</v>
      </c>
      <c r="S79" s="226">
        <v>1.1333797863497639E-2</v>
      </c>
      <c r="T79" s="226">
        <v>1.4423104631244349E-2</v>
      </c>
      <c r="U79" s="226">
        <v>1.536901975973635E-2</v>
      </c>
      <c r="V79" s="226">
        <v>1.4612509658483311E-2</v>
      </c>
      <c r="W79" s="226">
        <v>1.7703488170759701E-2</v>
      </c>
      <c r="X79" s="226">
        <v>1.736656922206626E-2</v>
      </c>
      <c r="Y79" s="226">
        <v>1.6311573834210839E-2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1.2427083632324891E-2</v>
      </c>
      <c r="C82" s="226">
        <v>1.4957299539804439E-2</v>
      </c>
      <c r="D82" s="226">
        <v>1.7825827400897339E-2</v>
      </c>
      <c r="E82" s="226">
        <v>1.630451594693598E-2</v>
      </c>
      <c r="F82" s="226">
        <v>1.7696961262245531E-2</v>
      </c>
      <c r="G82" s="226">
        <v>2.5188485069685459E-2</v>
      </c>
      <c r="H82" s="226">
        <v>2.4332870017149729E-2</v>
      </c>
      <c r="I82" s="226">
        <v>2.586051482958578E-2</v>
      </c>
      <c r="J82" s="226">
        <v>2.1863335890166601E-2</v>
      </c>
      <c r="K82" s="226">
        <v>2.134917847715816E-2</v>
      </c>
      <c r="L82" s="226">
        <v>1.9423092613625171E-2</v>
      </c>
      <c r="M82" s="226">
        <v>2.345282448077686E-2</v>
      </c>
      <c r="N82" s="226">
        <v>2.459820075442861E-2</v>
      </c>
      <c r="O82" s="226">
        <v>2.4550551558796999E-2</v>
      </c>
      <c r="P82" s="226">
        <v>2.09247728569933E-2</v>
      </c>
      <c r="Q82" s="226">
        <v>7.2688314894318777E-3</v>
      </c>
      <c r="R82" s="226">
        <v>5.0737561403399996E-3</v>
      </c>
      <c r="S82" s="226">
        <v>1.6959686857811782E-2</v>
      </c>
      <c r="T82" s="226">
        <v>1.880707104663434E-2</v>
      </c>
      <c r="U82" s="226">
        <v>2.0134838861703142E-2</v>
      </c>
      <c r="V82" s="226">
        <v>2.008446922676644E-2</v>
      </c>
      <c r="W82" s="226">
        <v>2.152995068138578E-2</v>
      </c>
      <c r="X82" s="226">
        <v>2.1519238021934589E-2</v>
      </c>
      <c r="Y82" s="226">
        <v>2.1024297783774341E-2</v>
      </c>
      <c r="DA82" s="69" t="s">
        <v>716</v>
      </c>
    </row>
    <row r="83" spans="1:105" ht="12" customHeight="1" x14ac:dyDescent="0.25">
      <c r="A83" s="57" t="s">
        <v>558</v>
      </c>
      <c r="B83" s="261">
        <v>1.173358034551929</v>
      </c>
      <c r="C83" s="261">
        <v>1.2982350722466121</v>
      </c>
      <c r="D83" s="261">
        <v>1.430449911188604</v>
      </c>
      <c r="E83" s="261">
        <v>1.226960324029261</v>
      </c>
      <c r="F83" s="261">
        <v>1.3600947640948671</v>
      </c>
      <c r="G83" s="261">
        <v>1.3618540767398</v>
      </c>
      <c r="H83" s="261">
        <v>1.3776377699338</v>
      </c>
      <c r="I83" s="261">
        <v>1.4786934148717339</v>
      </c>
      <c r="J83" s="261">
        <v>1.3518501074601701</v>
      </c>
      <c r="K83" s="261">
        <v>1.2018398421700149</v>
      </c>
      <c r="L83" s="261">
        <v>1.0299223708778611</v>
      </c>
      <c r="M83" s="261">
        <v>1.315967993490347</v>
      </c>
      <c r="N83" s="261">
        <v>1.4727058656465131</v>
      </c>
      <c r="O83" s="261">
        <v>1.47621722599602</v>
      </c>
      <c r="P83" s="261">
        <v>1.3385640284029861</v>
      </c>
      <c r="Q83" s="261">
        <v>0.68992310549707359</v>
      </c>
      <c r="R83" s="261">
        <v>0.52035522256761502</v>
      </c>
      <c r="S83" s="261">
        <v>1.635024201632177</v>
      </c>
      <c r="T83" s="261">
        <v>1.9405395804988701</v>
      </c>
      <c r="U83" s="261">
        <v>2.0831487290739821</v>
      </c>
      <c r="V83" s="261">
        <v>2.0389808158604348</v>
      </c>
      <c r="W83" s="261">
        <v>2.302522953823257</v>
      </c>
      <c r="X83" s="261">
        <v>2.2990275773354321</v>
      </c>
      <c r="Y83" s="261">
        <v>2.207485359257968</v>
      </c>
      <c r="DA83" s="70" t="s">
        <v>717</v>
      </c>
    </row>
    <row r="84" spans="1:105" ht="12" customHeight="1" x14ac:dyDescent="0.25">
      <c r="A84" s="60" t="s">
        <v>560</v>
      </c>
      <c r="B84" s="262">
        <v>0.52065728181648385</v>
      </c>
      <c r="C84" s="262">
        <v>0.55022526759616741</v>
      </c>
      <c r="D84" s="262">
        <v>0.51838952625650037</v>
      </c>
      <c r="E84" s="262">
        <v>0.42694875670908938</v>
      </c>
      <c r="F84" s="262">
        <v>0.58057323575400177</v>
      </c>
      <c r="G84" s="262">
        <v>0.46858662545277541</v>
      </c>
      <c r="H84" s="262">
        <v>0.49190019854026551</v>
      </c>
      <c r="I84" s="262">
        <v>0.53305866886655706</v>
      </c>
      <c r="J84" s="262">
        <v>0.59307202762154931</v>
      </c>
      <c r="K84" s="262">
        <v>0.44015039877719658</v>
      </c>
      <c r="L84" s="262">
        <v>0.31709119107079742</v>
      </c>
      <c r="M84" s="262">
        <v>0.46520716489465452</v>
      </c>
      <c r="N84" s="262">
        <v>0.54911610774768183</v>
      </c>
      <c r="O84" s="262">
        <v>0.55280488892481117</v>
      </c>
      <c r="P84" s="262">
        <v>0.51427793834254687</v>
      </c>
      <c r="Q84" s="262">
        <v>0.3278731337740094</v>
      </c>
      <c r="R84" s="262">
        <v>0.2701112966847119</v>
      </c>
      <c r="S84" s="262">
        <v>0.70475849870539897</v>
      </c>
      <c r="T84" s="262">
        <v>0.88930111104628573</v>
      </c>
      <c r="U84" s="262">
        <v>0.95575184879633546</v>
      </c>
      <c r="V84" s="262">
        <v>0.91599007552967016</v>
      </c>
      <c r="W84" s="262">
        <v>1.0989823915399679</v>
      </c>
      <c r="X84" s="262">
        <v>1.096153492159164</v>
      </c>
      <c r="Y84" s="262">
        <v>1.041294363749085</v>
      </c>
      <c r="DA84" s="72" t="s">
        <v>718</v>
      </c>
    </row>
    <row r="85" spans="1:105" ht="12" customHeight="1" x14ac:dyDescent="0.25">
      <c r="A85" s="59" t="s">
        <v>31</v>
      </c>
      <c r="B85" s="230">
        <v>7.947150653846255E-2</v>
      </c>
      <c r="C85" s="230">
        <v>7.840111256729268E-2</v>
      </c>
      <c r="D85" s="230">
        <v>6.8433572963789754E-2</v>
      </c>
      <c r="E85" s="230">
        <v>0.15157840202633041</v>
      </c>
      <c r="F85" s="230">
        <v>0.13290077720941279</v>
      </c>
      <c r="G85" s="230">
        <v>0.14709617745258571</v>
      </c>
      <c r="H85" s="230">
        <v>0.2277893146494635</v>
      </c>
      <c r="I85" s="230">
        <v>0.2301876316965078</v>
      </c>
      <c r="J85" s="230">
        <v>0.23920245012405611</v>
      </c>
      <c r="K85" s="230">
        <v>0.23228785029493629</v>
      </c>
      <c r="L85" s="230">
        <v>0.22515616422440601</v>
      </c>
      <c r="M85" s="230">
        <v>0.31982902373681149</v>
      </c>
      <c r="N85" s="230">
        <v>0.41693875754984849</v>
      </c>
      <c r="O85" s="230">
        <v>0.41741768685484459</v>
      </c>
      <c r="P85" s="230">
        <v>0.35586000157343051</v>
      </c>
      <c r="Q85" s="230">
        <v>8.3256069149378428E-2</v>
      </c>
      <c r="R85" s="230">
        <v>6.8175364084168993E-2</v>
      </c>
      <c r="S85" s="230">
        <v>5.2767211490694028E-2</v>
      </c>
      <c r="T85" s="230">
        <v>6.1900928092960203E-2</v>
      </c>
      <c r="U85" s="230">
        <v>6.3429331877112347E-2</v>
      </c>
      <c r="V85" s="230">
        <v>6.4098726232382233E-2</v>
      </c>
      <c r="W85" s="230">
        <v>7.3664761179758217E-2</v>
      </c>
      <c r="X85" s="230">
        <v>7.3752190673393281E-2</v>
      </c>
      <c r="Y85" s="230">
        <v>8.4326268757226805E-2</v>
      </c>
      <c r="DA85" s="71" t="s">
        <v>719</v>
      </c>
    </row>
    <row r="86" spans="1:105" ht="12" customHeight="1" x14ac:dyDescent="0.25">
      <c r="A86" s="59" t="s">
        <v>159</v>
      </c>
      <c r="B86" s="230">
        <v>0.1411731942037153</v>
      </c>
      <c r="C86" s="230">
        <v>0.1395270039844371</v>
      </c>
      <c r="D86" s="230">
        <v>0.20174822204756929</v>
      </c>
      <c r="E86" s="230">
        <v>0.20180278744404581</v>
      </c>
      <c r="F86" s="230">
        <v>0.20840272315943631</v>
      </c>
      <c r="G86" s="230">
        <v>4.9733896643966271E-3</v>
      </c>
      <c r="H86" s="230">
        <v>7.1447598791252911E-2</v>
      </c>
      <c r="I86" s="230">
        <v>6.2542838810150892E-3</v>
      </c>
      <c r="J86" s="230">
        <v>7.5485353584695616E-2</v>
      </c>
      <c r="K86" s="230">
        <v>6.1746706957715794E-3</v>
      </c>
      <c r="L86" s="230">
        <v>6.052338990736008E-3</v>
      </c>
      <c r="M86" s="230">
        <v>6.3124624008284863E-3</v>
      </c>
      <c r="N86" s="230">
        <v>6.4515145359206563E-2</v>
      </c>
      <c r="O86" s="230">
        <v>7.9212497588849934E-2</v>
      </c>
      <c r="P86" s="230">
        <v>8.4479755756969657E-2</v>
      </c>
      <c r="Q86" s="230">
        <v>7.9712965035025909E-2</v>
      </c>
      <c r="R86" s="230">
        <v>6.5503207129431223E-2</v>
      </c>
      <c r="S86" s="230">
        <v>2.3197608368678999E-2</v>
      </c>
      <c r="T86" s="230">
        <v>1.819887794359875E-2</v>
      </c>
      <c r="U86" s="230">
        <v>2.8563528614139709E-2</v>
      </c>
      <c r="V86" s="230">
        <v>3.1807294658913257E-2</v>
      </c>
      <c r="W86" s="230">
        <v>3.1985960387350507E-2</v>
      </c>
      <c r="X86" s="230">
        <v>4.8028727282530971E-2</v>
      </c>
      <c r="Y86" s="230">
        <v>4.8809304109788197E-2</v>
      </c>
      <c r="DA86" s="71" t="s">
        <v>720</v>
      </c>
    </row>
    <row r="87" spans="1:105" ht="12" customHeight="1" x14ac:dyDescent="0.25">
      <c r="A87" s="59" t="s">
        <v>32</v>
      </c>
      <c r="B87" s="230">
        <v>1.34683386842886E-2</v>
      </c>
      <c r="C87" s="230">
        <v>6.6725106906100909E-2</v>
      </c>
      <c r="D87" s="230">
        <v>6.442738582519672E-2</v>
      </c>
      <c r="E87" s="230">
        <v>0</v>
      </c>
      <c r="F87" s="230">
        <v>0.1340076823512058</v>
      </c>
      <c r="G87" s="230">
        <v>0.26120704588510779</v>
      </c>
      <c r="H87" s="230">
        <v>0.17613439482865501</v>
      </c>
      <c r="I87" s="230">
        <v>0.19791485983827239</v>
      </c>
      <c r="J87" s="230">
        <v>0.20740239338800659</v>
      </c>
      <c r="K87" s="230">
        <v>0.13274157710260739</v>
      </c>
      <c r="L87" s="230">
        <v>6.3600984074734662E-2</v>
      </c>
      <c r="M87" s="230">
        <v>6.7862895939725137E-2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0.28654424239001752</v>
      </c>
      <c r="C88" s="230">
        <v>0.26557204413833668</v>
      </c>
      <c r="D88" s="230">
        <v>0.18378034541994451</v>
      </c>
      <c r="E88" s="230">
        <v>7.3567567238713161E-2</v>
      </c>
      <c r="F88" s="230">
        <v>0.1052620530339469</v>
      </c>
      <c r="G88" s="230">
        <v>5.5310012450685363E-2</v>
      </c>
      <c r="H88" s="230">
        <v>1.6528890270894051E-2</v>
      </c>
      <c r="I88" s="230">
        <v>9.8701893450761802E-2</v>
      </c>
      <c r="J88" s="230">
        <v>7.0981830524791123E-2</v>
      </c>
      <c r="K88" s="230">
        <v>6.8946300683881384E-2</v>
      </c>
      <c r="L88" s="230">
        <v>2.2281703780920651E-2</v>
      </c>
      <c r="M88" s="230">
        <v>7.1202782817289367E-2</v>
      </c>
      <c r="N88" s="230">
        <v>6.7662204838626741E-2</v>
      </c>
      <c r="O88" s="230">
        <v>5.6174704481116652E-2</v>
      </c>
      <c r="P88" s="230">
        <v>7.3938181012146789E-2</v>
      </c>
      <c r="Q88" s="230">
        <v>0.16490409958960511</v>
      </c>
      <c r="R88" s="230">
        <v>0.13643272547111171</v>
      </c>
      <c r="S88" s="230">
        <v>0.62879367884602599</v>
      </c>
      <c r="T88" s="230">
        <v>0.80920130500972676</v>
      </c>
      <c r="U88" s="230">
        <v>0.86375898830508335</v>
      </c>
      <c r="V88" s="230">
        <v>0.82008405463837464</v>
      </c>
      <c r="W88" s="230">
        <v>0.99333166997285893</v>
      </c>
      <c r="X88" s="230">
        <v>0.97437257420323986</v>
      </c>
      <c r="Y88" s="230">
        <v>0.90815879088207041</v>
      </c>
      <c r="DA88" s="71" t="s">
        <v>722</v>
      </c>
    </row>
    <row r="89" spans="1:105" ht="12" customHeight="1" x14ac:dyDescent="0.25">
      <c r="A89" s="60" t="s">
        <v>566</v>
      </c>
      <c r="B89" s="262">
        <v>0.65270075273544492</v>
      </c>
      <c r="C89" s="262">
        <v>0.74800980465044464</v>
      </c>
      <c r="D89" s="262">
        <v>0.91206038493210406</v>
      </c>
      <c r="E89" s="262">
        <v>0.80001156732017131</v>
      </c>
      <c r="F89" s="262">
        <v>0.77952152834086552</v>
      </c>
      <c r="G89" s="262">
        <v>0.89326745128702434</v>
      </c>
      <c r="H89" s="262">
        <v>0.88573757139353482</v>
      </c>
      <c r="I89" s="262">
        <v>0.94563474600517672</v>
      </c>
      <c r="J89" s="262">
        <v>0.75877807983862045</v>
      </c>
      <c r="K89" s="262">
        <v>0.76168944339281819</v>
      </c>
      <c r="L89" s="262">
        <v>0.7128311798070639</v>
      </c>
      <c r="M89" s="262">
        <v>0.85076082859569269</v>
      </c>
      <c r="N89" s="262">
        <v>0.92358975789883102</v>
      </c>
      <c r="O89" s="262">
        <v>0.92341233707120851</v>
      </c>
      <c r="P89" s="262">
        <v>0.82428609006043885</v>
      </c>
      <c r="Q89" s="262">
        <v>0.36204997172306419</v>
      </c>
      <c r="R89" s="262">
        <v>0.25024392588290312</v>
      </c>
      <c r="S89" s="262">
        <v>0.93026570292677768</v>
      </c>
      <c r="T89" s="262">
        <v>1.051238469452584</v>
      </c>
      <c r="U89" s="262">
        <v>1.1273968802776471</v>
      </c>
      <c r="V89" s="262">
        <v>1.1229907403307651</v>
      </c>
      <c r="W89" s="262">
        <v>1.20354056228329</v>
      </c>
      <c r="X89" s="262">
        <v>1.2028740851762669</v>
      </c>
      <c r="Y89" s="262">
        <v>1.1661909955088821</v>
      </c>
      <c r="DA89" s="72" t="s">
        <v>723</v>
      </c>
    </row>
    <row r="90" spans="1:105" ht="12" customHeight="1" x14ac:dyDescent="0.25">
      <c r="A90" s="57" t="s">
        <v>517</v>
      </c>
      <c r="B90" s="294">
        <v>2.3166076167987288</v>
      </c>
      <c r="C90" s="294">
        <v>2.563157338339805</v>
      </c>
      <c r="D90" s="294">
        <v>2.8241943738630679</v>
      </c>
      <c r="E90" s="294">
        <v>2.4224367571160359</v>
      </c>
      <c r="F90" s="294">
        <v>2.6852893978549681</v>
      </c>
      <c r="G90" s="294">
        <v>2.6887628790547091</v>
      </c>
      <c r="H90" s="294">
        <v>2.7199252547300921</v>
      </c>
      <c r="I90" s="294">
        <v>2.919443449424282</v>
      </c>
      <c r="J90" s="294">
        <v>2.6690116430730502</v>
      </c>
      <c r="K90" s="294">
        <v>2.37284038678479</v>
      </c>
      <c r="L90" s="294">
        <v>2.033416858988121</v>
      </c>
      <c r="M90" s="294">
        <v>2.598168152781466</v>
      </c>
      <c r="N90" s="294">
        <v>2.907621991921415</v>
      </c>
      <c r="O90" s="294">
        <v>2.914554610859077</v>
      </c>
      <c r="P90" s="294">
        <v>2.642780406711323</v>
      </c>
      <c r="Q90" s="294">
        <v>1.3621427340464669</v>
      </c>
      <c r="R90" s="294">
        <v>1.0273580923673169</v>
      </c>
      <c r="S90" s="294">
        <v>3.228093563613577</v>
      </c>
      <c r="T90" s="294">
        <v>3.8312847745571359</v>
      </c>
      <c r="U90" s="294">
        <v>4.112843710607244</v>
      </c>
      <c r="V90" s="294">
        <v>4.0256412360380178</v>
      </c>
      <c r="W90" s="294">
        <v>4.5459630015809971</v>
      </c>
      <c r="X90" s="294">
        <v>4.5390619402196446</v>
      </c>
      <c r="Y90" s="294">
        <v>4.3583264840228626</v>
      </c>
      <c r="DA90" s="70" t="s">
        <v>724</v>
      </c>
    </row>
    <row r="91" spans="1:105" ht="12" customHeight="1" x14ac:dyDescent="0.25">
      <c r="A91" s="60" t="s">
        <v>519</v>
      </c>
      <c r="B91" s="262">
        <v>1.0279544600028121</v>
      </c>
      <c r="C91" s="262">
        <v>1.0863317149016269</v>
      </c>
      <c r="D91" s="262">
        <v>1.023477139655061</v>
      </c>
      <c r="E91" s="262">
        <v>0.84294197734174237</v>
      </c>
      <c r="F91" s="262">
        <v>1.146248920152326</v>
      </c>
      <c r="G91" s="262">
        <v>0.92514928409591957</v>
      </c>
      <c r="H91" s="262">
        <v>0.97117820229384844</v>
      </c>
      <c r="I91" s="262">
        <v>1.0524390136114119</v>
      </c>
      <c r="J91" s="262">
        <v>1.1709257839811911</v>
      </c>
      <c r="K91" s="262">
        <v>0.86900650638458243</v>
      </c>
      <c r="L91" s="262">
        <v>0.62604579917067094</v>
      </c>
      <c r="M91" s="262">
        <v>0.91847708018281171</v>
      </c>
      <c r="N91" s="262">
        <v>1.084141856326849</v>
      </c>
      <c r="O91" s="262">
        <v>1.091424764288446</v>
      </c>
      <c r="P91" s="262">
        <v>1.015359467471362</v>
      </c>
      <c r="Q91" s="262">
        <v>0.64733301914499608</v>
      </c>
      <c r="R91" s="262">
        <v>0.5332915178972949</v>
      </c>
      <c r="S91" s="262">
        <v>1.3914328431969401</v>
      </c>
      <c r="T91" s="262">
        <v>1.7557826910556871</v>
      </c>
      <c r="U91" s="262">
        <v>1.8869790358034739</v>
      </c>
      <c r="V91" s="262">
        <v>1.8084757792572681</v>
      </c>
      <c r="W91" s="262">
        <v>2.169764815171169</v>
      </c>
      <c r="X91" s="262">
        <v>2.164179606172937</v>
      </c>
      <c r="Y91" s="262">
        <v>2.0558690385683449</v>
      </c>
      <c r="DA91" s="72" t="s">
        <v>725</v>
      </c>
    </row>
    <row r="92" spans="1:105" ht="12" customHeight="1" x14ac:dyDescent="0.25">
      <c r="A92" s="59" t="s">
        <v>31</v>
      </c>
      <c r="B92" s="297">
        <v>0.1569037684527182</v>
      </c>
      <c r="C92" s="297">
        <v>0.15479044689734611</v>
      </c>
      <c r="D92" s="297">
        <v>0.13511113547980791</v>
      </c>
      <c r="E92" s="297">
        <v>0.29926729125817908</v>
      </c>
      <c r="F92" s="297">
        <v>0.26239131083238909</v>
      </c>
      <c r="G92" s="297">
        <v>0.29041785631848088</v>
      </c>
      <c r="H92" s="297">
        <v>0.44973353895669338</v>
      </c>
      <c r="I92" s="297">
        <v>0.4544686320613337</v>
      </c>
      <c r="J92" s="297">
        <v>0.47226694802146663</v>
      </c>
      <c r="K92" s="297">
        <v>0.45861517749656389</v>
      </c>
      <c r="L92" s="297">
        <v>0.44453480493754632</v>
      </c>
      <c r="M92" s="297">
        <v>0.63145121151783279</v>
      </c>
      <c r="N92" s="297">
        <v>0.8231788363280097</v>
      </c>
      <c r="O92" s="297">
        <v>0.82412440557728495</v>
      </c>
      <c r="P92" s="297">
        <v>0.70258860968538528</v>
      </c>
      <c r="Q92" s="297">
        <v>0.164375781523347</v>
      </c>
      <c r="R92" s="297">
        <v>0.13460134337915311</v>
      </c>
      <c r="S92" s="297">
        <v>0.1041804125057629</v>
      </c>
      <c r="T92" s="297">
        <v>0.12221347387954121</v>
      </c>
      <c r="U92" s="297">
        <v>0.12523106249584359</v>
      </c>
      <c r="V92" s="297">
        <v>0.12655267449865601</v>
      </c>
      <c r="W92" s="297">
        <v>0.1454392792425496</v>
      </c>
      <c r="X92" s="297">
        <v>0.1456118947826692</v>
      </c>
      <c r="Y92" s="297">
        <v>0.16648871933945289</v>
      </c>
      <c r="DA92" s="71" t="s">
        <v>726</v>
      </c>
    </row>
    <row r="93" spans="1:105" ht="12" customHeight="1" x14ac:dyDescent="0.25">
      <c r="A93" s="59" t="s">
        <v>159</v>
      </c>
      <c r="B93" s="297">
        <v>0.27872387400067622</v>
      </c>
      <c r="C93" s="297">
        <v>0.27547373492259353</v>
      </c>
      <c r="D93" s="297">
        <v>0.39831957007860408</v>
      </c>
      <c r="E93" s="297">
        <v>0.3984273007195242</v>
      </c>
      <c r="F93" s="297">
        <v>0.41145781732095887</v>
      </c>
      <c r="G93" s="297">
        <v>9.8191617891370889E-3</v>
      </c>
      <c r="H93" s="297">
        <v>0.14106184701330471</v>
      </c>
      <c r="I93" s="297">
        <v>1.2348082383834259E-2</v>
      </c>
      <c r="J93" s="297">
        <v>0.149033747519212</v>
      </c>
      <c r="K93" s="297">
        <v>1.219089889345731E-2</v>
      </c>
      <c r="L93" s="297">
        <v>1.194937452381372E-2</v>
      </c>
      <c r="M93" s="297">
        <v>1.246294655842122E-2</v>
      </c>
      <c r="N93" s="297">
        <v>0.12737482740729519</v>
      </c>
      <c r="O93" s="297">
        <v>0.15639239674193359</v>
      </c>
      <c r="P93" s="297">
        <v>0.1667917548513882</v>
      </c>
      <c r="Q93" s="297">
        <v>0.15738048960330289</v>
      </c>
      <c r="R93" s="297">
        <v>0.12932559721102699</v>
      </c>
      <c r="S93" s="297">
        <v>4.5799964423405788E-2</v>
      </c>
      <c r="T93" s="297">
        <v>3.5930771358659311E-2</v>
      </c>
      <c r="U93" s="297">
        <v>5.6394115011479042E-2</v>
      </c>
      <c r="V93" s="297">
        <v>6.279841182895049E-2</v>
      </c>
      <c r="W93" s="297">
        <v>6.3151158710269356E-2</v>
      </c>
      <c r="X93" s="297">
        <v>9.4825033938041314E-2</v>
      </c>
      <c r="Y93" s="297">
        <v>9.636615793452992E-2</v>
      </c>
      <c r="DA93" s="71" t="s">
        <v>727</v>
      </c>
    </row>
    <row r="94" spans="1:105" ht="12" customHeight="1" x14ac:dyDescent="0.25">
      <c r="A94" s="59" t="s">
        <v>32</v>
      </c>
      <c r="B94" s="297">
        <v>2.6591078820679511E-2</v>
      </c>
      <c r="C94" s="297">
        <v>0.13173804272743631</v>
      </c>
      <c r="D94" s="297">
        <v>0.12720156025528601</v>
      </c>
      <c r="E94" s="297">
        <v>0</v>
      </c>
      <c r="F94" s="297">
        <v>0.26457671784972009</v>
      </c>
      <c r="G94" s="297">
        <v>0.51571150001969424</v>
      </c>
      <c r="H94" s="297">
        <v>0.34774916830574493</v>
      </c>
      <c r="I94" s="297">
        <v>0.39075121001244839</v>
      </c>
      <c r="J94" s="297">
        <v>0.40948282631261801</v>
      </c>
      <c r="K94" s="297">
        <v>0.26207699570507093</v>
      </c>
      <c r="L94" s="297">
        <v>0.12556996228324219</v>
      </c>
      <c r="M94" s="297">
        <v>0.13398442504552441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0.56573573872873828</v>
      </c>
      <c r="C95" s="297">
        <v>0.52432949035425125</v>
      </c>
      <c r="D95" s="297">
        <v>0.36284487384136349</v>
      </c>
      <c r="E95" s="297">
        <v>0.14524738536403911</v>
      </c>
      <c r="F95" s="297">
        <v>0.20782307414925791</v>
      </c>
      <c r="G95" s="297">
        <v>0.1092007659686073</v>
      </c>
      <c r="H95" s="297">
        <v>3.2633648018105373E-2</v>
      </c>
      <c r="I95" s="297">
        <v>0.1948710891537955</v>
      </c>
      <c r="J95" s="297">
        <v>0.1401422621278946</v>
      </c>
      <c r="K95" s="297">
        <v>0.13612343428949039</v>
      </c>
      <c r="L95" s="297">
        <v>4.3991657426068753E-2</v>
      </c>
      <c r="M95" s="297">
        <v>0.14057849706103329</v>
      </c>
      <c r="N95" s="297">
        <v>0.13358819259154389</v>
      </c>
      <c r="O95" s="297">
        <v>0.1109079619692272</v>
      </c>
      <c r="P95" s="297">
        <v>0.14597910293458841</v>
      </c>
      <c r="Q95" s="297">
        <v>0.32557674801834618</v>
      </c>
      <c r="R95" s="297">
        <v>0.26936457730711472</v>
      </c>
      <c r="S95" s="297">
        <v>1.2414524662677711</v>
      </c>
      <c r="T95" s="297">
        <v>1.597638445817487</v>
      </c>
      <c r="U95" s="297">
        <v>1.7053538582961509</v>
      </c>
      <c r="V95" s="297">
        <v>1.6191246929296621</v>
      </c>
      <c r="W95" s="297">
        <v>1.961174377218349</v>
      </c>
      <c r="X95" s="297">
        <v>1.9237426774522259</v>
      </c>
      <c r="Y95" s="297">
        <v>1.793014161294362</v>
      </c>
      <c r="DA95" s="71" t="s">
        <v>729</v>
      </c>
    </row>
    <row r="96" spans="1:105" ht="12" customHeight="1" x14ac:dyDescent="0.25">
      <c r="A96" s="60" t="s">
        <v>525</v>
      </c>
      <c r="B96" s="262">
        <v>1.288653156795917</v>
      </c>
      <c r="C96" s="262">
        <v>1.476825623438178</v>
      </c>
      <c r="D96" s="262">
        <v>1.800717234208006</v>
      </c>
      <c r="E96" s="262">
        <v>1.5794947797742931</v>
      </c>
      <c r="F96" s="262">
        <v>1.5390404777026421</v>
      </c>
      <c r="G96" s="262">
        <v>1.763613594958789</v>
      </c>
      <c r="H96" s="262">
        <v>1.748747052436243</v>
      </c>
      <c r="I96" s="262">
        <v>1.867004435812871</v>
      </c>
      <c r="J96" s="262">
        <v>1.4980858590918591</v>
      </c>
      <c r="K96" s="262">
        <v>1.5038338804002069</v>
      </c>
      <c r="L96" s="262">
        <v>1.4073710598174489</v>
      </c>
      <c r="M96" s="262">
        <v>1.679691072598654</v>
      </c>
      <c r="N96" s="262">
        <v>1.823480135594566</v>
      </c>
      <c r="O96" s="262">
        <v>1.823129846570632</v>
      </c>
      <c r="P96" s="262">
        <v>1.627420939239961</v>
      </c>
      <c r="Q96" s="262">
        <v>0.71480971490147094</v>
      </c>
      <c r="R96" s="262">
        <v>0.4940665744700225</v>
      </c>
      <c r="S96" s="262">
        <v>1.836660720416637</v>
      </c>
      <c r="T96" s="262">
        <v>2.075502083501449</v>
      </c>
      <c r="U96" s="262">
        <v>2.2258646748037711</v>
      </c>
      <c r="V96" s="262">
        <v>2.2171654567807502</v>
      </c>
      <c r="W96" s="262">
        <v>2.3761981864098281</v>
      </c>
      <c r="X96" s="262">
        <v>2.374882334046708</v>
      </c>
      <c r="Y96" s="262">
        <v>2.3024574454545181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1.2659530628691851</v>
      </c>
      <c r="C97" s="294">
        <f t="shared" si="1"/>
        <v>1.395754845005825</v>
      </c>
      <c r="D97" s="294">
        <f t="shared" si="1"/>
        <v>1.5035857284984138</v>
      </c>
      <c r="E97" s="294">
        <f t="shared" si="1"/>
        <v>1.2766137107798061</v>
      </c>
      <c r="F97" s="294">
        <f t="shared" si="1"/>
        <v>1.4663954366554657</v>
      </c>
      <c r="G97" s="294">
        <f t="shared" si="1"/>
        <v>1.4455220529771879</v>
      </c>
      <c r="H97" s="294">
        <f t="shared" si="1"/>
        <v>1.4782427262029023</v>
      </c>
      <c r="I97" s="294">
        <f t="shared" si="1"/>
        <v>1.5874450866912875</v>
      </c>
      <c r="J97" s="294">
        <f t="shared" si="1"/>
        <v>1.4958865708295965</v>
      </c>
      <c r="K97" s="294">
        <f t="shared" si="1"/>
        <v>1.2927952779283647</v>
      </c>
      <c r="L97" s="294">
        <f t="shared" si="1"/>
        <v>1.0765557804457762</v>
      </c>
      <c r="M97" s="294">
        <f t="shared" si="1"/>
        <v>1.3957912905508565</v>
      </c>
      <c r="N97" s="294">
        <f t="shared" si="1"/>
        <v>1.5605663635280123</v>
      </c>
      <c r="O97" s="294">
        <f t="shared" si="1"/>
        <v>1.5648190354884528</v>
      </c>
      <c r="P97" s="294">
        <f t="shared" si="1"/>
        <v>1.61973092653525</v>
      </c>
      <c r="Q97" s="294">
        <f t="shared" si="1"/>
        <v>0.75753536783578457</v>
      </c>
      <c r="R97" s="294">
        <f t="shared" si="1"/>
        <v>0.58702262438713571</v>
      </c>
      <c r="S97" s="294">
        <f t="shared" si="1"/>
        <v>1.7586654597250808</v>
      </c>
      <c r="T97" s="294">
        <f t="shared" si="1"/>
        <v>2.154967060416157</v>
      </c>
      <c r="U97" s="294">
        <f t="shared" si="1"/>
        <v>2.2739641701926474</v>
      </c>
      <c r="V97" s="294">
        <f t="shared" si="1"/>
        <v>2.2198556450281846</v>
      </c>
      <c r="W97" s="294">
        <f t="shared" si="1"/>
        <v>2.5159019452017657</v>
      </c>
      <c r="X97" s="294">
        <f t="shared" si="1"/>
        <v>2.5234448841404484</v>
      </c>
      <c r="Y97" s="294">
        <f t="shared" si="1"/>
        <v>2.4441710055659494</v>
      </c>
      <c r="DA97" s="70"/>
    </row>
    <row r="98" spans="1:105" ht="12" customHeight="1" x14ac:dyDescent="0.25">
      <c r="A98" s="60" t="s">
        <v>528</v>
      </c>
      <c r="B98" s="262">
        <v>0.23247168075131169</v>
      </c>
      <c r="C98" s="262">
        <v>0.23366595202968929</v>
      </c>
      <c r="D98" s="262">
        <v>0.21705938314144929</v>
      </c>
      <c r="E98" s="262">
        <v>0.1919696644934106</v>
      </c>
      <c r="F98" s="262">
        <v>0.23045902612179711</v>
      </c>
      <c r="G98" s="262">
        <v>0.1240337935786384</v>
      </c>
      <c r="H98" s="262">
        <v>0.17118711453503749</v>
      </c>
      <c r="I98" s="262">
        <v>0.18333860101431479</v>
      </c>
      <c r="J98" s="262">
        <v>0.2172096595344247</v>
      </c>
      <c r="K98" s="262">
        <v>0.1624402233304765</v>
      </c>
      <c r="L98" s="262">
        <v>0.1245361539358688</v>
      </c>
      <c r="M98" s="262">
        <v>0.1925338669686199</v>
      </c>
      <c r="N98" s="262">
        <v>0.24797002996353831</v>
      </c>
      <c r="O98" s="262">
        <v>0.2496586529497288</v>
      </c>
      <c r="P98" s="262">
        <v>0.24238283278363201</v>
      </c>
      <c r="Q98" s="262">
        <v>0.14872002137231891</v>
      </c>
      <c r="R98" s="262">
        <v>0.1233186064821028</v>
      </c>
      <c r="S98" s="262">
        <v>0.31886211497976719</v>
      </c>
      <c r="T98" s="262">
        <v>0.40487662004468622</v>
      </c>
      <c r="U98" s="262">
        <v>0.43253203098413479</v>
      </c>
      <c r="V98" s="262">
        <v>0.41440689300572109</v>
      </c>
      <c r="W98" s="262">
        <v>0.49691177162814198</v>
      </c>
      <c r="X98" s="262">
        <v>0.49645407293156918</v>
      </c>
      <c r="Y98" s="262">
        <v>0.47321454800330143</v>
      </c>
      <c r="DA98" s="72" t="s">
        <v>731</v>
      </c>
    </row>
    <row r="99" spans="1:105" ht="12" customHeight="1" x14ac:dyDescent="0.25">
      <c r="A99" s="59" t="s">
        <v>31</v>
      </c>
      <c r="B99" s="230">
        <v>3.6426020217912941E-2</v>
      </c>
      <c r="C99" s="230">
        <v>3.7889688768824557E-2</v>
      </c>
      <c r="D99" s="230">
        <v>3.2721118813064068E-2</v>
      </c>
      <c r="E99" s="230">
        <v>6.8154443652048868E-2</v>
      </c>
      <c r="F99" s="230">
        <v>6.8586086528902024E-2</v>
      </c>
      <c r="G99" s="230">
        <v>8.7978271285903006E-2</v>
      </c>
      <c r="H99" s="230">
        <v>0.1234921420825203</v>
      </c>
      <c r="I99" s="230">
        <v>0.1259228940805957</v>
      </c>
      <c r="J99" s="230">
        <v>0.13471914337902921</v>
      </c>
      <c r="K99" s="230">
        <v>0.1227449819862628</v>
      </c>
      <c r="L99" s="230">
        <v>0.110616039411321</v>
      </c>
      <c r="M99" s="230">
        <v>0.15497371805765639</v>
      </c>
      <c r="N99" s="230">
        <v>0.18828133930848581</v>
      </c>
      <c r="O99" s="230">
        <v>0.1885148621247929</v>
      </c>
      <c r="P99" s="230">
        <v>0.16771933778404491</v>
      </c>
      <c r="Q99" s="230">
        <v>3.7764132244531977E-2</v>
      </c>
      <c r="R99" s="230">
        <v>3.1125284275256179E-2</v>
      </c>
      <c r="S99" s="230">
        <v>2.387408550363675E-2</v>
      </c>
      <c r="T99" s="230">
        <v>2.818194898510868E-2</v>
      </c>
      <c r="U99" s="230">
        <v>2.870537763052803E-2</v>
      </c>
      <c r="V99" s="230">
        <v>2.899917225437823E-2</v>
      </c>
      <c r="W99" s="230">
        <v>3.3307983154401963E-2</v>
      </c>
      <c r="X99" s="230">
        <v>3.3402781370800272E-2</v>
      </c>
      <c r="Y99" s="230">
        <v>3.8321937142811187E-2</v>
      </c>
      <c r="DA99" s="71" t="s">
        <v>732</v>
      </c>
    </row>
    <row r="100" spans="1:105" ht="12" customHeight="1" x14ac:dyDescent="0.25">
      <c r="A100" s="59" t="s">
        <v>159</v>
      </c>
      <c r="B100" s="230">
        <v>6.4707186893494723E-2</v>
      </c>
      <c r="C100" s="230">
        <v>6.7430608861312774E-2</v>
      </c>
      <c r="D100" s="230">
        <v>9.6464750531671986E-2</v>
      </c>
      <c r="E100" s="230">
        <v>9.0736915825860728E-2</v>
      </c>
      <c r="F100" s="230">
        <v>0.10755036579620229</v>
      </c>
      <c r="G100" s="230">
        <v>2.974585966014178E-3</v>
      </c>
      <c r="H100" s="230">
        <v>3.8734112857585233E-2</v>
      </c>
      <c r="I100" s="230">
        <v>3.4213720385176888E-3</v>
      </c>
      <c r="J100" s="230">
        <v>4.2513453216383362E-2</v>
      </c>
      <c r="K100" s="230">
        <v>3.2628045003699861E-3</v>
      </c>
      <c r="L100" s="230">
        <v>2.973428556291595E-3</v>
      </c>
      <c r="M100" s="230">
        <v>3.0587147999443899E-3</v>
      </c>
      <c r="N100" s="230">
        <v>2.9133770257519832E-2</v>
      </c>
      <c r="O100" s="230">
        <v>3.5774078415405829E-2</v>
      </c>
      <c r="P100" s="230">
        <v>3.9815906898974997E-2</v>
      </c>
      <c r="Q100" s="230">
        <v>3.6157015145471177E-2</v>
      </c>
      <c r="R100" s="230">
        <v>2.9905318002078188E-2</v>
      </c>
      <c r="S100" s="230">
        <v>1.049556476508889E-2</v>
      </c>
      <c r="T100" s="230">
        <v>8.2854953163625875E-3</v>
      </c>
      <c r="U100" s="230">
        <v>1.292662008355685E-2</v>
      </c>
      <c r="V100" s="230">
        <v>1.439007092614592E-2</v>
      </c>
      <c r="W100" s="230">
        <v>1.4462652327881151E-2</v>
      </c>
      <c r="X100" s="230">
        <v>2.1752480330254571E-2</v>
      </c>
      <c r="Y100" s="230">
        <v>2.2181309711030689E-2</v>
      </c>
      <c r="DA100" s="71" t="s">
        <v>733</v>
      </c>
    </row>
    <row r="101" spans="1:105" ht="12" customHeight="1" x14ac:dyDescent="0.25">
      <c r="A101" s="59" t="s">
        <v>35</v>
      </c>
      <c r="B101" s="230">
        <v>0.131338473639904</v>
      </c>
      <c r="C101" s="230">
        <v>0.12834565439955201</v>
      </c>
      <c r="D101" s="230">
        <v>8.7873513796713251E-2</v>
      </c>
      <c r="E101" s="230">
        <v>3.3078305015501012E-2</v>
      </c>
      <c r="F101" s="230">
        <v>5.4322573796692843E-2</v>
      </c>
      <c r="G101" s="230">
        <v>3.3080936326721197E-2</v>
      </c>
      <c r="H101" s="230">
        <v>8.9608595949320254E-3</v>
      </c>
      <c r="I101" s="230">
        <v>5.399433489520139E-2</v>
      </c>
      <c r="J101" s="230">
        <v>3.9977062939012133E-2</v>
      </c>
      <c r="K101" s="230">
        <v>3.6432436843843667E-2</v>
      </c>
      <c r="L101" s="230">
        <v>1.0946685968256219E-2</v>
      </c>
      <c r="M101" s="230">
        <v>3.4501434111019053E-2</v>
      </c>
      <c r="N101" s="230">
        <v>3.0554920397532579E-2</v>
      </c>
      <c r="O101" s="230">
        <v>2.5369712409530069E-2</v>
      </c>
      <c r="P101" s="230">
        <v>3.4847588100612177E-2</v>
      </c>
      <c r="Q101" s="230">
        <v>7.4798873982315689E-2</v>
      </c>
      <c r="R101" s="230">
        <v>6.2288004204768398E-2</v>
      </c>
      <c r="S101" s="230">
        <v>0.28449246471104161</v>
      </c>
      <c r="T101" s="230">
        <v>0.36840917574321491</v>
      </c>
      <c r="U101" s="230">
        <v>0.39090003327005002</v>
      </c>
      <c r="V101" s="230">
        <v>0.37101764982519692</v>
      </c>
      <c r="W101" s="230">
        <v>0.44914113614585888</v>
      </c>
      <c r="X101" s="230">
        <v>0.44129881123051429</v>
      </c>
      <c r="Y101" s="230">
        <v>0.41271130114945948</v>
      </c>
      <c r="DA101" s="71" t="s">
        <v>734</v>
      </c>
    </row>
    <row r="102" spans="1:105" ht="12" customHeight="1" x14ac:dyDescent="0.25">
      <c r="A102" s="60" t="s">
        <v>533</v>
      </c>
      <c r="B102" s="262">
        <v>0.73431389617268672</v>
      </c>
      <c r="C102" s="262">
        <v>0.80059072329253045</v>
      </c>
      <c r="D102" s="262">
        <v>0.85042992473249268</v>
      </c>
      <c r="E102" s="262">
        <v>0.72493354296258694</v>
      </c>
      <c r="F102" s="262">
        <v>0.83364883843253312</v>
      </c>
      <c r="G102" s="262">
        <v>0.78722470801884969</v>
      </c>
      <c r="H102" s="262">
        <v>0.82686789881276379</v>
      </c>
      <c r="I102" s="262">
        <v>0.8868021323434333</v>
      </c>
      <c r="J102" s="262">
        <v>0.85133207064814276</v>
      </c>
      <c r="K102" s="262">
        <v>0.72786496788147526</v>
      </c>
      <c r="L102" s="262">
        <v>0.60181574845587937</v>
      </c>
      <c r="M102" s="262">
        <v>0.79101976220669101</v>
      </c>
      <c r="N102" s="262">
        <v>0.89552137125900522</v>
      </c>
      <c r="O102" s="262">
        <v>0.89812738444287143</v>
      </c>
      <c r="P102" s="262">
        <v>0.98885622459444533</v>
      </c>
      <c r="Q102" s="262">
        <v>0.44459304830586721</v>
      </c>
      <c r="R102" s="262">
        <v>0.34945580763298589</v>
      </c>
      <c r="S102" s="262">
        <v>1.0189123727694409</v>
      </c>
      <c r="T102" s="262">
        <v>1.2714877791511829</v>
      </c>
      <c r="U102" s="262">
        <v>1.3312209761688689</v>
      </c>
      <c r="V102" s="262">
        <v>1.2973918243253331</v>
      </c>
      <c r="W102" s="262">
        <v>1.474801770161184</v>
      </c>
      <c r="X102" s="262">
        <v>1.4822023823244299</v>
      </c>
      <c r="Y102" s="262">
        <v>1.440982836233959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0.1115752458943844</v>
      </c>
      <c r="C105" s="229">
        <v>0.1137738676951935</v>
      </c>
      <c r="D105" s="229">
        <v>0.11165547224185481</v>
      </c>
      <c r="E105" s="229">
        <v>0.25505544481871412</v>
      </c>
      <c r="F105" s="229">
        <v>0.19006573444881139</v>
      </c>
      <c r="G105" s="229">
        <v>0.24870357553212971</v>
      </c>
      <c r="H105" s="229">
        <v>0.35690803368426838</v>
      </c>
      <c r="I105" s="229">
        <v>0.36308744696620121</v>
      </c>
      <c r="J105" s="229">
        <v>0.32057288469689849</v>
      </c>
      <c r="K105" s="229">
        <v>0.35912123392433448</v>
      </c>
      <c r="L105" s="229">
        <v>0.3986285737831502</v>
      </c>
      <c r="M105" s="229">
        <v>0.51512817743880945</v>
      </c>
      <c r="N105" s="229">
        <v>0.6517148691626069</v>
      </c>
      <c r="O105" s="229">
        <v>0.64972181400494577</v>
      </c>
      <c r="P105" s="229">
        <v>0.38649395461640329</v>
      </c>
      <c r="Q105" s="229">
        <v>0.10807986971586039</v>
      </c>
      <c r="R105" s="229">
        <v>8.0235753859798253E-2</v>
      </c>
      <c r="S105" s="229">
        <v>7.3846689855120121E-2</v>
      </c>
      <c r="T105" s="229">
        <v>8.0637796140201001E-2</v>
      </c>
      <c r="U105" s="229">
        <v>8.6769207695336997E-2</v>
      </c>
      <c r="V105" s="229">
        <v>8.9086943961583245E-2</v>
      </c>
      <c r="W105" s="229">
        <v>9.9016125915441761E-2</v>
      </c>
      <c r="X105" s="229">
        <v>9.7769550618951317E-2</v>
      </c>
      <c r="Y105" s="229">
        <v>0.10925189427408009</v>
      </c>
      <c r="DA105" s="73" t="s">
        <v>738</v>
      </c>
    </row>
    <row r="106" spans="1:105" ht="12" customHeight="1" x14ac:dyDescent="0.25">
      <c r="A106" s="64" t="s">
        <v>159</v>
      </c>
      <c r="B106" s="229">
        <v>0.20197146281268849</v>
      </c>
      <c r="C106" s="229">
        <v>0.20632883607337441</v>
      </c>
      <c r="D106" s="229">
        <v>0.33542998015404729</v>
      </c>
      <c r="E106" s="229">
        <v>0.34602366247089128</v>
      </c>
      <c r="F106" s="229">
        <v>0.3037113764265405</v>
      </c>
      <c r="G106" s="229">
        <v>8.5686912131878769E-3</v>
      </c>
      <c r="H106" s="229">
        <v>0.1140753937296758</v>
      </c>
      <c r="I106" s="229">
        <v>1.0052826856780319E-2</v>
      </c>
      <c r="J106" s="229">
        <v>0.1030873126412335</v>
      </c>
      <c r="K106" s="229">
        <v>9.7276907102077873E-3</v>
      </c>
      <c r="L106" s="229">
        <v>1.0919159057051819E-2</v>
      </c>
      <c r="M106" s="229">
        <v>1.036042572038684E-2</v>
      </c>
      <c r="N106" s="229">
        <v>0.1027610196767888</v>
      </c>
      <c r="O106" s="229">
        <v>0.12564108294759849</v>
      </c>
      <c r="P106" s="229">
        <v>9.349697104541338E-2</v>
      </c>
      <c r="Q106" s="229">
        <v>0.1054482160729404</v>
      </c>
      <c r="R106" s="229">
        <v>7.8556911157791037E-2</v>
      </c>
      <c r="S106" s="229">
        <v>3.292234043136992E-2</v>
      </c>
      <c r="T106" s="229">
        <v>2.4158360888165541E-2</v>
      </c>
      <c r="U106" s="229">
        <v>3.9817016522538821E-2</v>
      </c>
      <c r="V106" s="229">
        <v>4.5047713997639877E-2</v>
      </c>
      <c r="W106" s="229">
        <v>4.3811376978550573E-2</v>
      </c>
      <c r="X106" s="229">
        <v>6.4880043999735779E-2</v>
      </c>
      <c r="Y106" s="229">
        <v>6.4439189663979282E-2</v>
      </c>
      <c r="DA106" s="73" t="s">
        <v>739</v>
      </c>
    </row>
    <row r="107" spans="1:105" ht="12" customHeight="1" x14ac:dyDescent="0.25">
      <c r="A107" s="64" t="s">
        <v>32</v>
      </c>
      <c r="B107" s="229">
        <v>1.8680529769317299E-2</v>
      </c>
      <c r="C107" s="229">
        <v>9.5659548661165952E-2</v>
      </c>
      <c r="D107" s="229">
        <v>0.1038484598874572</v>
      </c>
      <c r="E107" s="229">
        <v>0</v>
      </c>
      <c r="F107" s="229">
        <v>0.18933231995259869</v>
      </c>
      <c r="G107" s="229">
        <v>0.43629906518286332</v>
      </c>
      <c r="H107" s="229">
        <v>0.27263769421369988</v>
      </c>
      <c r="I107" s="229">
        <v>0.30840854724681599</v>
      </c>
      <c r="J107" s="229">
        <v>0.27459566581783218</v>
      </c>
      <c r="K107" s="229">
        <v>0.2027404078533743</v>
      </c>
      <c r="L107" s="229">
        <v>0.1112415861473872</v>
      </c>
      <c r="M107" s="229">
        <v>0.1079813058822164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7.5492447196928464E-4</v>
      </c>
      <c r="C108" s="229">
        <v>3.623637464820495E-4</v>
      </c>
      <c r="D108" s="229">
        <v>3.6236374642501499E-4</v>
      </c>
      <c r="E108" s="229">
        <v>3.6236374650770601E-4</v>
      </c>
      <c r="F108" s="229">
        <v>3.623637465865403E-4</v>
      </c>
      <c r="G108" s="229">
        <v>3.6236374653524301E-4</v>
      </c>
      <c r="H108" s="229">
        <v>3.6236374657102428E-4</v>
      </c>
      <c r="I108" s="229">
        <v>3.6719712920860501E-4</v>
      </c>
      <c r="J108" s="229">
        <v>3.6719712905103992E-4</v>
      </c>
      <c r="K108" s="229">
        <v>3.6719712903324642E-4</v>
      </c>
      <c r="L108" s="229">
        <v>3.6719712904389979E-4</v>
      </c>
      <c r="M108" s="229">
        <v>3.801598510848805E-4</v>
      </c>
      <c r="N108" s="229">
        <v>3.9062839252182799E-4</v>
      </c>
      <c r="O108" s="229">
        <v>3.9062839252570613E-4</v>
      </c>
      <c r="P108" s="229">
        <v>0.39395592933670209</v>
      </c>
      <c r="Q108" s="229">
        <v>3.803587171404279E-4</v>
      </c>
      <c r="R108" s="229">
        <v>3.3504961418971208E-4</v>
      </c>
      <c r="S108" s="229">
        <v>0</v>
      </c>
      <c r="T108" s="229">
        <v>8.9946929637919004E-2</v>
      </c>
      <c r="U108" s="229">
        <v>0</v>
      </c>
      <c r="V108" s="229">
        <v>0</v>
      </c>
      <c r="W108" s="229">
        <v>0</v>
      </c>
      <c r="X108" s="229">
        <v>3.09794139043774E-2</v>
      </c>
      <c r="Y108" s="229">
        <v>9.3520982051760612E-2</v>
      </c>
      <c r="DA108" s="73" t="s">
        <v>741</v>
      </c>
    </row>
    <row r="109" spans="1:105" ht="12" customHeight="1" x14ac:dyDescent="0.25">
      <c r="A109" s="64" t="s">
        <v>35</v>
      </c>
      <c r="B109" s="229">
        <v>0.40133173322432719</v>
      </c>
      <c r="C109" s="229">
        <v>0.38446610711631451</v>
      </c>
      <c r="D109" s="229">
        <v>0.29913364870270831</v>
      </c>
      <c r="E109" s="229">
        <v>0.12349207192647391</v>
      </c>
      <c r="F109" s="229">
        <v>0.15017704385799599</v>
      </c>
      <c r="G109" s="229">
        <v>9.3291012344133575E-2</v>
      </c>
      <c r="H109" s="229">
        <v>2.5835809869564609E-2</v>
      </c>
      <c r="I109" s="229">
        <v>0.1553138342221933</v>
      </c>
      <c r="J109" s="229">
        <v>9.4899464995718705E-2</v>
      </c>
      <c r="K109" s="229">
        <v>0.1063361583659653</v>
      </c>
      <c r="L109" s="229">
        <v>3.9353955325990293E-2</v>
      </c>
      <c r="M109" s="229">
        <v>0.1144062653994239</v>
      </c>
      <c r="N109" s="229">
        <v>0.1055083703186256</v>
      </c>
      <c r="O109" s="229">
        <v>8.7227375388990225E-2</v>
      </c>
      <c r="P109" s="229">
        <v>8.011017833925782E-2</v>
      </c>
      <c r="Q109" s="229">
        <v>0.2135579632905901</v>
      </c>
      <c r="R109" s="229">
        <v>0.16018226634835489</v>
      </c>
      <c r="S109" s="229">
        <v>0.87931623293681815</v>
      </c>
      <c r="T109" s="229">
        <v>1.0516070073608039</v>
      </c>
      <c r="U109" s="229">
        <v>1.178754821744479</v>
      </c>
      <c r="V109" s="229">
        <v>1.137047053541645</v>
      </c>
      <c r="W109" s="229">
        <v>1.331974267267191</v>
      </c>
      <c r="X109" s="229">
        <v>1.2885733738013661</v>
      </c>
      <c r="Y109" s="229">
        <v>1.1737707702441389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5.7048603568984148E-2</v>
      </c>
      <c r="I111" s="229">
        <v>4.9572279922233828E-2</v>
      </c>
      <c r="J111" s="229">
        <v>5.7809545367408913E-2</v>
      </c>
      <c r="K111" s="229">
        <v>4.9572279898560098E-2</v>
      </c>
      <c r="L111" s="229">
        <v>4.1305277013256002E-2</v>
      </c>
      <c r="M111" s="229">
        <v>4.2763427914769531E-2</v>
      </c>
      <c r="N111" s="229">
        <v>3.5146483708462198E-2</v>
      </c>
      <c r="O111" s="229">
        <v>3.5146483708811113E-2</v>
      </c>
      <c r="P111" s="229">
        <v>3.4799191256668617E-2</v>
      </c>
      <c r="Q111" s="229">
        <v>1.7126640509335891E-2</v>
      </c>
      <c r="R111" s="229">
        <v>3.014582665285202E-2</v>
      </c>
      <c r="S111" s="229">
        <v>3.2827109546132993E-2</v>
      </c>
      <c r="T111" s="229">
        <v>2.5137685124093919E-2</v>
      </c>
      <c r="U111" s="229">
        <v>2.587993020651427E-2</v>
      </c>
      <c r="V111" s="229">
        <v>2.6210112824464091E-2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0.29916748594518672</v>
      </c>
      <c r="C113" s="263">
        <v>0.36149816968360532</v>
      </c>
      <c r="D113" s="263">
        <v>0.43609642062447179</v>
      </c>
      <c r="E113" s="263">
        <v>0.35971050332380861</v>
      </c>
      <c r="F113" s="263">
        <v>0.40228757210113542</v>
      </c>
      <c r="G113" s="263">
        <v>0.53426355137969994</v>
      </c>
      <c r="H113" s="263">
        <v>0.48018771285510109</v>
      </c>
      <c r="I113" s="263">
        <v>0.5173043533335393</v>
      </c>
      <c r="J113" s="263">
        <v>0.42734484064702899</v>
      </c>
      <c r="K113" s="263">
        <v>0.4024900867164129</v>
      </c>
      <c r="L113" s="263">
        <v>0.35020387805402792</v>
      </c>
      <c r="M113" s="263">
        <v>0.41223766137554568</v>
      </c>
      <c r="N113" s="263">
        <v>0.4170749623054687</v>
      </c>
      <c r="O113" s="263">
        <v>0.41703299809585248</v>
      </c>
      <c r="P113" s="263">
        <v>0.38849186915717271</v>
      </c>
      <c r="Q113" s="263">
        <v>0.16422229815759851</v>
      </c>
      <c r="R113" s="263">
        <v>0.114248210272047</v>
      </c>
      <c r="S113" s="263">
        <v>0.42089097197587261</v>
      </c>
      <c r="T113" s="263">
        <v>0.47860266122028799</v>
      </c>
      <c r="U113" s="263">
        <v>0.51021116303964364</v>
      </c>
      <c r="V113" s="263">
        <v>0.50805692769713029</v>
      </c>
      <c r="W113" s="263">
        <v>0.54418840341243979</v>
      </c>
      <c r="X113" s="263">
        <v>0.54478842888444912</v>
      </c>
      <c r="Y113" s="263">
        <v>0.52997362132868897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</v>
      </c>
      <c r="C115" s="223">
        <v>0</v>
      </c>
      <c r="D115" s="223">
        <v>0</v>
      </c>
      <c r="E115" s="223">
        <v>0</v>
      </c>
      <c r="F115" s="223">
        <v>0</v>
      </c>
      <c r="G115" s="223">
        <v>0</v>
      </c>
      <c r="H115" s="223">
        <v>0</v>
      </c>
      <c r="I115" s="223">
        <v>0</v>
      </c>
      <c r="J115" s="223">
        <v>0</v>
      </c>
      <c r="K115" s="223">
        <v>0</v>
      </c>
      <c r="L115" s="223">
        <v>0</v>
      </c>
      <c r="M115" s="223">
        <v>0</v>
      </c>
      <c r="N115" s="223">
        <v>0</v>
      </c>
      <c r="O115" s="223">
        <v>0</v>
      </c>
      <c r="P115" s="223">
        <v>0.1066708311191122</v>
      </c>
      <c r="Q115" s="223">
        <v>0.14670749114796591</v>
      </c>
      <c r="R115" s="223">
        <v>0.68280794387313559</v>
      </c>
      <c r="S115" s="223">
        <v>0.41738574348924828</v>
      </c>
      <c r="T115" s="223">
        <v>0.80639187245987287</v>
      </c>
      <c r="U115" s="223">
        <v>0.72042910589121234</v>
      </c>
      <c r="V115" s="223">
        <v>0.66606445177701479</v>
      </c>
      <c r="W115" s="223">
        <v>0.83633131320710952</v>
      </c>
      <c r="X115" s="223">
        <v>0.85388704772440727</v>
      </c>
      <c r="Y115" s="223">
        <v>0.71973755516828564</v>
      </c>
      <c r="DA115" s="89" t="s">
        <v>747</v>
      </c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1.9268760736156651E-4</v>
      </c>
      <c r="Q116" s="259">
        <v>2.6897110222951132E-4</v>
      </c>
      <c r="R116" s="259">
        <v>1.2634306888586111E-3</v>
      </c>
      <c r="S116" s="259">
        <v>7.4914657756259141E-4</v>
      </c>
      <c r="T116" s="259">
        <v>1.445015955826065E-3</v>
      </c>
      <c r="U116" s="259">
        <v>1.29994025666127E-3</v>
      </c>
      <c r="V116" s="259">
        <v>1.19999761709313E-3</v>
      </c>
      <c r="W116" s="259">
        <v>1.514108003294644E-3</v>
      </c>
      <c r="X116" s="259">
        <v>1.546884306319191E-3</v>
      </c>
      <c r="Y116" s="259">
        <v>1.3033508702708281E-3</v>
      </c>
      <c r="DA116" s="67" t="s">
        <v>748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2.4959876494956041E-5</v>
      </c>
      <c r="Q117" s="224">
        <v>3.4841293554303967E-5</v>
      </c>
      <c r="R117" s="224">
        <v>1.6365906653599441E-4</v>
      </c>
      <c r="S117" s="224">
        <v>9.7041041240885267E-5</v>
      </c>
      <c r="T117" s="224">
        <v>1.8851709786811091E-4</v>
      </c>
      <c r="U117" s="224">
        <v>1.683883499378514E-4</v>
      </c>
      <c r="V117" s="224">
        <v>1.5544223485365811E-4</v>
      </c>
      <c r="W117" s="224">
        <v>1.96130666002534E-4</v>
      </c>
      <c r="X117" s="224">
        <v>2.00376359260424E-4</v>
      </c>
      <c r="Y117" s="224">
        <v>1.6883014531655899E-4</v>
      </c>
      <c r="DA117" s="177" t="s">
        <v>749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3.487124934689037E-3</v>
      </c>
      <c r="Q118" s="224">
        <v>4.8676500276187678E-3</v>
      </c>
      <c r="R118" s="224">
        <v>2.2864680913822912E-2</v>
      </c>
      <c r="S118" s="224">
        <v>1.3557528406346961E-2</v>
      </c>
      <c r="T118" s="224">
        <v>2.607711408985151E-2</v>
      </c>
      <c r="U118" s="224">
        <v>2.3525405420098369E-2</v>
      </c>
      <c r="V118" s="224">
        <v>2.171671374942576E-2</v>
      </c>
      <c r="W118" s="224">
        <v>2.7401262823268151E-2</v>
      </c>
      <c r="X118" s="224">
        <v>2.79944253266011E-2</v>
      </c>
      <c r="Y118" s="224">
        <v>2.358712830888884E-2</v>
      </c>
      <c r="DA118" s="177" t="s">
        <v>750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6.364111983654681E-5</v>
      </c>
      <c r="Q119" s="224">
        <v>8.8836134217164456E-5</v>
      </c>
      <c r="R119" s="224">
        <v>4.1728757223055121E-4</v>
      </c>
      <c r="S119" s="224">
        <v>2.4742913034535578E-4</v>
      </c>
      <c r="T119" s="224">
        <v>4.8066901369030949E-4</v>
      </c>
      <c r="U119" s="224">
        <v>4.293460009563261E-4</v>
      </c>
      <c r="V119" s="224">
        <v>3.9633681272346899E-4</v>
      </c>
      <c r="W119" s="224">
        <v>5.0008160982733206E-4</v>
      </c>
      <c r="X119" s="224">
        <v>5.1090701088527392E-4</v>
      </c>
      <c r="Y119" s="224">
        <v>4.30472462966074E-4</v>
      </c>
      <c r="DA119" s="177" t="s">
        <v>751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5.4410060454155999E-4</v>
      </c>
      <c r="Q120" s="260">
        <v>7.1728660144212736E-4</v>
      </c>
      <c r="R120" s="260">
        <v>3.3155032168852888E-3</v>
      </c>
      <c r="S120" s="260">
        <v>2.0143949052857059E-3</v>
      </c>
      <c r="T120" s="260">
        <v>3.876332948871956E-3</v>
      </c>
      <c r="U120" s="260">
        <v>3.46917282849791E-3</v>
      </c>
      <c r="V120" s="260">
        <v>3.2101141020976199E-3</v>
      </c>
      <c r="W120" s="260">
        <v>4.025789854423539E-3</v>
      </c>
      <c r="X120" s="260">
        <v>4.1067795784566867E-3</v>
      </c>
      <c r="Y120" s="260">
        <v>3.4621273241336749E-3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4.5605594361177897E-5</v>
      </c>
      <c r="Q121" s="226">
        <v>9.2075666740823171E-5</v>
      </c>
      <c r="R121" s="226">
        <v>4.6944526518587139E-4</v>
      </c>
      <c r="S121" s="226">
        <v>2.8358014765305059E-5</v>
      </c>
      <c r="T121" s="226">
        <v>3.6584003282740373E-5</v>
      </c>
      <c r="U121" s="226">
        <v>4.7803977261445348E-5</v>
      </c>
      <c r="V121" s="226">
        <v>5.0376361212633718E-5</v>
      </c>
      <c r="W121" s="226">
        <v>5.6295925960947602E-5</v>
      </c>
      <c r="X121" s="226">
        <v>8.6385686169224583E-5</v>
      </c>
      <c r="Y121" s="226">
        <v>7.7568729197143477E-5</v>
      </c>
      <c r="DA121" s="69" t="s">
        <v>753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4.0894037383398919E-5</v>
      </c>
      <c r="Q122" s="226">
        <v>1.9515205026608991E-4</v>
      </c>
      <c r="R122" s="226">
        <v>1.0017669765501459E-3</v>
      </c>
      <c r="S122" s="226">
        <v>7.9556621916050403E-4</v>
      </c>
      <c r="T122" s="226">
        <v>1.666590671586806E-3</v>
      </c>
      <c r="U122" s="226">
        <v>1.4810526946005429E-3</v>
      </c>
      <c r="V122" s="226">
        <v>1.3307123484628349E-3</v>
      </c>
      <c r="W122" s="226">
        <v>1.7911733170083051E-3</v>
      </c>
      <c r="X122" s="226">
        <v>1.7955252514695889E-3</v>
      </c>
      <c r="Y122" s="226">
        <v>1.478671182030902E-3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4.5760097279698322E-4</v>
      </c>
      <c r="Q125" s="226">
        <v>4.3005888443521428E-4</v>
      </c>
      <c r="R125" s="226">
        <v>1.844290975149272E-3</v>
      </c>
      <c r="S125" s="226">
        <v>1.190470671359897E-3</v>
      </c>
      <c r="T125" s="226">
        <v>2.173158274002409E-3</v>
      </c>
      <c r="U125" s="226">
        <v>1.940316156635922E-3</v>
      </c>
      <c r="V125" s="226">
        <v>1.8290253924221509E-3</v>
      </c>
      <c r="W125" s="226">
        <v>2.1783206114542862E-3</v>
      </c>
      <c r="X125" s="226">
        <v>2.2248686408178728E-3</v>
      </c>
      <c r="Y125" s="226">
        <v>1.90588741290563E-3</v>
      </c>
      <c r="DA125" s="69" t="s">
        <v>757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5.1413734946860419E-2</v>
      </c>
      <c r="Q126" s="294">
        <v>7.1693177735181773E-2</v>
      </c>
      <c r="R126" s="294">
        <v>0.33221067726975612</v>
      </c>
      <c r="S126" s="294">
        <v>0.20451689961452221</v>
      </c>
      <c r="T126" s="294">
        <v>0.39382793252816939</v>
      </c>
      <c r="U126" s="294">
        <v>0.35258062023651981</v>
      </c>
      <c r="V126" s="294">
        <v>0.32612668282238921</v>
      </c>
      <c r="W126" s="294">
        <v>0.40916318623981779</v>
      </c>
      <c r="X126" s="294">
        <v>0.41747981652554511</v>
      </c>
      <c r="Y126" s="294">
        <v>0.3514692965992991</v>
      </c>
      <c r="DA126" s="70" t="s">
        <v>758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1.9753219905743101E-2</v>
      </c>
      <c r="Q127" s="262">
        <v>3.4070850312101622E-2</v>
      </c>
      <c r="R127" s="262">
        <v>0.17244730698975569</v>
      </c>
      <c r="S127" s="262">
        <v>8.7737700978932867E-2</v>
      </c>
      <c r="T127" s="262">
        <v>0.18048156372483051</v>
      </c>
      <c r="U127" s="262">
        <v>0.16176453218998399</v>
      </c>
      <c r="V127" s="262">
        <v>0.14650888449122551</v>
      </c>
      <c r="W127" s="262">
        <v>0.19529148936270041</v>
      </c>
      <c r="X127" s="262">
        <v>0.19905022597459501</v>
      </c>
      <c r="Y127" s="262">
        <v>0.16579181195689949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1.366844723962468E-2</v>
      </c>
      <c r="Q129" s="230">
        <v>8.6515324903614042E-3</v>
      </c>
      <c r="R129" s="230">
        <v>4.3525236018114567E-2</v>
      </c>
      <c r="S129" s="230">
        <v>6.5447443535536741E-3</v>
      </c>
      <c r="T129" s="230">
        <v>1.256264740869561E-2</v>
      </c>
      <c r="U129" s="230">
        <v>1.0735648810040429E-2</v>
      </c>
      <c r="V129" s="230">
        <v>1.0252330378344349E-2</v>
      </c>
      <c r="W129" s="230">
        <v>1.309038346299966E-2</v>
      </c>
      <c r="X129" s="230">
        <v>1.339264101667316E-2</v>
      </c>
      <c r="Y129" s="230">
        <v>1.3426179358629411E-2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3.2448352702607671E-3</v>
      </c>
      <c r="Q130" s="230">
        <v>8.2833517598124313E-3</v>
      </c>
      <c r="R130" s="230">
        <v>4.1819249351306063E-2</v>
      </c>
      <c r="S130" s="230">
        <v>2.8606591338564491E-3</v>
      </c>
      <c r="T130" s="230">
        <v>3.693419369996803E-3</v>
      </c>
      <c r="U130" s="230">
        <v>4.834482768493336E-3</v>
      </c>
      <c r="V130" s="230">
        <v>5.0874473246518802E-3</v>
      </c>
      <c r="W130" s="230">
        <v>5.6839726376224121E-3</v>
      </c>
      <c r="X130" s="230">
        <v>8.7215240267389769E-3</v>
      </c>
      <c r="Y130" s="230">
        <v>7.7712731869420282E-3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2.8399373958576521E-3</v>
      </c>
      <c r="Q132" s="230">
        <v>1.7135966061927781E-2</v>
      </c>
      <c r="R132" s="230">
        <v>8.7102821620335044E-2</v>
      </c>
      <c r="S132" s="230">
        <v>7.8332297491522748E-2</v>
      </c>
      <c r="T132" s="230">
        <v>0.16422549694613811</v>
      </c>
      <c r="U132" s="230">
        <v>0.14619440061145031</v>
      </c>
      <c r="V132" s="230">
        <v>0.13116910678822921</v>
      </c>
      <c r="W132" s="230">
        <v>0.1765171332620783</v>
      </c>
      <c r="X132" s="230">
        <v>0.17693606093118289</v>
      </c>
      <c r="Y132" s="230">
        <v>0.14459435941132809</v>
      </c>
      <c r="DA132" s="71" t="s">
        <v>764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3.1660515041117318E-2</v>
      </c>
      <c r="Q133" s="262">
        <v>3.7622327423080151E-2</v>
      </c>
      <c r="R133" s="262">
        <v>0.1597633702800004</v>
      </c>
      <c r="S133" s="262">
        <v>0.1167791986355894</v>
      </c>
      <c r="T133" s="262">
        <v>0.21334636880333879</v>
      </c>
      <c r="U133" s="262">
        <v>0.19081608804653569</v>
      </c>
      <c r="V133" s="262">
        <v>0.1796177983311637</v>
      </c>
      <c r="W133" s="262">
        <v>0.21387169687711749</v>
      </c>
      <c r="X133" s="262">
        <v>0.21842959055094999</v>
      </c>
      <c r="Y133" s="262">
        <v>0.18567748464239961</v>
      </c>
      <c r="DA133" s="72" t="s">
        <v>765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3.512687830846864E-2</v>
      </c>
      <c r="Q134" s="294">
        <v>4.8982193813657718E-2</v>
      </c>
      <c r="R134" s="294">
        <v>0.22697289051826161</v>
      </c>
      <c r="S134" s="294">
        <v>0.13972998172978129</v>
      </c>
      <c r="T134" s="294">
        <v>0.2690710152586876</v>
      </c>
      <c r="U134" s="294">
        <v>0.24089003753128271</v>
      </c>
      <c r="V134" s="294">
        <v>0.22281618545096901</v>
      </c>
      <c r="W134" s="294">
        <v>0.27954836321863141</v>
      </c>
      <c r="X134" s="294">
        <v>0.28523044914927242</v>
      </c>
      <c r="Y134" s="294">
        <v>0.24013075929159991</v>
      </c>
      <c r="DA134" s="70" t="s">
        <v>766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1.3495789647389339E-2</v>
      </c>
      <c r="Q135" s="262">
        <v>2.3277877283496749E-2</v>
      </c>
      <c r="R135" s="262">
        <v>0.1178194031908624</v>
      </c>
      <c r="S135" s="262">
        <v>5.9944128714577771E-2</v>
      </c>
      <c r="T135" s="262">
        <v>0.1233085659393704</v>
      </c>
      <c r="U135" s="262">
        <v>0.1105207206350006</v>
      </c>
      <c r="V135" s="262">
        <v>0.1000977610739994</v>
      </c>
      <c r="W135" s="262">
        <v>0.13342699939254429</v>
      </c>
      <c r="X135" s="262">
        <v>0.13599504242026969</v>
      </c>
      <c r="Y135" s="262">
        <v>0.11327223764563631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9.3385528856883698E-3</v>
      </c>
      <c r="Q136" s="297">
        <v>5.9108977257690092E-3</v>
      </c>
      <c r="R136" s="297">
        <v>2.9737300169612551E-2</v>
      </c>
      <c r="S136" s="297">
        <v>4.4714984955854858E-3</v>
      </c>
      <c r="T136" s="297">
        <v>8.5830486194700545E-3</v>
      </c>
      <c r="U136" s="297">
        <v>7.3348071230871477E-3</v>
      </c>
      <c r="V136" s="297">
        <v>7.0045944328016524E-3</v>
      </c>
      <c r="W136" s="297">
        <v>8.94360830605361E-3</v>
      </c>
      <c r="X136" s="297">
        <v>9.1501166314393919E-3</v>
      </c>
      <c r="Y136" s="297">
        <v>9.1730306885057095E-3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2.2169354898507959E-3</v>
      </c>
      <c r="Q137" s="297">
        <v>5.6593493850214619E-3</v>
      </c>
      <c r="R137" s="297">
        <v>2.857173641310292E-2</v>
      </c>
      <c r="S137" s="297">
        <v>1.954458772171366E-3</v>
      </c>
      <c r="T137" s="297">
        <v>2.5234169990978458E-3</v>
      </c>
      <c r="U137" s="297">
        <v>3.3030140305654659E-3</v>
      </c>
      <c r="V137" s="297">
        <v>3.4758444073066459E-3</v>
      </c>
      <c r="W137" s="297">
        <v>3.8834022728905112E-3</v>
      </c>
      <c r="X137" s="297">
        <v>5.9587173246271486E-3</v>
      </c>
      <c r="Y137" s="297">
        <v>5.3094871987363294E-3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1.940301271850176E-3</v>
      </c>
      <c r="Q139" s="297">
        <v>1.170763017270627E-2</v>
      </c>
      <c r="R139" s="297">
        <v>5.9510366608146972E-2</v>
      </c>
      <c r="S139" s="297">
        <v>5.3518171446820917E-2</v>
      </c>
      <c r="T139" s="297">
        <v>0.11220210032080249</v>
      </c>
      <c r="U139" s="297">
        <v>9.9882899481347959E-2</v>
      </c>
      <c r="V139" s="297">
        <v>8.9617322233891059E-2</v>
      </c>
      <c r="W139" s="297">
        <v>0.1205999888136001</v>
      </c>
      <c r="X139" s="297">
        <v>0.1208862084642031</v>
      </c>
      <c r="Y139" s="297">
        <v>9.8789719758394234E-2</v>
      </c>
      <c r="DA139" s="71" t="s">
        <v>771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2.1631088661079299E-2</v>
      </c>
      <c r="Q140" s="262">
        <v>2.5704316530160979E-2</v>
      </c>
      <c r="R140" s="262">
        <v>0.1091534873273992</v>
      </c>
      <c r="S140" s="262">
        <v>7.9785853015203495E-2</v>
      </c>
      <c r="T140" s="262">
        <v>0.1457624493193172</v>
      </c>
      <c r="U140" s="262">
        <v>0.13036931689628209</v>
      </c>
      <c r="V140" s="262">
        <v>0.1227184243769696</v>
      </c>
      <c r="W140" s="262">
        <v>0.14612136382608709</v>
      </c>
      <c r="X140" s="262">
        <v>0.14923540672900271</v>
      </c>
      <c r="Y140" s="262">
        <v>0.12685852164596359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</v>
      </c>
      <c r="C141" s="261">
        <f t="shared" si="2"/>
        <v>0</v>
      </c>
      <c r="D141" s="261">
        <f t="shared" si="2"/>
        <v>0</v>
      </c>
      <c r="E141" s="261">
        <f t="shared" si="2"/>
        <v>0</v>
      </c>
      <c r="F141" s="261">
        <f t="shared" si="2"/>
        <v>0</v>
      </c>
      <c r="G141" s="261">
        <f t="shared" si="2"/>
        <v>0</v>
      </c>
      <c r="H141" s="261">
        <f t="shared" si="2"/>
        <v>0</v>
      </c>
      <c r="I141" s="261">
        <f t="shared" si="2"/>
        <v>0</v>
      </c>
      <c r="J141" s="261">
        <f t="shared" si="2"/>
        <v>0</v>
      </c>
      <c r="K141" s="261">
        <f t="shared" si="2"/>
        <v>0</v>
      </c>
      <c r="L141" s="261">
        <f t="shared" si="2"/>
        <v>0</v>
      </c>
      <c r="M141" s="261">
        <f t="shared" si="2"/>
        <v>0</v>
      </c>
      <c r="N141" s="261">
        <f t="shared" si="2"/>
        <v>0</v>
      </c>
      <c r="O141" s="261">
        <f t="shared" si="2"/>
        <v>0</v>
      </c>
      <c r="P141" s="261">
        <f t="shared" si="2"/>
        <v>1.5817703720859486E-2</v>
      </c>
      <c r="Q141" s="261">
        <f t="shared" si="2"/>
        <v>2.0054534440064536E-2</v>
      </c>
      <c r="R141" s="261">
        <f t="shared" si="2"/>
        <v>9.5599814626784477E-2</v>
      </c>
      <c r="S141" s="261">
        <f t="shared" si="2"/>
        <v>5.6473322084163217E-2</v>
      </c>
      <c r="T141" s="261">
        <f t="shared" si="2"/>
        <v>0.11142527556690798</v>
      </c>
      <c r="U141" s="261">
        <f t="shared" si="2"/>
        <v>9.8066195267257905E-2</v>
      </c>
      <c r="V141" s="261">
        <f t="shared" si="2"/>
        <v>9.0442978987463007E-2</v>
      </c>
      <c r="W141" s="261">
        <f t="shared" si="2"/>
        <v>0.11398239079184422</v>
      </c>
      <c r="X141" s="261">
        <f t="shared" si="2"/>
        <v>0.11681740946806726</v>
      </c>
      <c r="Y141" s="261">
        <f t="shared" si="2"/>
        <v>9.918559016581055E-2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1.7570105417001141E-3</v>
      </c>
      <c r="Q142" s="262">
        <v>3.030535955590941E-3</v>
      </c>
      <c r="R142" s="262">
        <v>1.533885299280772E-2</v>
      </c>
      <c r="S142" s="262">
        <v>7.8040980792046842E-3</v>
      </c>
      <c r="T142" s="262">
        <v>1.6053484523546029E-2</v>
      </c>
      <c r="U142" s="262">
        <v>1.4388640924731161E-2</v>
      </c>
      <c r="V142" s="262">
        <v>1.3031680694698551E-2</v>
      </c>
      <c r="W142" s="262">
        <v>1.7370798642039019E-2</v>
      </c>
      <c r="X142" s="262">
        <v>1.7705130962647309E-2</v>
      </c>
      <c r="Y142" s="262">
        <v>1.474685963735679E-2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1.2157818321918261E-3</v>
      </c>
      <c r="Q143" s="230">
        <v>7.6953701016645398E-4</v>
      </c>
      <c r="R143" s="230">
        <v>3.8714851998168909E-3</v>
      </c>
      <c r="S143" s="230">
        <v>5.8214229765056187E-4</v>
      </c>
      <c r="T143" s="230">
        <v>1.1174230851509091E-3</v>
      </c>
      <c r="U143" s="230">
        <v>9.5491510858678515E-4</v>
      </c>
      <c r="V143" s="230">
        <v>9.1192487289153612E-4</v>
      </c>
      <c r="W143" s="230">
        <v>1.1643641820997591E-3</v>
      </c>
      <c r="X143" s="230">
        <v>1.1912494043899459E-3</v>
      </c>
      <c r="Y143" s="230">
        <v>1.1942325747616341E-3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2.8862179447872811E-4</v>
      </c>
      <c r="Q144" s="230">
        <v>7.3678804934324601E-4</v>
      </c>
      <c r="R144" s="230">
        <v>3.7197409995353512E-3</v>
      </c>
      <c r="S144" s="230">
        <v>2.5445007337437502E-4</v>
      </c>
      <c r="T144" s="230">
        <v>3.2852247881455721E-4</v>
      </c>
      <c r="U144" s="230">
        <v>4.3001785169417898E-4</v>
      </c>
      <c r="V144" s="230">
        <v>4.5251855760278042E-4</v>
      </c>
      <c r="W144" s="230">
        <v>5.0557832549284743E-4</v>
      </c>
      <c r="X144" s="230">
        <v>7.7576262137475226E-4</v>
      </c>
      <c r="Y144" s="230">
        <v>6.9123965495461969E-4</v>
      </c>
      <c r="DA144" s="71" t="s">
        <v>775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2.5260691502956021E-4</v>
      </c>
      <c r="Q145" s="230">
        <v>1.5242108960812409E-3</v>
      </c>
      <c r="R145" s="230">
        <v>7.7476267934554746E-3</v>
      </c>
      <c r="S145" s="230">
        <v>6.9675057081797472E-3</v>
      </c>
      <c r="T145" s="230">
        <v>1.4607538959580561E-2</v>
      </c>
      <c r="U145" s="230">
        <v>1.300370796445019E-2</v>
      </c>
      <c r="V145" s="230">
        <v>1.1667237264204241E-2</v>
      </c>
      <c r="W145" s="230">
        <v>1.5700856134446411E-2</v>
      </c>
      <c r="X145" s="230">
        <v>1.5738118936882609E-2</v>
      </c>
      <c r="Y145" s="230">
        <v>1.2861387407640529E-2</v>
      </c>
      <c r="DA145" s="71" t="s">
        <v>776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1.124455186405536E-2</v>
      </c>
      <c r="Q146" s="262">
        <v>1.367756553829725E-2</v>
      </c>
      <c r="R146" s="262">
        <v>6.6050320174055266E-2</v>
      </c>
      <c r="S146" s="262">
        <v>3.82819411197836E-2</v>
      </c>
      <c r="T146" s="262">
        <v>7.6395045945114884E-2</v>
      </c>
      <c r="U146" s="262">
        <v>6.6704833954481832E-2</v>
      </c>
      <c r="V146" s="262">
        <v>6.1434644023195747E-2</v>
      </c>
      <c r="W146" s="262">
        <v>7.7588120139799738E-2</v>
      </c>
      <c r="X146" s="262">
        <v>7.9683390706440066E-2</v>
      </c>
      <c r="Y146" s="262">
        <v>6.7923078931915515E-2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4.3949274017164534E-3</v>
      </c>
      <c r="Q149" s="229">
        <v>3.3249946373257329E-3</v>
      </c>
      <c r="R149" s="229">
        <v>1.516528589907493E-2</v>
      </c>
      <c r="S149" s="229">
        <v>2.7680532771476671E-3</v>
      </c>
      <c r="T149" s="229">
        <v>4.844976288451595E-3</v>
      </c>
      <c r="U149" s="229">
        <v>4.3478323248304813E-3</v>
      </c>
      <c r="V149" s="229">
        <v>4.2184824867694268E-3</v>
      </c>
      <c r="W149" s="229">
        <v>5.2091577517331036E-3</v>
      </c>
      <c r="X149" s="229">
        <v>5.2561036158540776E-3</v>
      </c>
      <c r="Y149" s="229">
        <v>5.1497664313850276E-3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1.063179372191757E-3</v>
      </c>
      <c r="Q150" s="229">
        <v>3.2440338231333062E-3</v>
      </c>
      <c r="R150" s="229">
        <v>1.4847969387037139E-2</v>
      </c>
      <c r="S150" s="229">
        <v>1.2329039178388609E-3</v>
      </c>
      <c r="T150" s="229">
        <v>1.451511465758751E-3</v>
      </c>
      <c r="U150" s="229">
        <v>1.9951514611364499E-3</v>
      </c>
      <c r="V150" s="229">
        <v>2.1331183237129499E-3</v>
      </c>
      <c r="W150" s="229">
        <v>2.3048808655351219E-3</v>
      </c>
      <c r="X150" s="229">
        <v>3.4879595099384809E-3</v>
      </c>
      <c r="Y150" s="229">
        <v>3.0374464260062169E-3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4.479779536600957E-3</v>
      </c>
      <c r="Q152" s="229">
        <v>1.170144540400412E-5</v>
      </c>
      <c r="R152" s="229">
        <v>6.3327418826778379E-5</v>
      </c>
      <c r="S152" s="229">
        <v>0</v>
      </c>
      <c r="T152" s="229">
        <v>5.4042987553510717E-3</v>
      </c>
      <c r="U152" s="229">
        <v>0</v>
      </c>
      <c r="V152" s="229">
        <v>0</v>
      </c>
      <c r="W152" s="229">
        <v>0</v>
      </c>
      <c r="X152" s="229">
        <v>1.665457275900331E-3</v>
      </c>
      <c r="Y152" s="229">
        <v>4.4082641971598321E-3</v>
      </c>
      <c r="DA152" s="73" t="s">
        <v>783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9.1095452783740232E-4</v>
      </c>
      <c r="Q153" s="229">
        <v>6.569947618980298E-3</v>
      </c>
      <c r="R153" s="229">
        <v>3.027590255311002E-2</v>
      </c>
      <c r="S153" s="229">
        <v>3.3050499683232128E-2</v>
      </c>
      <c r="T153" s="229">
        <v>6.3183907042476589E-2</v>
      </c>
      <c r="U153" s="229">
        <v>5.9065058367541862E-2</v>
      </c>
      <c r="V153" s="229">
        <v>5.3841930912644671E-2</v>
      </c>
      <c r="W153" s="229">
        <v>7.0074081522531514E-2</v>
      </c>
      <c r="X153" s="229">
        <v>6.9273870304747187E-2</v>
      </c>
      <c r="Y153" s="229">
        <v>5.5327601877364442E-2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3.957110257087926E-4</v>
      </c>
      <c r="Q155" s="229">
        <v>5.2688801345391353E-4</v>
      </c>
      <c r="R155" s="229">
        <v>5.6978349160064059E-3</v>
      </c>
      <c r="S155" s="229">
        <v>1.230484241564941E-3</v>
      </c>
      <c r="T155" s="229">
        <v>1.5103523930768709E-3</v>
      </c>
      <c r="U155" s="229">
        <v>1.2967918009730371E-3</v>
      </c>
      <c r="V155" s="229">
        <v>1.241112300068707E-3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</v>
      </c>
      <c r="C157" s="263">
        <v>0</v>
      </c>
      <c r="D157" s="263">
        <v>0</v>
      </c>
      <c r="E157" s="263">
        <v>0</v>
      </c>
      <c r="F157" s="263">
        <v>0</v>
      </c>
      <c r="G157" s="263">
        <v>0</v>
      </c>
      <c r="H157" s="263">
        <v>0</v>
      </c>
      <c r="I157" s="263">
        <v>0</v>
      </c>
      <c r="J157" s="263">
        <v>0</v>
      </c>
      <c r="K157" s="263">
        <v>0</v>
      </c>
      <c r="L157" s="263">
        <v>0</v>
      </c>
      <c r="M157" s="263">
        <v>0</v>
      </c>
      <c r="N157" s="263">
        <v>0</v>
      </c>
      <c r="O157" s="263">
        <v>0</v>
      </c>
      <c r="P157" s="263">
        <v>2.8161413151040131E-3</v>
      </c>
      <c r="Q157" s="263">
        <v>3.3464329461763451E-3</v>
      </c>
      <c r="R157" s="263">
        <v>1.4210641459921489E-2</v>
      </c>
      <c r="S157" s="263">
        <v>1.0387282885174929E-2</v>
      </c>
      <c r="T157" s="263">
        <v>1.897674509824706E-2</v>
      </c>
      <c r="U157" s="263">
        <v>1.6972720388044909E-2</v>
      </c>
      <c r="V157" s="263">
        <v>1.5976654269568701E-2</v>
      </c>
      <c r="W157" s="263">
        <v>1.9023472010005461E-2</v>
      </c>
      <c r="X157" s="263">
        <v>1.9428887798979892E-2</v>
      </c>
      <c r="Y157" s="263">
        <v>1.6515651596538249E-2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</v>
      </c>
      <c r="D187" s="232">
        <f t="shared" si="25"/>
        <v>1</v>
      </c>
      <c r="E187" s="232">
        <f t="shared" si="25"/>
        <v>1</v>
      </c>
      <c r="F187" s="232">
        <f t="shared" si="25"/>
        <v>1</v>
      </c>
      <c r="G187" s="232">
        <f t="shared" si="25"/>
        <v>0.99999999999999989</v>
      </c>
      <c r="H187" s="232">
        <f t="shared" si="25"/>
        <v>0.99999999999999989</v>
      </c>
      <c r="I187" s="232">
        <f t="shared" si="25"/>
        <v>1</v>
      </c>
      <c r="J187" s="232">
        <f t="shared" si="25"/>
        <v>1.0000000000000002</v>
      </c>
      <c r="K187" s="232">
        <f t="shared" si="25"/>
        <v>1.0000000000000002</v>
      </c>
      <c r="L187" s="232">
        <f t="shared" si="25"/>
        <v>0.99999999999999989</v>
      </c>
      <c r="M187" s="232">
        <f t="shared" si="25"/>
        <v>1</v>
      </c>
      <c r="N187" s="232">
        <f t="shared" si="25"/>
        <v>1.0000000000000002</v>
      </c>
      <c r="O187" s="232">
        <f t="shared" si="25"/>
        <v>1.0000000000000002</v>
      </c>
      <c r="P187" s="232">
        <f t="shared" si="25"/>
        <v>1.0000000000000002</v>
      </c>
      <c r="Q187" s="232">
        <f t="shared" si="25"/>
        <v>1.0000000000000002</v>
      </c>
      <c r="R187" s="232">
        <f t="shared" si="25"/>
        <v>0.99999999999999989</v>
      </c>
      <c r="S187" s="232">
        <f t="shared" si="25"/>
        <v>1</v>
      </c>
      <c r="T187" s="232">
        <f t="shared" si="25"/>
        <v>1</v>
      </c>
      <c r="U187" s="232">
        <f t="shared" si="25"/>
        <v>1</v>
      </c>
      <c r="V187" s="232">
        <f t="shared" si="25"/>
        <v>1</v>
      </c>
      <c r="W187" s="232">
        <f t="shared" si="25"/>
        <v>1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1.550048955298177E-3</v>
      </c>
      <c r="C188" s="299">
        <f t="shared" si="26"/>
        <v>1.5530271044221766E-3</v>
      </c>
      <c r="D188" s="299">
        <f t="shared" si="26"/>
        <v>1.5401196792504221E-3</v>
      </c>
      <c r="E188" s="299">
        <f t="shared" si="26"/>
        <v>1.5328263689069891E-3</v>
      </c>
      <c r="F188" s="299">
        <f t="shared" si="26"/>
        <v>1.5752814007465438E-3</v>
      </c>
      <c r="G188" s="299">
        <f t="shared" si="26"/>
        <v>1.5570754463443074E-3</v>
      </c>
      <c r="H188" s="299">
        <f t="shared" si="26"/>
        <v>1.5564760667065006E-3</v>
      </c>
      <c r="I188" s="299">
        <f t="shared" si="26"/>
        <v>1.5506053480403817E-3</v>
      </c>
      <c r="J188" s="299">
        <f t="shared" si="26"/>
        <v>1.5839822314790979E-3</v>
      </c>
      <c r="K188" s="299">
        <f t="shared" si="26"/>
        <v>1.5489155605053579E-3</v>
      </c>
      <c r="L188" s="299">
        <f t="shared" si="26"/>
        <v>1.523468805507452E-3</v>
      </c>
      <c r="M188" s="299">
        <f t="shared" si="26"/>
        <v>1.5332144560361017E-3</v>
      </c>
      <c r="N188" s="299">
        <f t="shared" si="26"/>
        <v>1.5324674252100053E-3</v>
      </c>
      <c r="O188" s="299">
        <f t="shared" si="26"/>
        <v>1.5343475242307382E-3</v>
      </c>
      <c r="P188" s="299">
        <f t="shared" si="26"/>
        <v>1.5474420295221317E-3</v>
      </c>
      <c r="Q188" s="299">
        <f t="shared" si="26"/>
        <v>1.559073414080903E-3</v>
      </c>
      <c r="R188" s="299">
        <f t="shared" si="26"/>
        <v>1.573982000179633E-3</v>
      </c>
      <c r="S188" s="299">
        <f t="shared" si="26"/>
        <v>1.4771261743683171E-3</v>
      </c>
      <c r="T188" s="299">
        <f t="shared" si="26"/>
        <v>1.4995061091965429E-3</v>
      </c>
      <c r="U188" s="299">
        <f t="shared" si="26"/>
        <v>1.5199150499069795E-3</v>
      </c>
      <c r="V188" s="299">
        <f t="shared" si="26"/>
        <v>1.531351850211822E-3</v>
      </c>
      <c r="W188" s="299">
        <f t="shared" si="26"/>
        <v>1.5379088673045374E-3</v>
      </c>
      <c r="X188" s="299">
        <f t="shared" si="26"/>
        <v>1.5393813657615021E-3</v>
      </c>
      <c r="Y188" s="299">
        <f t="shared" si="26"/>
        <v>1.5398343637781191E-3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2.0926758134532888E-4</v>
      </c>
      <c r="C189" s="233">
        <f t="shared" si="27"/>
        <v>2.0966965255858627E-4</v>
      </c>
      <c r="D189" s="233">
        <f t="shared" si="27"/>
        <v>2.0792705879220483E-4</v>
      </c>
      <c r="E189" s="233">
        <f t="shared" si="27"/>
        <v>2.0694241026845709E-4</v>
      </c>
      <c r="F189" s="233">
        <f t="shared" si="27"/>
        <v>2.1267414009456016E-4</v>
      </c>
      <c r="G189" s="233">
        <f t="shared" si="27"/>
        <v>2.1021620737519879E-4</v>
      </c>
      <c r="H189" s="233">
        <f t="shared" si="27"/>
        <v>2.1013528688124743E-4</v>
      </c>
      <c r="I189" s="233">
        <f t="shared" si="27"/>
        <v>2.0934269830408142E-4</v>
      </c>
      <c r="J189" s="233">
        <f t="shared" si="27"/>
        <v>2.1384881383429798E-4</v>
      </c>
      <c r="K189" s="233">
        <f t="shared" si="27"/>
        <v>2.0911456502530109E-4</v>
      </c>
      <c r="L189" s="233">
        <f t="shared" si="27"/>
        <v>2.0567907296984247E-4</v>
      </c>
      <c r="M189" s="233">
        <f t="shared" si="27"/>
        <v>2.0699480477805182E-4</v>
      </c>
      <c r="N189" s="233">
        <f t="shared" si="27"/>
        <v>2.068939503284982E-4</v>
      </c>
      <c r="O189" s="233">
        <f t="shared" si="27"/>
        <v>2.0714777700501296E-4</v>
      </c>
      <c r="P189" s="233">
        <f t="shared" si="27"/>
        <v>2.0891562791183573E-4</v>
      </c>
      <c r="Q189" s="233">
        <f t="shared" si="27"/>
        <v>2.1048594716271599E-4</v>
      </c>
      <c r="R189" s="233">
        <f t="shared" si="27"/>
        <v>2.1249871181991978E-4</v>
      </c>
      <c r="S189" s="233">
        <f t="shared" si="27"/>
        <v>2.0438916005703568E-4</v>
      </c>
      <c r="T189" s="233">
        <f t="shared" si="27"/>
        <v>2.0739551472678697E-4</v>
      </c>
      <c r="U189" s="233">
        <f t="shared" si="27"/>
        <v>2.071405132211579E-4</v>
      </c>
      <c r="V189" s="233">
        <f t="shared" si="27"/>
        <v>2.0674333980688777E-4</v>
      </c>
      <c r="W189" s="233">
        <f t="shared" si="27"/>
        <v>2.076285835297667E-4</v>
      </c>
      <c r="X189" s="233">
        <f t="shared" si="27"/>
        <v>2.0782738124487787E-4</v>
      </c>
      <c r="Y189" s="233">
        <f t="shared" si="27"/>
        <v>2.0788853918377254E-4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2.6939924955750844E-2</v>
      </c>
      <c r="C190" s="233">
        <f t="shared" si="28"/>
        <v>2.6991685329920516E-2</v>
      </c>
      <c r="D190" s="233">
        <f t="shared" si="28"/>
        <v>2.6767353663291235E-2</v>
      </c>
      <c r="E190" s="233">
        <f t="shared" si="28"/>
        <v>2.6640595580806486E-2</v>
      </c>
      <c r="F190" s="233">
        <f t="shared" si="28"/>
        <v>2.7378466064085252E-2</v>
      </c>
      <c r="G190" s="233">
        <f t="shared" si="28"/>
        <v>2.7062045706090991E-2</v>
      </c>
      <c r="H190" s="233">
        <f t="shared" si="28"/>
        <v>2.7051628459327702E-2</v>
      </c>
      <c r="I190" s="233">
        <f t="shared" si="28"/>
        <v>2.6949595088213211E-2</v>
      </c>
      <c r="J190" s="233">
        <f t="shared" si="28"/>
        <v>2.7529686918230854E-2</v>
      </c>
      <c r="K190" s="233">
        <f t="shared" si="28"/>
        <v>2.6920226500060495E-2</v>
      </c>
      <c r="L190" s="233">
        <f t="shared" si="28"/>
        <v>2.6477960681508282E-2</v>
      </c>
      <c r="M190" s="233">
        <f t="shared" si="28"/>
        <v>2.6647340553666125E-2</v>
      </c>
      <c r="N190" s="233">
        <f t="shared" si="28"/>
        <v>2.6634357122190696E-2</v>
      </c>
      <c r="O190" s="233">
        <f t="shared" si="28"/>
        <v>2.6667033333064426E-2</v>
      </c>
      <c r="P190" s="233">
        <f t="shared" si="28"/>
        <v>2.6894616461117921E-2</v>
      </c>
      <c r="Q190" s="233">
        <f t="shared" si="28"/>
        <v>2.7096770480882087E-2</v>
      </c>
      <c r="R190" s="233">
        <f t="shared" si="28"/>
        <v>2.7355882420103967E-2</v>
      </c>
      <c r="S190" s="233">
        <f t="shared" si="28"/>
        <v>2.5584458928392225E-2</v>
      </c>
      <c r="T190" s="233">
        <f t="shared" si="28"/>
        <v>2.5898505344426441E-2</v>
      </c>
      <c r="U190" s="233">
        <f t="shared" si="28"/>
        <v>2.6188849805304948E-2</v>
      </c>
      <c r="V190" s="233">
        <f t="shared" si="28"/>
        <v>2.6614968375383144E-2</v>
      </c>
      <c r="W190" s="233">
        <f t="shared" si="28"/>
        <v>2.672892964596596E-2</v>
      </c>
      <c r="X190" s="233">
        <f t="shared" si="28"/>
        <v>2.6754521739552738E-2</v>
      </c>
      <c r="Y190" s="233">
        <f t="shared" si="28"/>
        <v>2.6762394866740803E-2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5.118726645282172E-4</v>
      </c>
      <c r="C191" s="233">
        <f t="shared" si="29"/>
        <v>5.1285613870963168E-4</v>
      </c>
      <c r="D191" s="233">
        <f t="shared" si="29"/>
        <v>5.0859371971164998E-4</v>
      </c>
      <c r="E191" s="233">
        <f t="shared" si="29"/>
        <v>5.0618524984625375E-4</v>
      </c>
      <c r="F191" s="233">
        <f t="shared" si="29"/>
        <v>5.2020517495640183E-4</v>
      </c>
      <c r="G191" s="233">
        <f t="shared" si="29"/>
        <v>5.1419302265740604E-4</v>
      </c>
      <c r="H191" s="233">
        <f t="shared" si="29"/>
        <v>5.1399508952037858E-4</v>
      </c>
      <c r="I191" s="233">
        <f t="shared" si="29"/>
        <v>5.1205640210276481E-4</v>
      </c>
      <c r="J191" s="233">
        <f t="shared" si="29"/>
        <v>5.2307845027809927E-4</v>
      </c>
      <c r="K191" s="233">
        <f t="shared" si="29"/>
        <v>5.1149838356723233E-4</v>
      </c>
      <c r="L191" s="233">
        <f t="shared" si="29"/>
        <v>5.0309510169677715E-4</v>
      </c>
      <c r="M191" s="233">
        <f t="shared" si="29"/>
        <v>5.0631340785840535E-4</v>
      </c>
      <c r="N191" s="233">
        <f t="shared" si="29"/>
        <v>5.0606671586965761E-4</v>
      </c>
      <c r="O191" s="233">
        <f t="shared" si="29"/>
        <v>5.0668758096687251E-4</v>
      </c>
      <c r="P191" s="233">
        <f t="shared" si="29"/>
        <v>5.1101177943252386E-4</v>
      </c>
      <c r="Q191" s="233">
        <f t="shared" si="29"/>
        <v>5.148528115405097E-4</v>
      </c>
      <c r="R191" s="233">
        <f t="shared" si="29"/>
        <v>5.197760739088504E-4</v>
      </c>
      <c r="S191" s="233">
        <f t="shared" si="29"/>
        <v>5.0136565731946398E-4</v>
      </c>
      <c r="T191" s="233">
        <f t="shared" si="29"/>
        <v>5.0729355235973393E-4</v>
      </c>
      <c r="U191" s="233">
        <f t="shared" si="29"/>
        <v>5.0666981360714786E-4</v>
      </c>
      <c r="V191" s="233">
        <f t="shared" si="29"/>
        <v>5.056983195394323E-4</v>
      </c>
      <c r="W191" s="233">
        <f t="shared" si="29"/>
        <v>5.0786364328558474E-4</v>
      </c>
      <c r="X191" s="233">
        <f t="shared" si="29"/>
        <v>5.0834990644914703E-4</v>
      </c>
      <c r="Y191" s="233">
        <f t="shared" si="29"/>
        <v>5.0849949998359634E-4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4.1617306364936076E-3</v>
      </c>
      <c r="C192" s="300">
        <f t="shared" si="30"/>
        <v>4.2213205214283889E-3</v>
      </c>
      <c r="D192" s="300">
        <f t="shared" si="30"/>
        <v>4.237285162766378E-3</v>
      </c>
      <c r="E192" s="300">
        <f t="shared" si="30"/>
        <v>4.2782615408674058E-3</v>
      </c>
      <c r="F192" s="300">
        <f t="shared" si="30"/>
        <v>4.3251330123555837E-3</v>
      </c>
      <c r="G192" s="300">
        <f t="shared" si="30"/>
        <v>4.7238637995816041E-3</v>
      </c>
      <c r="H192" s="300">
        <f t="shared" si="30"/>
        <v>4.6248900911042947E-3</v>
      </c>
      <c r="I192" s="300">
        <f t="shared" si="30"/>
        <v>4.6351042158446166E-3</v>
      </c>
      <c r="J192" s="300">
        <f t="shared" si="30"/>
        <v>4.5535851657007784E-3</v>
      </c>
      <c r="K192" s="300">
        <f t="shared" si="30"/>
        <v>4.6532114977002326E-3</v>
      </c>
      <c r="L192" s="300">
        <f t="shared" si="30"/>
        <v>4.7135396321724985E-3</v>
      </c>
      <c r="M192" s="300">
        <f t="shared" si="30"/>
        <v>4.6553319140250401E-3</v>
      </c>
      <c r="N192" s="300">
        <f t="shared" si="30"/>
        <v>4.565945430270754E-3</v>
      </c>
      <c r="O192" s="300">
        <f t="shared" si="30"/>
        <v>4.5581185338193662E-3</v>
      </c>
      <c r="P192" s="300">
        <f t="shared" si="30"/>
        <v>4.293421247858923E-3</v>
      </c>
      <c r="Q192" s="300">
        <f t="shared" si="30"/>
        <v>4.1702630995140632E-3</v>
      </c>
      <c r="R192" s="300">
        <f t="shared" si="30"/>
        <v>4.1283522655476343E-3</v>
      </c>
      <c r="S192" s="300">
        <f t="shared" si="30"/>
        <v>4.1952796124052486E-3</v>
      </c>
      <c r="T192" s="300">
        <f t="shared" si="30"/>
        <v>4.0957672375033496E-3</v>
      </c>
      <c r="U192" s="300">
        <f t="shared" si="30"/>
        <v>4.1120259863858949E-3</v>
      </c>
      <c r="V192" s="300">
        <f t="shared" si="30"/>
        <v>4.1146639295522843E-3</v>
      </c>
      <c r="W192" s="300">
        <f t="shared" si="30"/>
        <v>4.1084559839415224E-3</v>
      </c>
      <c r="X192" s="300">
        <f t="shared" si="30"/>
        <v>4.1025394182025226E-3</v>
      </c>
      <c r="Y192" s="300">
        <f t="shared" si="30"/>
        <v>4.0984272743893871E-3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0.23848173342125192</v>
      </c>
      <c r="C193" s="301">
        <f t="shared" si="31"/>
        <v>0.23867679365980782</v>
      </c>
      <c r="D193" s="301">
        <f t="shared" si="31"/>
        <v>0.24015562315797157</v>
      </c>
      <c r="E193" s="301">
        <f t="shared" si="31"/>
        <v>0.24081725897515471</v>
      </c>
      <c r="F193" s="301">
        <f t="shared" si="31"/>
        <v>0.23836866554247632</v>
      </c>
      <c r="G193" s="301">
        <f t="shared" si="31"/>
        <v>0.23934242838284017</v>
      </c>
      <c r="H193" s="301">
        <f t="shared" si="31"/>
        <v>0.23868427478440149</v>
      </c>
      <c r="I193" s="301">
        <f t="shared" si="31"/>
        <v>0.23867850138581653</v>
      </c>
      <c r="J193" s="301">
        <f t="shared" si="31"/>
        <v>0.23661416741453797</v>
      </c>
      <c r="K193" s="301">
        <f t="shared" si="31"/>
        <v>0.23855610880893494</v>
      </c>
      <c r="L193" s="301">
        <f t="shared" si="31"/>
        <v>0.24046467542327227</v>
      </c>
      <c r="M193" s="301">
        <f t="shared" si="31"/>
        <v>0.23951708222298332</v>
      </c>
      <c r="N193" s="301">
        <f t="shared" si="31"/>
        <v>0.23960200080516897</v>
      </c>
      <c r="O193" s="301">
        <f t="shared" si="31"/>
        <v>0.23957376240427253</v>
      </c>
      <c r="P193" s="301">
        <f t="shared" si="31"/>
        <v>0.23098811215797596</v>
      </c>
      <c r="Q193" s="301">
        <f t="shared" si="31"/>
        <v>0.23732022398689886</v>
      </c>
      <c r="R193" s="301">
        <f t="shared" si="31"/>
        <v>0.23551960436705277</v>
      </c>
      <c r="S193" s="301">
        <f t="shared" si="31"/>
        <v>0.23902391415960014</v>
      </c>
      <c r="T193" s="301">
        <f t="shared" si="31"/>
        <v>0.23692281978318841</v>
      </c>
      <c r="U193" s="301">
        <f t="shared" si="31"/>
        <v>0.23794387726256103</v>
      </c>
      <c r="V193" s="301">
        <f t="shared" si="31"/>
        <v>0.23800518334703966</v>
      </c>
      <c r="W193" s="301">
        <f t="shared" si="31"/>
        <v>0.2377443866552171</v>
      </c>
      <c r="X193" s="301">
        <f t="shared" si="31"/>
        <v>0.23745047081480913</v>
      </c>
      <c r="Y193" s="301">
        <f t="shared" si="31"/>
        <v>0.23689056950404894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0.10582213393494014</v>
      </c>
      <c r="C194" s="302">
        <f t="shared" si="32"/>
        <v>0.10115733696302141</v>
      </c>
      <c r="D194" s="302">
        <f t="shared" si="32"/>
        <v>8.7031470828118379E-2</v>
      </c>
      <c r="E194" s="302">
        <f t="shared" si="32"/>
        <v>8.3797843581355363E-2</v>
      </c>
      <c r="F194" s="302">
        <f t="shared" si="32"/>
        <v>0.10175060672956618</v>
      </c>
      <c r="G194" s="302">
        <f t="shared" si="32"/>
        <v>8.2352920741754251E-2</v>
      </c>
      <c r="H194" s="302">
        <f t="shared" si="32"/>
        <v>8.5224755532456301E-2</v>
      </c>
      <c r="I194" s="302">
        <f t="shared" si="32"/>
        <v>8.6041936047185491E-2</v>
      </c>
      <c r="J194" s="302">
        <f t="shared" si="32"/>
        <v>0.10380532816332178</v>
      </c>
      <c r="K194" s="302">
        <f t="shared" si="32"/>
        <v>8.73665215103889E-2</v>
      </c>
      <c r="L194" s="302">
        <f t="shared" si="32"/>
        <v>7.4033958768588135E-2</v>
      </c>
      <c r="M194" s="302">
        <f t="shared" si="32"/>
        <v>8.4671559882897152E-2</v>
      </c>
      <c r="N194" s="302">
        <f t="shared" si="32"/>
        <v>8.9338489891145248E-2</v>
      </c>
      <c r="O194" s="302">
        <f t="shared" si="32"/>
        <v>8.9714132028120661E-2</v>
      </c>
      <c r="P194" s="302">
        <f t="shared" si="32"/>
        <v>8.8745915459844935E-2</v>
      </c>
      <c r="Q194" s="302">
        <f t="shared" si="32"/>
        <v>0.11278202589036847</v>
      </c>
      <c r="R194" s="302">
        <f t="shared" si="32"/>
        <v>0.12225591859412657</v>
      </c>
      <c r="S194" s="302">
        <f t="shared" si="32"/>
        <v>0.10302852687418765</v>
      </c>
      <c r="T194" s="302">
        <f t="shared" si="32"/>
        <v>0.10857584611144244</v>
      </c>
      <c r="U194" s="302">
        <f t="shared" si="32"/>
        <v>0.10916901776118189</v>
      </c>
      <c r="V194" s="302">
        <f t="shared" si="32"/>
        <v>0.10692125407688502</v>
      </c>
      <c r="W194" s="302">
        <f t="shared" si="32"/>
        <v>0.11347417587638481</v>
      </c>
      <c r="X194" s="302">
        <f t="shared" si="32"/>
        <v>0.1132140237744156</v>
      </c>
      <c r="Y194" s="302">
        <f t="shared" si="32"/>
        <v>0.11174380560004915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0.13265959948631176</v>
      </c>
      <c r="C195" s="302">
        <f t="shared" si="33"/>
        <v>0.13751945669678639</v>
      </c>
      <c r="D195" s="302">
        <f t="shared" si="33"/>
        <v>0.15312415232985327</v>
      </c>
      <c r="E195" s="302">
        <f t="shared" si="33"/>
        <v>0.15701941539379929</v>
      </c>
      <c r="F195" s="302">
        <f t="shared" si="33"/>
        <v>0.13661805881291017</v>
      </c>
      <c r="G195" s="302">
        <f t="shared" si="33"/>
        <v>0.15698950764108591</v>
      </c>
      <c r="H195" s="302">
        <f t="shared" si="33"/>
        <v>0.15345951925194523</v>
      </c>
      <c r="I195" s="302">
        <f t="shared" si="33"/>
        <v>0.15263656533863101</v>
      </c>
      <c r="J195" s="302">
        <f t="shared" si="33"/>
        <v>0.13280883925121614</v>
      </c>
      <c r="K195" s="302">
        <f t="shared" si="33"/>
        <v>0.15118958729854601</v>
      </c>
      <c r="L195" s="302">
        <f t="shared" si="33"/>
        <v>0.16643071665468417</v>
      </c>
      <c r="M195" s="302">
        <f t="shared" si="33"/>
        <v>0.15484552234008619</v>
      </c>
      <c r="N195" s="302">
        <f t="shared" si="33"/>
        <v>0.15026351091402368</v>
      </c>
      <c r="O195" s="302">
        <f t="shared" si="33"/>
        <v>0.1498596303761518</v>
      </c>
      <c r="P195" s="302">
        <f t="shared" si="33"/>
        <v>0.14224219669813098</v>
      </c>
      <c r="Q195" s="302">
        <f t="shared" si="33"/>
        <v>0.12453819809653041</v>
      </c>
      <c r="R195" s="302">
        <f t="shared" si="33"/>
        <v>0.11326368577292618</v>
      </c>
      <c r="S195" s="302">
        <f t="shared" si="33"/>
        <v>0.13599538728541244</v>
      </c>
      <c r="T195" s="302">
        <f t="shared" si="33"/>
        <v>0.12834697367174594</v>
      </c>
      <c r="U195" s="302">
        <f t="shared" si="33"/>
        <v>0.12877485950137918</v>
      </c>
      <c r="V195" s="302">
        <f t="shared" si="33"/>
        <v>0.13108392927015469</v>
      </c>
      <c r="W195" s="302">
        <f t="shared" si="33"/>
        <v>0.12427021077883239</v>
      </c>
      <c r="X195" s="302">
        <f t="shared" si="33"/>
        <v>0.12423644704039342</v>
      </c>
      <c r="Y195" s="302">
        <f t="shared" si="33"/>
        <v>0.12514676390399967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0.4708440082587475</v>
      </c>
      <c r="C196" s="301">
        <f t="shared" si="34"/>
        <v>0.47122912347598406</v>
      </c>
      <c r="D196" s="301">
        <f t="shared" si="34"/>
        <v>0.47414883560008558</v>
      </c>
      <c r="E196" s="301">
        <f t="shared" si="34"/>
        <v>0.47545512961137448</v>
      </c>
      <c r="F196" s="301">
        <f t="shared" si="34"/>
        <v>0.47062077383116968</v>
      </c>
      <c r="G196" s="301">
        <f t="shared" si="34"/>
        <v>0.47254331268675764</v>
      </c>
      <c r="H196" s="301">
        <f t="shared" si="34"/>
        <v>0.4712438937589718</v>
      </c>
      <c r="I196" s="301">
        <f t="shared" si="34"/>
        <v>0.47123249510762827</v>
      </c>
      <c r="J196" s="301">
        <f t="shared" si="34"/>
        <v>0.46715679812456173</v>
      </c>
      <c r="K196" s="301">
        <f t="shared" si="34"/>
        <v>0.47099085055626916</v>
      </c>
      <c r="L196" s="301">
        <f t="shared" si="34"/>
        <v>0.4747590098271347</v>
      </c>
      <c r="M196" s="301">
        <f t="shared" si="34"/>
        <v>0.47288813873683311</v>
      </c>
      <c r="N196" s="301">
        <f t="shared" si="34"/>
        <v>0.47305579688422383</v>
      </c>
      <c r="O196" s="301">
        <f t="shared" si="34"/>
        <v>0.47300004468184681</v>
      </c>
      <c r="P196" s="301">
        <f t="shared" si="34"/>
        <v>0.45604905259754597</v>
      </c>
      <c r="Q196" s="301">
        <f t="shared" si="34"/>
        <v>0.46855079380640563</v>
      </c>
      <c r="R196" s="301">
        <f t="shared" si="34"/>
        <v>0.46499575859681092</v>
      </c>
      <c r="S196" s="301">
        <f t="shared" si="34"/>
        <v>0.47191445733835713</v>
      </c>
      <c r="T196" s="301">
        <f t="shared" si="34"/>
        <v>0.4677661828196874</v>
      </c>
      <c r="U196" s="301">
        <f t="shared" si="34"/>
        <v>0.46978209736942439</v>
      </c>
      <c r="V196" s="301">
        <f t="shared" si="34"/>
        <v>0.4699031364198053</v>
      </c>
      <c r="W196" s="301">
        <f t="shared" si="34"/>
        <v>0.4693882350981961</v>
      </c>
      <c r="X196" s="301">
        <f t="shared" si="34"/>
        <v>0.46880794531917108</v>
      </c>
      <c r="Y196" s="301">
        <f t="shared" si="34"/>
        <v>0.46770250980591122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0.20892886423468571</v>
      </c>
      <c r="C197" s="302">
        <f t="shared" si="35"/>
        <v>0.19971896931962388</v>
      </c>
      <c r="D197" s="302">
        <f t="shared" si="35"/>
        <v>0.17182970779980825</v>
      </c>
      <c r="E197" s="302">
        <f t="shared" si="35"/>
        <v>0.16544542841606527</v>
      </c>
      <c r="F197" s="302">
        <f t="shared" si="35"/>
        <v>0.20089028550745644</v>
      </c>
      <c r="G197" s="302">
        <f t="shared" si="35"/>
        <v>0.16259265956177044</v>
      </c>
      <c r="H197" s="302">
        <f t="shared" si="35"/>
        <v>0.1682626376540656</v>
      </c>
      <c r="I197" s="302">
        <f t="shared" si="35"/>
        <v>0.16987602977222163</v>
      </c>
      <c r="J197" s="302">
        <f t="shared" si="35"/>
        <v>0.20494700407388744</v>
      </c>
      <c r="K197" s="302">
        <f t="shared" si="35"/>
        <v>0.17249121173953125</v>
      </c>
      <c r="L197" s="302">
        <f t="shared" si="35"/>
        <v>0.14616820078329118</v>
      </c>
      <c r="M197" s="302">
        <f t="shared" si="35"/>
        <v>0.1671704413954547</v>
      </c>
      <c r="N197" s="302">
        <f t="shared" si="35"/>
        <v>0.17638454764930819</v>
      </c>
      <c r="O197" s="302">
        <f t="shared" si="35"/>
        <v>0.1771261929187678</v>
      </c>
      <c r="P197" s="302">
        <f t="shared" si="35"/>
        <v>0.17521460428961166</v>
      </c>
      <c r="Q197" s="302">
        <f t="shared" si="35"/>
        <v>0.22267005681295826</v>
      </c>
      <c r="R197" s="302">
        <f t="shared" si="35"/>
        <v>0.24137474144627302</v>
      </c>
      <c r="S197" s="302">
        <f t="shared" si="35"/>
        <v>0.20341333427306288</v>
      </c>
      <c r="T197" s="302">
        <f t="shared" si="35"/>
        <v>0.21436562813343263</v>
      </c>
      <c r="U197" s="302">
        <f t="shared" si="35"/>
        <v>0.21553675060533889</v>
      </c>
      <c r="V197" s="302">
        <f t="shared" si="35"/>
        <v>0.21109890101598119</v>
      </c>
      <c r="W197" s="302">
        <f t="shared" si="35"/>
        <v>0.22403659616612751</v>
      </c>
      <c r="X197" s="302">
        <f t="shared" si="35"/>
        <v>0.22352296748400219</v>
      </c>
      <c r="Y197" s="302">
        <f t="shared" si="35"/>
        <v>0.22062025704030222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0.26191514402406185</v>
      </c>
      <c r="C198" s="302">
        <f t="shared" si="36"/>
        <v>0.27151015415636021</v>
      </c>
      <c r="D198" s="302">
        <f t="shared" si="36"/>
        <v>0.3023191278002772</v>
      </c>
      <c r="E198" s="302">
        <f t="shared" si="36"/>
        <v>0.31000970119530913</v>
      </c>
      <c r="F198" s="302">
        <f t="shared" si="36"/>
        <v>0.26973048832371327</v>
      </c>
      <c r="G198" s="302">
        <f t="shared" si="36"/>
        <v>0.3099506531249871</v>
      </c>
      <c r="H198" s="302">
        <f t="shared" si="36"/>
        <v>0.30298125610490612</v>
      </c>
      <c r="I198" s="302">
        <f t="shared" si="36"/>
        <v>0.30135646533540678</v>
      </c>
      <c r="J198" s="302">
        <f t="shared" si="36"/>
        <v>0.26220979405067429</v>
      </c>
      <c r="K198" s="302">
        <f t="shared" si="36"/>
        <v>0.2984996388167378</v>
      </c>
      <c r="L198" s="302">
        <f t="shared" si="36"/>
        <v>0.32859080904384325</v>
      </c>
      <c r="M198" s="302">
        <f t="shared" si="36"/>
        <v>0.30571769734137838</v>
      </c>
      <c r="N198" s="302">
        <f t="shared" si="36"/>
        <v>0.29667124923491561</v>
      </c>
      <c r="O198" s="302">
        <f t="shared" si="36"/>
        <v>0.29587385176307918</v>
      </c>
      <c r="P198" s="302">
        <f t="shared" si="36"/>
        <v>0.2808344483079343</v>
      </c>
      <c r="Q198" s="302">
        <f t="shared" si="36"/>
        <v>0.2458807369934474</v>
      </c>
      <c r="R198" s="302">
        <f t="shared" si="36"/>
        <v>0.22362101715053812</v>
      </c>
      <c r="S198" s="302">
        <f t="shared" si="36"/>
        <v>0.26850112306529422</v>
      </c>
      <c r="T198" s="302">
        <f t="shared" si="36"/>
        <v>0.25340055468625483</v>
      </c>
      <c r="U198" s="302">
        <f t="shared" si="36"/>
        <v>0.25424534676408561</v>
      </c>
      <c r="V198" s="302">
        <f t="shared" si="36"/>
        <v>0.25880423540382413</v>
      </c>
      <c r="W198" s="302">
        <f t="shared" si="36"/>
        <v>0.2453516389320686</v>
      </c>
      <c r="X198" s="302">
        <f t="shared" si="36"/>
        <v>0.24528497783516895</v>
      </c>
      <c r="Y198" s="302">
        <f t="shared" si="36"/>
        <v>0.24708225276560902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0.25730141352658459</v>
      </c>
      <c r="C199" s="301">
        <f t="shared" si="37"/>
        <v>0.25660552411716875</v>
      </c>
      <c r="D199" s="301">
        <f t="shared" si="37"/>
        <v>0.25243426195813096</v>
      </c>
      <c r="E199" s="301">
        <f t="shared" si="37"/>
        <v>0.25056280026277533</v>
      </c>
      <c r="F199" s="301">
        <f t="shared" si="37"/>
        <v>0.25699880083411564</v>
      </c>
      <c r="G199" s="301">
        <f t="shared" si="37"/>
        <v>0.2540468647483527</v>
      </c>
      <c r="H199" s="301">
        <f t="shared" si="37"/>
        <v>0.25611470646308654</v>
      </c>
      <c r="I199" s="301">
        <f t="shared" si="37"/>
        <v>0.2562322997540501</v>
      </c>
      <c r="J199" s="301">
        <f t="shared" si="37"/>
        <v>0.26182485288137741</v>
      </c>
      <c r="K199" s="301">
        <f t="shared" si="37"/>
        <v>0.25661007412793752</v>
      </c>
      <c r="L199" s="301">
        <f t="shared" si="37"/>
        <v>0.25135257145573842</v>
      </c>
      <c r="M199" s="301">
        <f t="shared" si="37"/>
        <v>0.25404558390381993</v>
      </c>
      <c r="N199" s="301">
        <f t="shared" si="37"/>
        <v>0.25389647166673773</v>
      </c>
      <c r="O199" s="301">
        <f t="shared" si="37"/>
        <v>0.25395285816479435</v>
      </c>
      <c r="P199" s="301">
        <f t="shared" si="37"/>
        <v>0.27950742809863488</v>
      </c>
      <c r="Q199" s="301">
        <f t="shared" si="37"/>
        <v>0.26057753645351539</v>
      </c>
      <c r="R199" s="301">
        <f t="shared" si="37"/>
        <v>0.26569414556457593</v>
      </c>
      <c r="S199" s="301">
        <f t="shared" si="37"/>
        <v>0.2570990089695005</v>
      </c>
      <c r="T199" s="301">
        <f t="shared" si="37"/>
        <v>0.26310252963891129</v>
      </c>
      <c r="U199" s="301">
        <f t="shared" si="37"/>
        <v>0.25973942419958851</v>
      </c>
      <c r="V199" s="301">
        <f t="shared" si="37"/>
        <v>0.25911825441866149</v>
      </c>
      <c r="W199" s="301">
        <f t="shared" si="37"/>
        <v>0.25977659152255955</v>
      </c>
      <c r="X199" s="301">
        <f t="shared" si="37"/>
        <v>0.26062896405480901</v>
      </c>
      <c r="Y199" s="301">
        <f t="shared" si="37"/>
        <v>0.26228987614596422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4.7249217855397145E-2</v>
      </c>
      <c r="C200" s="302">
        <f t="shared" si="38"/>
        <v>4.2958814940502965E-2</v>
      </c>
      <c r="D200" s="302">
        <f t="shared" si="38"/>
        <v>3.644170341994353E-2</v>
      </c>
      <c r="E200" s="302">
        <f t="shared" si="38"/>
        <v>3.76781608209368E-2</v>
      </c>
      <c r="F200" s="302">
        <f t="shared" si="38"/>
        <v>4.038998749872387E-2</v>
      </c>
      <c r="G200" s="302">
        <f t="shared" si="38"/>
        <v>2.179862722716602E-2</v>
      </c>
      <c r="H200" s="302">
        <f t="shared" si="38"/>
        <v>2.9659227684497309E-2</v>
      </c>
      <c r="I200" s="302">
        <f t="shared" si="38"/>
        <v>2.9593005619805629E-2</v>
      </c>
      <c r="J200" s="302">
        <f t="shared" si="38"/>
        <v>3.8018181499199548E-2</v>
      </c>
      <c r="K200" s="302">
        <f t="shared" si="38"/>
        <v>3.2243154397182172E-2</v>
      </c>
      <c r="L200" s="302">
        <f t="shared" si="38"/>
        <v>2.9076507784879191E-2</v>
      </c>
      <c r="M200" s="302">
        <f t="shared" si="38"/>
        <v>3.5042759606273156E-2</v>
      </c>
      <c r="N200" s="302">
        <f t="shared" si="38"/>
        <v>4.034350422913463E-2</v>
      </c>
      <c r="O200" s="302">
        <f t="shared" si="38"/>
        <v>4.0516843829398803E-2</v>
      </c>
      <c r="P200" s="302">
        <f t="shared" si="38"/>
        <v>4.182657816600014E-2</v>
      </c>
      <c r="Q200" s="302">
        <f t="shared" si="38"/>
        <v>5.1156815161287297E-2</v>
      </c>
      <c r="R200" s="302">
        <f t="shared" si="38"/>
        <v>5.5815620080544394E-2</v>
      </c>
      <c r="S200" s="302">
        <f t="shared" si="38"/>
        <v>4.661439917744916E-2</v>
      </c>
      <c r="T200" s="302">
        <f t="shared" si="38"/>
        <v>4.9431875262556386E-2</v>
      </c>
      <c r="U200" s="302">
        <f t="shared" si="38"/>
        <v>4.9405185072102502E-2</v>
      </c>
      <c r="V200" s="302">
        <f t="shared" si="38"/>
        <v>4.8372690798702857E-2</v>
      </c>
      <c r="W200" s="302">
        <f t="shared" si="38"/>
        <v>5.1308059349126592E-2</v>
      </c>
      <c r="X200" s="302">
        <f t="shared" si="38"/>
        <v>5.1275267211956251E-2</v>
      </c>
      <c r="Y200" s="302">
        <f t="shared" si="38"/>
        <v>5.0781792642006419E-2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0.14924724225496006</v>
      </c>
      <c r="C201" s="302">
        <f t="shared" si="39"/>
        <v>0.14718630774515826</v>
      </c>
      <c r="D201" s="302">
        <f t="shared" si="39"/>
        <v>0.1427771269226849</v>
      </c>
      <c r="E201" s="302">
        <f t="shared" si="39"/>
        <v>0.1422837440921475</v>
      </c>
      <c r="F201" s="302">
        <f t="shared" si="39"/>
        <v>0.1461043497806877</v>
      </c>
      <c r="G201" s="302">
        <f t="shared" si="39"/>
        <v>0.13835276225134302</v>
      </c>
      <c r="H201" s="302">
        <f t="shared" si="39"/>
        <v>0.14325998392168807</v>
      </c>
      <c r="I201" s="302">
        <f t="shared" si="39"/>
        <v>0.14314028982934049</v>
      </c>
      <c r="J201" s="302">
        <f t="shared" si="39"/>
        <v>0.1490085535208939</v>
      </c>
      <c r="K201" s="302">
        <f t="shared" si="39"/>
        <v>0.14447568501526023</v>
      </c>
      <c r="L201" s="302">
        <f t="shared" si="39"/>
        <v>0.14051100617778364</v>
      </c>
      <c r="M201" s="302">
        <f t="shared" si="39"/>
        <v>0.14397215309314018</v>
      </c>
      <c r="N201" s="302">
        <f t="shared" si="39"/>
        <v>0.14569692246268826</v>
      </c>
      <c r="O201" s="302">
        <f t="shared" si="39"/>
        <v>0.14575616164085278</v>
      </c>
      <c r="P201" s="302">
        <f t="shared" si="39"/>
        <v>0.17064109573245489</v>
      </c>
      <c r="Q201" s="302">
        <f t="shared" si="39"/>
        <v>0.15293142230821272</v>
      </c>
      <c r="R201" s="302">
        <f t="shared" si="39"/>
        <v>0.15816828579402831</v>
      </c>
      <c r="S201" s="302">
        <f t="shared" si="39"/>
        <v>0.14895462910082741</v>
      </c>
      <c r="T201" s="302">
        <f t="shared" si="39"/>
        <v>0.15523747775292421</v>
      </c>
      <c r="U201" s="302">
        <f t="shared" si="39"/>
        <v>0.15205629638536605</v>
      </c>
      <c r="V201" s="302">
        <f t="shared" si="39"/>
        <v>0.15144133609280466</v>
      </c>
      <c r="W201" s="302">
        <f t="shared" si="39"/>
        <v>0.15227897802399645</v>
      </c>
      <c r="X201" s="302">
        <f t="shared" si="39"/>
        <v>0.15308631222844074</v>
      </c>
      <c r="Y201" s="302">
        <f t="shared" si="39"/>
        <v>0.15463533802813831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6.0804953416227374E-2</v>
      </c>
      <c r="C202" s="303">
        <f t="shared" si="40"/>
        <v>6.6460401431507568E-2</v>
      </c>
      <c r="D202" s="303">
        <f t="shared" si="40"/>
        <v>7.3215431615502535E-2</v>
      </c>
      <c r="E202" s="303">
        <f t="shared" si="40"/>
        <v>7.0600895349691037E-2</v>
      </c>
      <c r="F202" s="303">
        <f t="shared" si="40"/>
        <v>7.0504463554704064E-2</v>
      </c>
      <c r="G202" s="303">
        <f t="shared" si="40"/>
        <v>9.3895475269843681E-2</v>
      </c>
      <c r="H202" s="303">
        <f t="shared" si="40"/>
        <v>8.3195494856901142E-2</v>
      </c>
      <c r="I202" s="303">
        <f t="shared" si="40"/>
        <v>8.3499004304903993E-2</v>
      </c>
      <c r="J202" s="303">
        <f t="shared" si="40"/>
        <v>7.4798117861283944E-2</v>
      </c>
      <c r="K202" s="303">
        <f t="shared" si="40"/>
        <v>7.9891234715495099E-2</v>
      </c>
      <c r="L202" s="303">
        <f t="shared" si="40"/>
        <v>8.176505749307561E-2</v>
      </c>
      <c r="M202" s="303">
        <f t="shared" si="40"/>
        <v>7.503067120440661E-2</v>
      </c>
      <c r="N202" s="303">
        <f t="shared" si="40"/>
        <v>6.7856044974914875E-2</v>
      </c>
      <c r="O202" s="303">
        <f t="shared" si="40"/>
        <v>6.7679852694542769E-2</v>
      </c>
      <c r="P202" s="303">
        <f t="shared" si="40"/>
        <v>6.7039754200179838E-2</v>
      </c>
      <c r="Q202" s="303">
        <f t="shared" si="40"/>
        <v>5.6489298984015369E-2</v>
      </c>
      <c r="R202" s="303">
        <f t="shared" si="40"/>
        <v>5.1710239690003254E-2</v>
      </c>
      <c r="S202" s="303">
        <f t="shared" si="40"/>
        <v>6.1529980691223916E-2</v>
      </c>
      <c r="T202" s="303">
        <f t="shared" si="40"/>
        <v>5.8433176623430741E-2</v>
      </c>
      <c r="U202" s="303">
        <f t="shared" si="40"/>
        <v>5.8277942742119948E-2</v>
      </c>
      <c r="V202" s="303">
        <f t="shared" si="40"/>
        <v>5.9304227527153926E-2</v>
      </c>
      <c r="W202" s="303">
        <f t="shared" si="40"/>
        <v>5.6189554149436494E-2</v>
      </c>
      <c r="X202" s="303">
        <f t="shared" si="40"/>
        <v>5.6267384614412011E-2</v>
      </c>
      <c r="Y202" s="303">
        <f t="shared" si="40"/>
        <v>5.6872745475819469E-2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</v>
      </c>
      <c r="C204" s="232">
        <f t="shared" si="41"/>
        <v>0</v>
      </c>
      <c r="D204" s="232">
        <f t="shared" si="41"/>
        <v>0</v>
      </c>
      <c r="E204" s="232">
        <f t="shared" si="41"/>
        <v>0</v>
      </c>
      <c r="F204" s="232">
        <f t="shared" si="41"/>
        <v>0</v>
      </c>
      <c r="G204" s="232">
        <f t="shared" si="41"/>
        <v>0</v>
      </c>
      <c r="H204" s="232">
        <f t="shared" si="41"/>
        <v>0</v>
      </c>
      <c r="I204" s="232">
        <f t="shared" si="41"/>
        <v>0</v>
      </c>
      <c r="J204" s="232">
        <f t="shared" si="41"/>
        <v>0</v>
      </c>
      <c r="K204" s="232">
        <f t="shared" si="41"/>
        <v>0</v>
      </c>
      <c r="L204" s="232">
        <f t="shared" si="41"/>
        <v>0</v>
      </c>
      <c r="M204" s="232">
        <f t="shared" si="41"/>
        <v>0</v>
      </c>
      <c r="N204" s="232">
        <f t="shared" si="41"/>
        <v>0</v>
      </c>
      <c r="O204" s="232">
        <f t="shared" si="41"/>
        <v>0</v>
      </c>
      <c r="P204" s="232">
        <f t="shared" si="41"/>
        <v>1.0000000000000002</v>
      </c>
      <c r="Q204" s="232">
        <f t="shared" si="41"/>
        <v>1</v>
      </c>
      <c r="R204" s="232">
        <f t="shared" si="41"/>
        <v>1</v>
      </c>
      <c r="S204" s="232">
        <f t="shared" si="41"/>
        <v>0.99999999999999967</v>
      </c>
      <c r="T204" s="232">
        <f t="shared" si="41"/>
        <v>1.0000000000000002</v>
      </c>
      <c r="U204" s="232">
        <f t="shared" si="41"/>
        <v>0.99999999999999967</v>
      </c>
      <c r="V204" s="232">
        <f t="shared" si="41"/>
        <v>1</v>
      </c>
      <c r="W204" s="232">
        <f t="shared" si="41"/>
        <v>1</v>
      </c>
      <c r="X204" s="232">
        <f t="shared" si="41"/>
        <v>1.0000000000000002</v>
      </c>
      <c r="Y204" s="232">
        <f t="shared" si="41"/>
        <v>0.99999999999999978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0</v>
      </c>
      <c r="C205" s="299">
        <f t="shared" si="42"/>
        <v>0</v>
      </c>
      <c r="D205" s="299">
        <f t="shared" si="42"/>
        <v>0</v>
      </c>
      <c r="E205" s="299">
        <f t="shared" si="42"/>
        <v>0</v>
      </c>
      <c r="F205" s="299">
        <f t="shared" si="42"/>
        <v>0</v>
      </c>
      <c r="G205" s="299">
        <f t="shared" si="42"/>
        <v>0</v>
      </c>
      <c r="H205" s="299">
        <f t="shared" si="42"/>
        <v>0</v>
      </c>
      <c r="I205" s="299">
        <f t="shared" si="42"/>
        <v>0</v>
      </c>
      <c r="J205" s="299">
        <f t="shared" si="42"/>
        <v>0</v>
      </c>
      <c r="K205" s="299">
        <f t="shared" si="42"/>
        <v>0</v>
      </c>
      <c r="L205" s="299">
        <f t="shared" si="42"/>
        <v>0</v>
      </c>
      <c r="M205" s="299">
        <f t="shared" si="42"/>
        <v>0</v>
      </c>
      <c r="N205" s="299">
        <f t="shared" si="42"/>
        <v>0</v>
      </c>
      <c r="O205" s="299">
        <f t="shared" si="42"/>
        <v>0</v>
      </c>
      <c r="P205" s="299">
        <f t="shared" si="42"/>
        <v>1.806375794957528E-3</v>
      </c>
      <c r="Q205" s="299">
        <f t="shared" si="42"/>
        <v>1.8333835588411301E-3</v>
      </c>
      <c r="R205" s="299">
        <f t="shared" si="42"/>
        <v>1.850345620895931E-3</v>
      </c>
      <c r="S205" s="299">
        <f t="shared" si="42"/>
        <v>1.7948542547234587E-3</v>
      </c>
      <c r="T205" s="299">
        <f t="shared" si="42"/>
        <v>1.7919525297521782E-3</v>
      </c>
      <c r="U205" s="299">
        <f t="shared" si="42"/>
        <v>1.8043971933271198E-3</v>
      </c>
      <c r="V205" s="299">
        <f t="shared" si="42"/>
        <v>1.8016238727222534E-3</v>
      </c>
      <c r="W205" s="299">
        <f t="shared" si="42"/>
        <v>1.8104164933014884E-3</v>
      </c>
      <c r="X205" s="299">
        <f t="shared" si="42"/>
        <v>1.8115795413943896E-3</v>
      </c>
      <c r="Y205" s="299">
        <f t="shared" si="42"/>
        <v>1.8108696161701395E-3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0</v>
      </c>
      <c r="C206" s="233">
        <f t="shared" si="43"/>
        <v>0</v>
      </c>
      <c r="D206" s="233">
        <f t="shared" si="43"/>
        <v>0</v>
      </c>
      <c r="E206" s="233">
        <f t="shared" si="43"/>
        <v>0</v>
      </c>
      <c r="F206" s="233">
        <f t="shared" si="43"/>
        <v>0</v>
      </c>
      <c r="G206" s="233">
        <f t="shared" si="43"/>
        <v>0</v>
      </c>
      <c r="H206" s="233">
        <f t="shared" si="43"/>
        <v>0</v>
      </c>
      <c r="I206" s="233">
        <f t="shared" si="43"/>
        <v>0</v>
      </c>
      <c r="J206" s="233">
        <f t="shared" si="43"/>
        <v>0</v>
      </c>
      <c r="K206" s="233">
        <f t="shared" si="43"/>
        <v>0</v>
      </c>
      <c r="L206" s="233">
        <f t="shared" si="43"/>
        <v>0</v>
      </c>
      <c r="M206" s="233">
        <f t="shared" si="43"/>
        <v>0</v>
      </c>
      <c r="N206" s="233">
        <f t="shared" si="43"/>
        <v>0</v>
      </c>
      <c r="O206" s="233">
        <f t="shared" si="43"/>
        <v>0</v>
      </c>
      <c r="P206" s="233">
        <f t="shared" si="43"/>
        <v>2.3398970677452593E-4</v>
      </c>
      <c r="Q206" s="233">
        <f t="shared" si="43"/>
        <v>2.3748816970200801E-4</v>
      </c>
      <c r="R206" s="233">
        <f t="shared" si="43"/>
        <v>2.3968535809302469E-4</v>
      </c>
      <c r="S206" s="233">
        <f t="shared" si="43"/>
        <v>2.3249725884177215E-4</v>
      </c>
      <c r="T206" s="233">
        <f t="shared" si="43"/>
        <v>2.3377851923661567E-4</v>
      </c>
      <c r="U206" s="233">
        <f t="shared" si="43"/>
        <v>2.3373340771614898E-4</v>
      </c>
      <c r="V206" s="233">
        <f t="shared" si="43"/>
        <v>2.3337416437545761E-4</v>
      </c>
      <c r="W206" s="233">
        <f t="shared" si="43"/>
        <v>2.3451312046469328E-4</v>
      </c>
      <c r="X206" s="233">
        <f t="shared" si="43"/>
        <v>2.3466377642619498E-4</v>
      </c>
      <c r="Y206" s="233">
        <f t="shared" si="43"/>
        <v>2.3457181594072011E-4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0</v>
      </c>
      <c r="C207" s="233">
        <f t="shared" si="44"/>
        <v>0</v>
      </c>
      <c r="D207" s="233">
        <f t="shared" si="44"/>
        <v>0</v>
      </c>
      <c r="E207" s="233">
        <f t="shared" si="44"/>
        <v>0</v>
      </c>
      <c r="F207" s="233">
        <f t="shared" si="44"/>
        <v>0</v>
      </c>
      <c r="G207" s="233">
        <f t="shared" si="44"/>
        <v>0</v>
      </c>
      <c r="H207" s="233">
        <f t="shared" si="44"/>
        <v>0</v>
      </c>
      <c r="I207" s="233">
        <f t="shared" si="44"/>
        <v>0</v>
      </c>
      <c r="J207" s="233">
        <f t="shared" si="44"/>
        <v>0</v>
      </c>
      <c r="K207" s="233">
        <f t="shared" si="44"/>
        <v>0</v>
      </c>
      <c r="L207" s="233">
        <f t="shared" si="44"/>
        <v>0</v>
      </c>
      <c r="M207" s="233">
        <f t="shared" si="44"/>
        <v>0</v>
      </c>
      <c r="N207" s="233">
        <f t="shared" si="44"/>
        <v>0</v>
      </c>
      <c r="O207" s="233">
        <f t="shared" si="44"/>
        <v>0</v>
      </c>
      <c r="P207" s="233">
        <f t="shared" si="44"/>
        <v>3.2690519967873852E-2</v>
      </c>
      <c r="Q207" s="233">
        <f t="shared" si="44"/>
        <v>3.3179287502840354E-2</v>
      </c>
      <c r="R207" s="233">
        <f t="shared" si="44"/>
        <v>3.3486254984272892E-2</v>
      </c>
      <c r="S207" s="233">
        <f t="shared" si="44"/>
        <v>3.2482011227813287E-2</v>
      </c>
      <c r="T207" s="233">
        <f t="shared" si="44"/>
        <v>3.2338017011882943E-2</v>
      </c>
      <c r="U207" s="233">
        <f t="shared" si="44"/>
        <v>3.26547126257428E-2</v>
      </c>
      <c r="V207" s="233">
        <f t="shared" si="44"/>
        <v>3.2604523017985783E-2</v>
      </c>
      <c r="W207" s="233">
        <f t="shared" si="44"/>
        <v>3.2763645687486638E-2</v>
      </c>
      <c r="X207" s="233">
        <f t="shared" si="44"/>
        <v>3.2784693714708185E-2</v>
      </c>
      <c r="Y207" s="233">
        <f t="shared" si="44"/>
        <v>3.2771845986796964E-2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0</v>
      </c>
      <c r="C208" s="233">
        <f t="shared" si="45"/>
        <v>0</v>
      </c>
      <c r="D208" s="233">
        <f t="shared" si="45"/>
        <v>0</v>
      </c>
      <c r="E208" s="233">
        <f t="shared" si="45"/>
        <v>0</v>
      </c>
      <c r="F208" s="233">
        <f t="shared" si="45"/>
        <v>0</v>
      </c>
      <c r="G208" s="233">
        <f t="shared" si="45"/>
        <v>0</v>
      </c>
      <c r="H208" s="233">
        <f t="shared" si="45"/>
        <v>0</v>
      </c>
      <c r="I208" s="233">
        <f t="shared" si="45"/>
        <v>0</v>
      </c>
      <c r="J208" s="233">
        <f t="shared" si="45"/>
        <v>0</v>
      </c>
      <c r="K208" s="233">
        <f t="shared" si="45"/>
        <v>0</v>
      </c>
      <c r="L208" s="233">
        <f t="shared" si="45"/>
        <v>0</v>
      </c>
      <c r="M208" s="233">
        <f t="shared" si="45"/>
        <v>0</v>
      </c>
      <c r="N208" s="233">
        <f t="shared" si="45"/>
        <v>0</v>
      </c>
      <c r="O208" s="233">
        <f t="shared" si="45"/>
        <v>0</v>
      </c>
      <c r="P208" s="233">
        <f t="shared" si="45"/>
        <v>5.9661220568801062E-4</v>
      </c>
      <c r="Q208" s="233">
        <f t="shared" si="45"/>
        <v>6.0553236594828208E-4</v>
      </c>
      <c r="R208" s="233">
        <f t="shared" si="45"/>
        <v>6.1113461841633533E-4</v>
      </c>
      <c r="S208" s="233">
        <f t="shared" si="45"/>
        <v>5.928068560198187E-4</v>
      </c>
      <c r="T208" s="233">
        <f t="shared" si="45"/>
        <v>5.9607373301524466E-4</v>
      </c>
      <c r="U208" s="233">
        <f t="shared" si="45"/>
        <v>5.9595871050379117E-4</v>
      </c>
      <c r="V208" s="233">
        <f t="shared" si="45"/>
        <v>5.9504273447722551E-4</v>
      </c>
      <c r="W208" s="233">
        <f t="shared" si="45"/>
        <v>5.9794677292382046E-4</v>
      </c>
      <c r="X208" s="233">
        <f t="shared" si="45"/>
        <v>5.9833090599843545E-4</v>
      </c>
      <c r="Y208" s="233">
        <f t="shared" si="45"/>
        <v>5.9809643094894916E-4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0</v>
      </c>
      <c r="C209" s="300">
        <f t="shared" si="46"/>
        <v>0</v>
      </c>
      <c r="D209" s="300">
        <f t="shared" si="46"/>
        <v>0</v>
      </c>
      <c r="E209" s="300">
        <f t="shared" si="46"/>
        <v>0</v>
      </c>
      <c r="F209" s="300">
        <f t="shared" si="46"/>
        <v>0</v>
      </c>
      <c r="G209" s="300">
        <f t="shared" si="46"/>
        <v>0</v>
      </c>
      <c r="H209" s="300">
        <f t="shared" si="46"/>
        <v>0</v>
      </c>
      <c r="I209" s="300">
        <f t="shared" si="46"/>
        <v>0</v>
      </c>
      <c r="J209" s="300">
        <f t="shared" si="46"/>
        <v>0</v>
      </c>
      <c r="K209" s="300">
        <f t="shared" si="46"/>
        <v>0</v>
      </c>
      <c r="L209" s="300">
        <f t="shared" si="46"/>
        <v>0</v>
      </c>
      <c r="M209" s="300">
        <f t="shared" si="46"/>
        <v>0</v>
      </c>
      <c r="N209" s="300">
        <f t="shared" si="46"/>
        <v>0</v>
      </c>
      <c r="O209" s="300">
        <f t="shared" si="46"/>
        <v>0</v>
      </c>
      <c r="P209" s="300">
        <f t="shared" si="46"/>
        <v>5.1007440256465161E-3</v>
      </c>
      <c r="Q209" s="300">
        <f t="shared" si="46"/>
        <v>4.8892295535112656E-3</v>
      </c>
      <c r="R209" s="300">
        <f t="shared" si="46"/>
        <v>4.8556892851576178E-3</v>
      </c>
      <c r="S209" s="300">
        <f t="shared" si="46"/>
        <v>4.8262187597636428E-3</v>
      </c>
      <c r="T209" s="300">
        <f t="shared" si="46"/>
        <v>4.807008950930179E-3</v>
      </c>
      <c r="U209" s="300">
        <f t="shared" si="46"/>
        <v>4.8154256957821592E-3</v>
      </c>
      <c r="V209" s="300">
        <f t="shared" si="46"/>
        <v>4.8195247374833673E-3</v>
      </c>
      <c r="W209" s="300">
        <f t="shared" si="46"/>
        <v>4.8136304247484154E-3</v>
      </c>
      <c r="X209" s="300">
        <f t="shared" si="46"/>
        <v>4.8095115031914068E-3</v>
      </c>
      <c r="Y209" s="300">
        <f t="shared" si="46"/>
        <v>4.8102635457506126E-3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</v>
      </c>
      <c r="C210" s="301">
        <f t="shared" si="47"/>
        <v>0</v>
      </c>
      <c r="D210" s="301">
        <f t="shared" si="47"/>
        <v>0</v>
      </c>
      <c r="E210" s="301">
        <f t="shared" si="47"/>
        <v>0</v>
      </c>
      <c r="F210" s="301">
        <f t="shared" si="47"/>
        <v>0</v>
      </c>
      <c r="G210" s="301">
        <f t="shared" si="47"/>
        <v>0</v>
      </c>
      <c r="H210" s="301">
        <f t="shared" si="47"/>
        <v>0</v>
      </c>
      <c r="I210" s="301">
        <f t="shared" si="47"/>
        <v>0</v>
      </c>
      <c r="J210" s="301">
        <f t="shared" si="47"/>
        <v>0</v>
      </c>
      <c r="K210" s="301">
        <f t="shared" si="47"/>
        <v>0</v>
      </c>
      <c r="L210" s="301">
        <f t="shared" si="47"/>
        <v>0</v>
      </c>
      <c r="M210" s="301">
        <f t="shared" si="47"/>
        <v>0</v>
      </c>
      <c r="N210" s="301">
        <f t="shared" si="47"/>
        <v>0</v>
      </c>
      <c r="O210" s="301">
        <f t="shared" si="47"/>
        <v>0</v>
      </c>
      <c r="P210" s="301">
        <f t="shared" si="47"/>
        <v>0.48198494759500027</v>
      </c>
      <c r="Q210" s="301">
        <f t="shared" si="47"/>
        <v>0.48868109715592933</v>
      </c>
      <c r="R210" s="301">
        <f t="shared" si="47"/>
        <v>0.48653604611764772</v>
      </c>
      <c r="S210" s="301">
        <f t="shared" si="47"/>
        <v>0.4899949334752266</v>
      </c>
      <c r="T210" s="301">
        <f t="shared" si="47"/>
        <v>0.48838281483022611</v>
      </c>
      <c r="U210" s="301">
        <f t="shared" si="47"/>
        <v>0.48940363091016048</v>
      </c>
      <c r="V210" s="301">
        <f t="shared" si="47"/>
        <v>0.48963232004396173</v>
      </c>
      <c r="W210" s="301">
        <f t="shared" si="47"/>
        <v>0.48923576073073854</v>
      </c>
      <c r="X210" s="301">
        <f t="shared" si="47"/>
        <v>0.48891690960545764</v>
      </c>
      <c r="Y210" s="301">
        <f t="shared" si="47"/>
        <v>0.48832980032161893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</v>
      </c>
      <c r="C211" s="302">
        <f t="shared" si="48"/>
        <v>0</v>
      </c>
      <c r="D211" s="302">
        <f t="shared" si="48"/>
        <v>0</v>
      </c>
      <c r="E211" s="302">
        <f t="shared" si="48"/>
        <v>0</v>
      </c>
      <c r="F211" s="302">
        <f t="shared" si="48"/>
        <v>0</v>
      </c>
      <c r="G211" s="302">
        <f t="shared" si="48"/>
        <v>0</v>
      </c>
      <c r="H211" s="302">
        <f t="shared" si="48"/>
        <v>0</v>
      </c>
      <c r="I211" s="302">
        <f t="shared" si="48"/>
        <v>0</v>
      </c>
      <c r="J211" s="302">
        <f t="shared" si="48"/>
        <v>0</v>
      </c>
      <c r="K211" s="302">
        <f t="shared" si="48"/>
        <v>0</v>
      </c>
      <c r="L211" s="302">
        <f t="shared" si="48"/>
        <v>0</v>
      </c>
      <c r="M211" s="302">
        <f t="shared" si="48"/>
        <v>0</v>
      </c>
      <c r="N211" s="302">
        <f t="shared" si="48"/>
        <v>0</v>
      </c>
      <c r="O211" s="302">
        <f t="shared" si="48"/>
        <v>0</v>
      </c>
      <c r="P211" s="302">
        <f t="shared" si="48"/>
        <v>0.18517920689758194</v>
      </c>
      <c r="Q211" s="302">
        <f t="shared" si="48"/>
        <v>0.2322366093612665</v>
      </c>
      <c r="R211" s="302">
        <f t="shared" si="48"/>
        <v>0.25255609360894615</v>
      </c>
      <c r="S211" s="302">
        <f t="shared" si="48"/>
        <v>0.21020770916961845</v>
      </c>
      <c r="T211" s="302">
        <f t="shared" si="48"/>
        <v>0.22381371872496336</v>
      </c>
      <c r="U211" s="302">
        <f t="shared" si="48"/>
        <v>0.22453914044723655</v>
      </c>
      <c r="V211" s="302">
        <f t="shared" si="48"/>
        <v>0.21996202334526296</v>
      </c>
      <c r="W211" s="302">
        <f t="shared" si="48"/>
        <v>0.23350971831224299</v>
      </c>
      <c r="X211" s="302">
        <f t="shared" si="48"/>
        <v>0.23311072173428568</v>
      </c>
      <c r="Y211" s="302">
        <f t="shared" si="48"/>
        <v>0.23035036975128362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</v>
      </c>
      <c r="C212" s="302">
        <f t="shared" si="49"/>
        <v>0</v>
      </c>
      <c r="D212" s="302">
        <f t="shared" si="49"/>
        <v>0</v>
      </c>
      <c r="E212" s="302">
        <f t="shared" si="49"/>
        <v>0</v>
      </c>
      <c r="F212" s="302">
        <f t="shared" si="49"/>
        <v>0</v>
      </c>
      <c r="G212" s="302">
        <f t="shared" si="49"/>
        <v>0</v>
      </c>
      <c r="H212" s="302">
        <f t="shared" si="49"/>
        <v>0</v>
      </c>
      <c r="I212" s="302">
        <f t="shared" si="49"/>
        <v>0</v>
      </c>
      <c r="J212" s="302">
        <f t="shared" si="49"/>
        <v>0</v>
      </c>
      <c r="K212" s="302">
        <f t="shared" si="49"/>
        <v>0</v>
      </c>
      <c r="L212" s="302">
        <f t="shared" si="49"/>
        <v>0</v>
      </c>
      <c r="M212" s="302">
        <f t="shared" si="49"/>
        <v>0</v>
      </c>
      <c r="N212" s="302">
        <f t="shared" si="49"/>
        <v>0</v>
      </c>
      <c r="O212" s="302">
        <f t="shared" si="49"/>
        <v>0</v>
      </c>
      <c r="P212" s="302">
        <f t="shared" si="49"/>
        <v>0.29680574069741833</v>
      </c>
      <c r="Q212" s="302">
        <f t="shared" si="49"/>
        <v>0.25644448779466283</v>
      </c>
      <c r="R212" s="302">
        <f t="shared" si="49"/>
        <v>0.23397995250870152</v>
      </c>
      <c r="S212" s="302">
        <f t="shared" si="49"/>
        <v>0.27978722430560832</v>
      </c>
      <c r="T212" s="302">
        <f t="shared" si="49"/>
        <v>0.26456909610526264</v>
      </c>
      <c r="U212" s="302">
        <f t="shared" si="49"/>
        <v>0.26486449046292376</v>
      </c>
      <c r="V212" s="302">
        <f t="shared" si="49"/>
        <v>0.26967029669869874</v>
      </c>
      <c r="W212" s="302">
        <f t="shared" si="49"/>
        <v>0.25572604241849567</v>
      </c>
      <c r="X212" s="302">
        <f t="shared" si="49"/>
        <v>0.25580618787117182</v>
      </c>
      <c r="Y212" s="302">
        <f t="shared" si="49"/>
        <v>0.25797943057033529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</v>
      </c>
      <c r="C213" s="301">
        <f t="shared" si="50"/>
        <v>0</v>
      </c>
      <c r="D213" s="301">
        <f t="shared" si="50"/>
        <v>0</v>
      </c>
      <c r="E213" s="301">
        <f t="shared" si="50"/>
        <v>0</v>
      </c>
      <c r="F213" s="301">
        <f t="shared" si="50"/>
        <v>0</v>
      </c>
      <c r="G213" s="301">
        <f t="shared" si="50"/>
        <v>0</v>
      </c>
      <c r="H213" s="301">
        <f t="shared" si="50"/>
        <v>0</v>
      </c>
      <c r="I213" s="301">
        <f t="shared" si="50"/>
        <v>0</v>
      </c>
      <c r="J213" s="301">
        <f t="shared" si="50"/>
        <v>0</v>
      </c>
      <c r="K213" s="301">
        <f t="shared" si="50"/>
        <v>0</v>
      </c>
      <c r="L213" s="301">
        <f t="shared" si="50"/>
        <v>0</v>
      </c>
      <c r="M213" s="301">
        <f t="shared" si="50"/>
        <v>0</v>
      </c>
      <c r="N213" s="301">
        <f t="shared" si="50"/>
        <v>0</v>
      </c>
      <c r="O213" s="301">
        <f t="shared" si="50"/>
        <v>0</v>
      </c>
      <c r="P213" s="301">
        <f t="shared" si="50"/>
        <v>0.32930162763281368</v>
      </c>
      <c r="Q213" s="301">
        <f t="shared" si="50"/>
        <v>0.33387656915389119</v>
      </c>
      <c r="R213" s="301">
        <f t="shared" si="50"/>
        <v>0.33241102795434485</v>
      </c>
      <c r="S213" s="301">
        <f t="shared" si="50"/>
        <v>0.33477420805433111</v>
      </c>
      <c r="T213" s="301">
        <f t="shared" si="50"/>
        <v>0.33367277678270119</v>
      </c>
      <c r="U213" s="301">
        <f t="shared" si="50"/>
        <v>0.33437021847318044</v>
      </c>
      <c r="V213" s="301">
        <f t="shared" si="50"/>
        <v>0.33452646340231873</v>
      </c>
      <c r="W213" s="301">
        <f t="shared" si="50"/>
        <v>0.33425552625386862</v>
      </c>
      <c r="X213" s="301">
        <f t="shared" si="50"/>
        <v>0.33403768087290486</v>
      </c>
      <c r="Y213" s="301">
        <f t="shared" si="50"/>
        <v>0.33363655622423882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</v>
      </c>
      <c r="C214" s="302">
        <f t="shared" si="51"/>
        <v>0</v>
      </c>
      <c r="D214" s="302">
        <f t="shared" si="51"/>
        <v>0</v>
      </c>
      <c r="E214" s="302">
        <f t="shared" si="51"/>
        <v>0</v>
      </c>
      <c r="F214" s="302">
        <f t="shared" si="51"/>
        <v>0</v>
      </c>
      <c r="G214" s="302">
        <f t="shared" si="51"/>
        <v>0</v>
      </c>
      <c r="H214" s="302">
        <f t="shared" si="51"/>
        <v>0</v>
      </c>
      <c r="I214" s="302">
        <f t="shared" si="51"/>
        <v>0</v>
      </c>
      <c r="J214" s="302">
        <f t="shared" si="51"/>
        <v>0</v>
      </c>
      <c r="K214" s="302">
        <f t="shared" si="51"/>
        <v>0</v>
      </c>
      <c r="L214" s="302">
        <f t="shared" si="51"/>
        <v>0</v>
      </c>
      <c r="M214" s="302">
        <f t="shared" si="51"/>
        <v>0</v>
      </c>
      <c r="N214" s="302">
        <f t="shared" si="51"/>
        <v>0</v>
      </c>
      <c r="O214" s="302">
        <f t="shared" si="51"/>
        <v>0</v>
      </c>
      <c r="P214" s="302">
        <f t="shared" si="51"/>
        <v>0.12651808845774803</v>
      </c>
      <c r="Q214" s="302">
        <f t="shared" si="51"/>
        <v>0.1586686344463433</v>
      </c>
      <c r="R214" s="302">
        <f t="shared" si="51"/>
        <v>0.17255130706673943</v>
      </c>
      <c r="S214" s="302">
        <f t="shared" si="51"/>
        <v>0.14361805511960882</v>
      </c>
      <c r="T214" s="302">
        <f t="shared" si="51"/>
        <v>0.15291394934725908</v>
      </c>
      <c r="U214" s="302">
        <f t="shared" si="51"/>
        <v>0.15340957178330558</v>
      </c>
      <c r="V214" s="302">
        <f t="shared" si="51"/>
        <v>0.15028239505493104</v>
      </c>
      <c r="W214" s="302">
        <f t="shared" si="51"/>
        <v>0.15953844760503708</v>
      </c>
      <c r="X214" s="302">
        <f t="shared" si="51"/>
        <v>0.15926584526922372</v>
      </c>
      <c r="Y214" s="302">
        <f t="shared" si="51"/>
        <v>0.15737991832196602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</v>
      </c>
      <c r="C215" s="302">
        <f t="shared" si="52"/>
        <v>0</v>
      </c>
      <c r="D215" s="302">
        <f t="shared" si="52"/>
        <v>0</v>
      </c>
      <c r="E215" s="302">
        <f t="shared" si="52"/>
        <v>0</v>
      </c>
      <c r="F215" s="302">
        <f t="shared" si="52"/>
        <v>0</v>
      </c>
      <c r="G215" s="302">
        <f t="shared" si="52"/>
        <v>0</v>
      </c>
      <c r="H215" s="302">
        <f t="shared" si="52"/>
        <v>0</v>
      </c>
      <c r="I215" s="302">
        <f t="shared" si="52"/>
        <v>0</v>
      </c>
      <c r="J215" s="302">
        <f t="shared" si="52"/>
        <v>0</v>
      </c>
      <c r="K215" s="302">
        <f t="shared" si="52"/>
        <v>0</v>
      </c>
      <c r="L215" s="302">
        <f t="shared" si="52"/>
        <v>0</v>
      </c>
      <c r="M215" s="302">
        <f t="shared" si="52"/>
        <v>0</v>
      </c>
      <c r="N215" s="302">
        <f t="shared" si="52"/>
        <v>0</v>
      </c>
      <c r="O215" s="302">
        <f t="shared" si="52"/>
        <v>0</v>
      </c>
      <c r="P215" s="302">
        <f t="shared" si="52"/>
        <v>0.20278353917506564</v>
      </c>
      <c r="Q215" s="302">
        <f t="shared" si="52"/>
        <v>0.17520793470754795</v>
      </c>
      <c r="R215" s="302">
        <f t="shared" si="52"/>
        <v>0.15985972088760542</v>
      </c>
      <c r="S215" s="302">
        <f t="shared" si="52"/>
        <v>0.19115615293472224</v>
      </c>
      <c r="T215" s="302">
        <f t="shared" si="52"/>
        <v>0.18075882743544211</v>
      </c>
      <c r="U215" s="302">
        <f t="shared" si="52"/>
        <v>0.18096064668987483</v>
      </c>
      <c r="V215" s="302">
        <f t="shared" si="52"/>
        <v>0.18424406834738766</v>
      </c>
      <c r="W215" s="302">
        <f t="shared" si="52"/>
        <v>0.17471707864883151</v>
      </c>
      <c r="X215" s="302">
        <f t="shared" si="52"/>
        <v>0.17477183560368109</v>
      </c>
      <c r="Y215" s="302">
        <f t="shared" si="52"/>
        <v>0.17625663790227278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</v>
      </c>
      <c r="C216" s="301">
        <f t="shared" si="53"/>
        <v>0</v>
      </c>
      <c r="D216" s="301">
        <f t="shared" si="53"/>
        <v>0</v>
      </c>
      <c r="E216" s="301">
        <f t="shared" si="53"/>
        <v>0</v>
      </c>
      <c r="F216" s="301">
        <f t="shared" si="53"/>
        <v>0</v>
      </c>
      <c r="G216" s="301">
        <f t="shared" si="53"/>
        <v>0</v>
      </c>
      <c r="H216" s="301">
        <f t="shared" si="53"/>
        <v>0</v>
      </c>
      <c r="I216" s="301">
        <f t="shared" si="53"/>
        <v>0</v>
      </c>
      <c r="J216" s="301">
        <f t="shared" si="53"/>
        <v>0</v>
      </c>
      <c r="K216" s="301">
        <f t="shared" si="53"/>
        <v>0</v>
      </c>
      <c r="L216" s="301">
        <f t="shared" si="53"/>
        <v>0</v>
      </c>
      <c r="M216" s="301">
        <f t="shared" si="53"/>
        <v>0</v>
      </c>
      <c r="N216" s="301">
        <f t="shared" si="53"/>
        <v>0</v>
      </c>
      <c r="O216" s="301">
        <f t="shared" si="53"/>
        <v>0</v>
      </c>
      <c r="P216" s="301">
        <f t="shared" si="53"/>
        <v>0.14828518307124569</v>
      </c>
      <c r="Q216" s="301">
        <f t="shared" si="53"/>
        <v>0.13669741253933637</v>
      </c>
      <c r="R216" s="301">
        <f t="shared" si="53"/>
        <v>0.14000981606117158</v>
      </c>
      <c r="S216" s="301">
        <f t="shared" si="53"/>
        <v>0.13530247011328012</v>
      </c>
      <c r="T216" s="301">
        <f t="shared" si="53"/>
        <v>0.13817757764225563</v>
      </c>
      <c r="U216" s="301">
        <f t="shared" si="53"/>
        <v>0.1361219229835868</v>
      </c>
      <c r="V216" s="301">
        <f t="shared" si="53"/>
        <v>0.13578712802667561</v>
      </c>
      <c r="W216" s="301">
        <f t="shared" si="53"/>
        <v>0.1362885605164679</v>
      </c>
      <c r="X216" s="301">
        <f t="shared" si="53"/>
        <v>0.13680663007991917</v>
      </c>
      <c r="Y216" s="301">
        <f t="shared" si="53"/>
        <v>0.13780799605853475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0</v>
      </c>
      <c r="C217" s="302">
        <f t="shared" si="54"/>
        <v>0</v>
      </c>
      <c r="D217" s="302">
        <f t="shared" si="54"/>
        <v>0</v>
      </c>
      <c r="E217" s="302">
        <f t="shared" si="54"/>
        <v>0</v>
      </c>
      <c r="F217" s="302">
        <f t="shared" si="54"/>
        <v>0</v>
      </c>
      <c r="G217" s="302">
        <f t="shared" si="54"/>
        <v>0</v>
      </c>
      <c r="H217" s="302">
        <f t="shared" si="54"/>
        <v>0</v>
      </c>
      <c r="I217" s="302">
        <f t="shared" si="54"/>
        <v>0</v>
      </c>
      <c r="J217" s="302">
        <f t="shared" si="54"/>
        <v>0</v>
      </c>
      <c r="K217" s="302">
        <f t="shared" si="54"/>
        <v>0</v>
      </c>
      <c r="L217" s="302">
        <f t="shared" si="54"/>
        <v>0</v>
      </c>
      <c r="M217" s="302">
        <f t="shared" si="54"/>
        <v>0</v>
      </c>
      <c r="N217" s="302">
        <f t="shared" si="54"/>
        <v>0</v>
      </c>
      <c r="O217" s="302">
        <f t="shared" si="54"/>
        <v>0</v>
      </c>
      <c r="P217" s="302">
        <f t="shared" si="54"/>
        <v>1.6471330758998003E-2</v>
      </c>
      <c r="Q217" s="302">
        <f t="shared" si="54"/>
        <v>2.0656995303221494E-2</v>
      </c>
      <c r="R217" s="302">
        <f t="shared" si="54"/>
        <v>2.2464373958217522E-2</v>
      </c>
      <c r="S217" s="302">
        <f t="shared" si="54"/>
        <v>1.8697567420401639E-2</v>
      </c>
      <c r="T217" s="302">
        <f t="shared" si="54"/>
        <v>1.9907795541856569E-2</v>
      </c>
      <c r="U217" s="302">
        <f t="shared" si="54"/>
        <v>1.9972320394984019E-2</v>
      </c>
      <c r="V217" s="302">
        <f t="shared" si="54"/>
        <v>1.9565194719416281E-2</v>
      </c>
      <c r="W217" s="302">
        <f t="shared" si="54"/>
        <v>2.0770235871507187E-2</v>
      </c>
      <c r="X217" s="302">
        <f t="shared" si="54"/>
        <v>2.0734745900914113E-2</v>
      </c>
      <c r="Y217" s="302">
        <f t="shared" si="54"/>
        <v>2.0489217953770313E-2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</v>
      </c>
      <c r="C218" s="302">
        <f t="shared" si="55"/>
        <v>0</v>
      </c>
      <c r="D218" s="302">
        <f t="shared" si="55"/>
        <v>0</v>
      </c>
      <c r="E218" s="302">
        <f t="shared" si="55"/>
        <v>0</v>
      </c>
      <c r="F218" s="302">
        <f t="shared" si="55"/>
        <v>0</v>
      </c>
      <c r="G218" s="302">
        <f t="shared" si="55"/>
        <v>0</v>
      </c>
      <c r="H218" s="302">
        <f t="shared" si="55"/>
        <v>0</v>
      </c>
      <c r="I218" s="302">
        <f t="shared" si="55"/>
        <v>0</v>
      </c>
      <c r="J218" s="302">
        <f t="shared" si="55"/>
        <v>0</v>
      </c>
      <c r="K218" s="302">
        <f t="shared" si="55"/>
        <v>0</v>
      </c>
      <c r="L218" s="302">
        <f t="shared" si="55"/>
        <v>0</v>
      </c>
      <c r="M218" s="302">
        <f t="shared" si="55"/>
        <v>0</v>
      </c>
      <c r="N218" s="302">
        <f t="shared" si="55"/>
        <v>0</v>
      </c>
      <c r="O218" s="302">
        <f t="shared" si="55"/>
        <v>0</v>
      </c>
      <c r="P218" s="302">
        <f t="shared" si="55"/>
        <v>0.10541355819661065</v>
      </c>
      <c r="Q218" s="302">
        <f t="shared" si="55"/>
        <v>9.3230178167946182E-2</v>
      </c>
      <c r="R218" s="302">
        <f t="shared" si="55"/>
        <v>9.6733379813061002E-2</v>
      </c>
      <c r="S218" s="302">
        <f t="shared" si="55"/>
        <v>9.171837255330148E-2</v>
      </c>
      <c r="T218" s="302">
        <f t="shared" si="55"/>
        <v>9.4736874904349191E-2</v>
      </c>
      <c r="U218" s="302">
        <f t="shared" si="55"/>
        <v>9.2590420638216861E-2</v>
      </c>
      <c r="V218" s="302">
        <f t="shared" si="55"/>
        <v>9.2235284227062841E-2</v>
      </c>
      <c r="W218" s="302">
        <f t="shared" si="55"/>
        <v>9.2771989897484294E-2</v>
      </c>
      <c r="X218" s="302">
        <f t="shared" si="55"/>
        <v>9.331842064918866E-2</v>
      </c>
      <c r="Y218" s="302">
        <f t="shared" si="55"/>
        <v>9.4372008858192843E-2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0</v>
      </c>
      <c r="C219" s="303">
        <f t="shared" si="56"/>
        <v>0</v>
      </c>
      <c r="D219" s="303">
        <f t="shared" si="56"/>
        <v>0</v>
      </c>
      <c r="E219" s="303">
        <f t="shared" si="56"/>
        <v>0</v>
      </c>
      <c r="F219" s="303">
        <f t="shared" si="56"/>
        <v>0</v>
      </c>
      <c r="G219" s="303">
        <f t="shared" si="56"/>
        <v>0</v>
      </c>
      <c r="H219" s="303">
        <f t="shared" si="56"/>
        <v>0</v>
      </c>
      <c r="I219" s="303">
        <f t="shared" si="56"/>
        <v>0</v>
      </c>
      <c r="J219" s="303">
        <f t="shared" si="56"/>
        <v>0</v>
      </c>
      <c r="K219" s="303">
        <f t="shared" si="56"/>
        <v>0</v>
      </c>
      <c r="L219" s="303">
        <f t="shared" si="56"/>
        <v>0</v>
      </c>
      <c r="M219" s="303">
        <f t="shared" si="56"/>
        <v>0</v>
      </c>
      <c r="N219" s="303">
        <f t="shared" si="56"/>
        <v>0</v>
      </c>
      <c r="O219" s="303">
        <f t="shared" si="56"/>
        <v>0</v>
      </c>
      <c r="P219" s="303">
        <f t="shared" si="56"/>
        <v>2.6400294115637067E-2</v>
      </c>
      <c r="Q219" s="303">
        <f t="shared" si="56"/>
        <v>2.2810239068168696E-2</v>
      </c>
      <c r="R219" s="303">
        <f t="shared" si="56"/>
        <v>2.0812062289893039E-2</v>
      </c>
      <c r="S219" s="303">
        <f t="shared" si="56"/>
        <v>2.4886530139576993E-2</v>
      </c>
      <c r="T219" s="303">
        <f t="shared" si="56"/>
        <v>2.3532907196049856E-2</v>
      </c>
      <c r="U219" s="303">
        <f t="shared" si="56"/>
        <v>2.3559181950385911E-2</v>
      </c>
      <c r="V219" s="303">
        <f t="shared" si="56"/>
        <v>2.3986649080196473E-2</v>
      </c>
      <c r="W219" s="303">
        <f t="shared" si="56"/>
        <v>2.2746334747476421E-2</v>
      </c>
      <c r="X219" s="303">
        <f t="shared" si="56"/>
        <v>2.2753463529816394E-2</v>
      </c>
      <c r="Y219" s="303">
        <f t="shared" si="56"/>
        <v>2.2946769246571602E-2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0.37877618617573222</v>
      </c>
      <c r="C243" s="304">
        <f>IF(C$72=0,0,C$72/NFM_fec!C$72)</f>
        <v>0.37804982926004249</v>
      </c>
      <c r="D243" s="304">
        <f>IF(D$72=0,0,D$72/NFM_fec!D$72)</f>
        <v>0.38121818685182207</v>
      </c>
      <c r="E243" s="304">
        <f>IF(E$72=0,0,E$72/NFM_fec!E$72)</f>
        <v>0.38303205345476699</v>
      </c>
      <c r="F243" s="304">
        <f>IF(F$72=0,0,F$72/NFM_fec!F$72)</f>
        <v>0.37270904830121537</v>
      </c>
      <c r="G243" s="304">
        <f>IF(G$72=0,0,G$72/NFM_fec!G$72)</f>
        <v>0.37706691287745953</v>
      </c>
      <c r="H243" s="304">
        <f>IF(H$72=0,0,H$72/NFM_fec!H$72)</f>
        <v>0.37721211667612686</v>
      </c>
      <c r="I243" s="304">
        <f>IF(I$72=0,0,I$72/NFM_fec!I$72)</f>
        <v>0.38369075939774538</v>
      </c>
      <c r="J243" s="304">
        <f>IF(J$72=0,0,J$72/NFM_fec!J$72)</f>
        <v>0.37560581909661628</v>
      </c>
      <c r="K243" s="304">
        <f>IF(K$72=0,0,K$72/NFM_fec!K$72)</f>
        <v>0.38410934634756733</v>
      </c>
      <c r="L243" s="304">
        <f>IF(L$72=0,0,L$72/NFM_fec!L$72)</f>
        <v>0.39052518919317442</v>
      </c>
      <c r="M243" s="304">
        <f>IF(M$72=0,0,M$72/NFM_fec!M$72)</f>
        <v>0.40174148804777265</v>
      </c>
      <c r="N243" s="304">
        <f>IF(N$72=0,0,N$72/NFM_fec!N$72)</f>
        <v>0.41300555710463982</v>
      </c>
      <c r="O243" s="304">
        <f>IF(O$72=0,0,O$72/NFM_fec!O$72)</f>
        <v>0.41249948443796319</v>
      </c>
      <c r="P243" s="304">
        <f>IF(P$72=0,0,P$72/NFM_fec!P$72)</f>
        <v>0.40900890026051129</v>
      </c>
      <c r="Q243" s="304">
        <f>IF(Q$72=0,0,Q$72/NFM_fec!Q$72)</f>
        <v>0.40595751103409922</v>
      </c>
      <c r="R243" s="304">
        <f>IF(R$72=0,0,R$72/NFM_fec!R$72)</f>
        <v>0.40211232568796607</v>
      </c>
      <c r="S243" s="304">
        <f>IF(S$72=0,0,S$72/NFM_fec!S$72)</f>
        <v>0.44955016479055532</v>
      </c>
      <c r="T243" s="304">
        <f>IF(T$72=0,0,T$72/NFM_fec!T$72)</f>
        <v>0.46152168906513535</v>
      </c>
      <c r="U243" s="304">
        <f>IF(U$72=0,0,U$72/NFM_fec!U$72)</f>
        <v>0.47191166490740422</v>
      </c>
      <c r="V243" s="304">
        <f>IF(V$72=0,0,V$72/NFM_fec!V$72)</f>
        <v>0.47784957876951134</v>
      </c>
      <c r="W243" s="304">
        <f>IF(W$72=0,0,W$72/NFM_fec!W$72)</f>
        <v>0.47911915895060242</v>
      </c>
      <c r="X243" s="304">
        <f>IF(X$72=0,0,X$72/NFM_fec!X$72)</f>
        <v>0.47866085651710061</v>
      </c>
      <c r="Y243" s="304">
        <f>IF(Y$72=0,0,Y$72/NFM_fec!Y$72)</f>
        <v>0.47852004109000557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0.34201317328174813</v>
      </c>
      <c r="C244" s="305">
        <f>IF(C$73=0,0,C$73/NFM_fec!C$73)</f>
        <v>0.34201317328174824</v>
      </c>
      <c r="D244" s="305">
        <f>IF(D$73=0,0,D$73/NFM_fec!D$73)</f>
        <v>0.34201317328174807</v>
      </c>
      <c r="E244" s="305">
        <f>IF(E$73=0,0,E$73/NFM_fec!E$73)</f>
        <v>0.34201317328174813</v>
      </c>
      <c r="F244" s="305">
        <f>IF(F$73=0,0,F$73/NFM_fec!F$73)</f>
        <v>0.34201317328174813</v>
      </c>
      <c r="G244" s="305">
        <f>IF(G$73=0,0,G$73/NFM_fec!G$73)</f>
        <v>0.34201317328174818</v>
      </c>
      <c r="H244" s="305">
        <f>IF(H$73=0,0,H$73/NFM_fec!H$73)</f>
        <v>0.34201317328174807</v>
      </c>
      <c r="I244" s="305">
        <f>IF(I$73=0,0,I$73/NFM_fec!I$73)</f>
        <v>0.34657511014106923</v>
      </c>
      <c r="J244" s="305">
        <f>IF(J$73=0,0,J$73/NFM_fec!J$73)</f>
        <v>0.34657511014106934</v>
      </c>
      <c r="K244" s="305">
        <f>IF(K$73=0,0,K$73/NFM_fec!K$73)</f>
        <v>0.34657511014106929</v>
      </c>
      <c r="L244" s="305">
        <f>IF(L$73=0,0,L$73/NFM_fec!L$73)</f>
        <v>0.34657511014106929</v>
      </c>
      <c r="M244" s="305">
        <f>IF(M$73=0,0,M$73/NFM_fec!M$73)</f>
        <v>0.35880983753738799</v>
      </c>
      <c r="N244" s="305">
        <f>IF(N$73=0,0,N$73/NFM_fec!N$73)</f>
        <v>0.36869045929939898</v>
      </c>
      <c r="O244" s="305">
        <f>IF(O$73=0,0,O$73/NFM_fec!O$73)</f>
        <v>0.36869045929939909</v>
      </c>
      <c r="P244" s="305">
        <f>IF(P$73=0,0,P$73/NFM_fec!P$73)</f>
        <v>0.36869045929939903</v>
      </c>
      <c r="Q244" s="305">
        <f>IF(Q$73=0,0,Q$73/NFM_fec!Q$73)</f>
        <v>0.36869045929939898</v>
      </c>
      <c r="R244" s="305">
        <f>IF(R$73=0,0,R$73/NFM_fec!R$73)</f>
        <v>0.36869045929939892</v>
      </c>
      <c r="S244" s="305">
        <f>IF(S$73=0,0,S$73/NFM_fec!S$73)</f>
        <v>0.38682141336945919</v>
      </c>
      <c r="T244" s="305">
        <f>IF(T$73=0,0,T$73/NFM_fec!T$73)</f>
        <v>0.40313927203251304</v>
      </c>
      <c r="U244" s="305">
        <f>IF(U$73=0,0,U$73/NFM_fec!U$73)</f>
        <v>0.4178253448292617</v>
      </c>
      <c r="V244" s="305">
        <f>IF(V$73=0,0,V$73/NFM_fec!V$73)</f>
        <v>0.42626624915928613</v>
      </c>
      <c r="W244" s="305">
        <f>IF(W$73=0,0,W$73/NFM_fec!W$73)</f>
        <v>0.42922883652614846</v>
      </c>
      <c r="X244" s="305">
        <f>IF(X$73=0,0,X$73/NFM_fec!X$73)</f>
        <v>0.42922883652614852</v>
      </c>
      <c r="Y244" s="305">
        <f>IF(Y$73=0,0,Y$73/NFM_fec!Y$73)</f>
        <v>0.42922883652614841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8.8767719269876449E-2</v>
      </c>
      <c r="C245" s="306">
        <f>IF(C$74=0,0,C$74/NFM_fec!C$74)</f>
        <v>8.8767719269876449E-2</v>
      </c>
      <c r="D245" s="306">
        <f>IF(D$74=0,0,D$74/NFM_fec!D$74)</f>
        <v>8.8767719269876463E-2</v>
      </c>
      <c r="E245" s="306">
        <f>IF(E$74=0,0,E$74/NFM_fec!E$74)</f>
        <v>8.8767719269876491E-2</v>
      </c>
      <c r="F245" s="306">
        <f>IF(F$74=0,0,F$74/NFM_fec!F$74)</f>
        <v>8.8767719269876491E-2</v>
      </c>
      <c r="G245" s="306">
        <f>IF(G$74=0,0,G$74/NFM_fec!G$74)</f>
        <v>8.8767719269876477E-2</v>
      </c>
      <c r="H245" s="306">
        <f>IF(H$74=0,0,H$74/NFM_fec!H$74)</f>
        <v>8.8767719269876477E-2</v>
      </c>
      <c r="I245" s="306">
        <f>IF(I$74=0,0,I$74/NFM_fec!I$74)</f>
        <v>8.9951745974372832E-2</v>
      </c>
      <c r="J245" s="306">
        <f>IF(J$74=0,0,J$74/NFM_fec!J$74)</f>
        <v>8.9951745974372832E-2</v>
      </c>
      <c r="K245" s="306">
        <f>IF(K$74=0,0,K$74/NFM_fec!K$74)</f>
        <v>8.9951745974372777E-2</v>
      </c>
      <c r="L245" s="306">
        <f>IF(L$74=0,0,L$74/NFM_fec!L$74)</f>
        <v>8.9951745974372804E-2</v>
      </c>
      <c r="M245" s="306">
        <f>IF(M$74=0,0,M$74/NFM_fec!M$74)</f>
        <v>9.3127205084438169E-2</v>
      </c>
      <c r="N245" s="306">
        <f>IF(N$74=0,0,N$74/NFM_fec!N$74)</f>
        <v>9.5691668465676047E-2</v>
      </c>
      <c r="O245" s="306">
        <f>IF(O$74=0,0,O$74/NFM_fec!O$74)</f>
        <v>9.5691668465676061E-2</v>
      </c>
      <c r="P245" s="306">
        <f>IF(P$74=0,0,P$74/NFM_fec!P$74)</f>
        <v>9.5691668465676089E-2</v>
      </c>
      <c r="Q245" s="306">
        <f>IF(Q$74=0,0,Q$74/NFM_fec!Q$74)</f>
        <v>9.5691668465676102E-2</v>
      </c>
      <c r="R245" s="306">
        <f>IF(R$74=0,0,R$74/NFM_fec!R$74)</f>
        <v>9.5691668465676089E-2</v>
      </c>
      <c r="S245" s="306">
        <f>IF(S$74=0,0,S$74/NFM_fec!S$74)</f>
        <v>0.1028978877743659</v>
      </c>
      <c r="T245" s="306">
        <f>IF(T$74=0,0,T$74/NFM_fec!T$74)</f>
        <v>0.10719188667800966</v>
      </c>
      <c r="U245" s="306">
        <f>IF(U$74=0,0,U$74/NFM_fec!U$74)</f>
        <v>0.10947027278441641</v>
      </c>
      <c r="V245" s="306">
        <f>IF(V$74=0,0,V$74/NFM_fec!V$74)</f>
        <v>0.11063516172935085</v>
      </c>
      <c r="W245" s="306">
        <f>IF(W$74=0,0,W$74/NFM_fec!W$74)</f>
        <v>0.11140408568970811</v>
      </c>
      <c r="X245" s="306">
        <f>IF(X$74=0,0,X$74/NFM_fec!X$74)</f>
        <v>0.11140408568970818</v>
      </c>
      <c r="Y245" s="306">
        <f>IF(Y$74=0,0,Y$74/NFM_fec!Y$74)</f>
        <v>0.11140408568970817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0.48820898430591181</v>
      </c>
      <c r="C246" s="306">
        <f>IF(C$75=0,0,C$75/NFM_fec!C$75)</f>
        <v>0.4882089843059117</v>
      </c>
      <c r="D246" s="306">
        <f>IF(D$75=0,0,D$75/NFM_fec!D$75)</f>
        <v>0.4882089843059117</v>
      </c>
      <c r="E246" s="306">
        <f>IF(E$75=0,0,E$75/NFM_fec!E$75)</f>
        <v>0.48820898430591159</v>
      </c>
      <c r="F246" s="306">
        <f>IF(F$75=0,0,F$75/NFM_fec!F$75)</f>
        <v>0.48820898430591159</v>
      </c>
      <c r="G246" s="306">
        <f>IF(G$75=0,0,G$75/NFM_fec!G$75)</f>
        <v>0.48820898430591159</v>
      </c>
      <c r="H246" s="306">
        <f>IF(H$75=0,0,H$75/NFM_fec!H$75)</f>
        <v>0.48820898430591153</v>
      </c>
      <c r="I246" s="306">
        <f>IF(I$75=0,0,I$75/NFM_fec!I$75)</f>
        <v>0.49472095148888939</v>
      </c>
      <c r="J246" s="306">
        <f>IF(J$75=0,0,J$75/NFM_fec!J$75)</f>
        <v>0.49472095148888962</v>
      </c>
      <c r="K246" s="306">
        <f>IF(K$75=0,0,K$75/NFM_fec!K$75)</f>
        <v>0.49472095148888956</v>
      </c>
      <c r="L246" s="306">
        <f>IF(L$75=0,0,L$75/NFM_fec!L$75)</f>
        <v>0.49472095148888984</v>
      </c>
      <c r="M246" s="306">
        <f>IF(M$75=0,0,M$75/NFM_fec!M$75)</f>
        <v>0.51218549467622443</v>
      </c>
      <c r="N246" s="306">
        <f>IF(N$75=0,0,N$75/NFM_fec!N$75)</f>
        <v>0.52628965408171147</v>
      </c>
      <c r="O246" s="306">
        <f>IF(O$75=0,0,O$75/NFM_fec!O$75)</f>
        <v>0.52628965408171169</v>
      </c>
      <c r="P246" s="306">
        <f>IF(P$75=0,0,P$75/NFM_fec!P$75)</f>
        <v>0.52628965408171158</v>
      </c>
      <c r="Q246" s="306">
        <f>IF(Q$75=0,0,Q$75/NFM_fec!Q$75)</f>
        <v>0.52628965408171158</v>
      </c>
      <c r="R246" s="306">
        <f>IF(R$75=0,0,R$75/NFM_fec!R$75)</f>
        <v>0.52628965408171158</v>
      </c>
      <c r="S246" s="306">
        <f>IF(S$75=0,0,S$75/NFM_fec!S$75)</f>
        <v>0.55027669058927342</v>
      </c>
      <c r="T246" s="306">
        <f>IF(T$75=0,0,T$75/NFM_fec!T$75)</f>
        <v>0.57186502344607903</v>
      </c>
      <c r="U246" s="306">
        <f>IF(U$75=0,0,U$75/NFM_fec!U$75)</f>
        <v>0.59129452301720409</v>
      </c>
      <c r="V246" s="306">
        <f>IF(V$75=0,0,V$75/NFM_fec!V$75)</f>
        <v>0.60847659915867791</v>
      </c>
      <c r="W246" s="306">
        <f>IF(W$75=0,0,W$75/NFM_fec!W$75)</f>
        <v>0.6127055642462359</v>
      </c>
      <c r="X246" s="306">
        <f>IF(X$75=0,0,X$75/NFM_fec!X$75)</f>
        <v>0.61270556424623623</v>
      </c>
      <c r="Y246" s="306">
        <f>IF(Y$75=0,0,Y$75/NFM_fec!Y$75)</f>
        <v>0.61270556424623601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0.33882902932792003</v>
      </c>
      <c r="C247" s="306">
        <f>IF(C$76=0,0,C$76/NFM_fec!C$76)</f>
        <v>0.33882902932792019</v>
      </c>
      <c r="D247" s="306">
        <f>IF(D$76=0,0,D$76/NFM_fec!D$76)</f>
        <v>0.33882902932792003</v>
      </c>
      <c r="E247" s="306">
        <f>IF(E$76=0,0,E$76/NFM_fec!E$76)</f>
        <v>0.33882902932791997</v>
      </c>
      <c r="F247" s="306">
        <f>IF(F$76=0,0,F$76/NFM_fec!F$76)</f>
        <v>0.33882902932792014</v>
      </c>
      <c r="G247" s="306">
        <f>IF(G$76=0,0,G$76/NFM_fec!G$76)</f>
        <v>0.33882902932792014</v>
      </c>
      <c r="H247" s="306">
        <f>IF(H$76=0,0,H$76/NFM_fec!H$76)</f>
        <v>0.33882902932792003</v>
      </c>
      <c r="I247" s="306">
        <f>IF(I$76=0,0,I$76/NFM_fec!I$76)</f>
        <v>0.34334849453759986</v>
      </c>
      <c r="J247" s="306">
        <f>IF(J$76=0,0,J$76/NFM_fec!J$76)</f>
        <v>0.3433484945375998</v>
      </c>
      <c r="K247" s="306">
        <f>IF(K$76=0,0,K$76/NFM_fec!K$76)</f>
        <v>0.34334849453759991</v>
      </c>
      <c r="L247" s="306">
        <f>IF(L$76=0,0,L$76/NFM_fec!L$76)</f>
        <v>0.3433484945375998</v>
      </c>
      <c r="M247" s="306">
        <f>IF(M$76=0,0,M$76/NFM_fec!M$76)</f>
        <v>0.35546931657497605</v>
      </c>
      <c r="N247" s="306">
        <f>IF(N$76=0,0,N$76/NFM_fec!N$76)</f>
        <v>0.36525794971052084</v>
      </c>
      <c r="O247" s="306">
        <f>IF(O$76=0,0,O$76/NFM_fec!O$76)</f>
        <v>0.36525794971052078</v>
      </c>
      <c r="P247" s="306">
        <f>IF(P$76=0,0,P$76/NFM_fec!P$76)</f>
        <v>0.36525794971052084</v>
      </c>
      <c r="Q247" s="306">
        <f>IF(Q$76=0,0,Q$76/NFM_fec!Q$76)</f>
        <v>0.36525794971052084</v>
      </c>
      <c r="R247" s="306">
        <f>IF(R$76=0,0,R$76/NFM_fec!R$76)</f>
        <v>0.36525794971052067</v>
      </c>
      <c r="S247" s="306">
        <f>IF(S$76=0,0,S$76/NFM_fec!S$76)</f>
        <v>0.39388437266469734</v>
      </c>
      <c r="T247" s="306">
        <f>IF(T$76=0,0,T$76/NFM_fec!T$76)</f>
        <v>0.40915462528126018</v>
      </c>
      <c r="U247" s="306">
        <f>IF(U$76=0,0,U$76/NFM_fec!U$76)</f>
        <v>0.41785129293497131</v>
      </c>
      <c r="V247" s="306">
        <f>IF(V$76=0,0,V$76/NFM_fec!V$76)</f>
        <v>0.42229770874618516</v>
      </c>
      <c r="W247" s="306">
        <f>IF(W$76=0,0,W$76/NFM_fec!W$76)</f>
        <v>0.42523271441330968</v>
      </c>
      <c r="X247" s="306">
        <f>IF(X$76=0,0,X$76/NFM_fec!X$76)</f>
        <v>0.42523271441330968</v>
      </c>
      <c r="Y247" s="306">
        <f>IF(Y$76=0,0,Y$76/NFM_fec!Y$76)</f>
        <v>0.42523271441330984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0.54333573628976495</v>
      </c>
      <c r="C248" s="307">
        <f>IF(C$77=0,0,C$77/NFM_fec!C$77)</f>
        <v>0.54937400985211393</v>
      </c>
      <c r="D248" s="307">
        <f>IF(D$77=0,0,D$77/NFM_fec!D$77)</f>
        <v>0.55384495086486729</v>
      </c>
      <c r="E248" s="307">
        <f>IF(E$77=0,0,E$77/NFM_fec!E$77)</f>
        <v>0.55688051492374513</v>
      </c>
      <c r="F248" s="307">
        <f>IF(F$77=0,0,F$77/NFM_fec!F$77)</f>
        <v>0.55281079709404812</v>
      </c>
      <c r="G248" s="307">
        <f>IF(G$77=0,0,G$77/NFM_fec!G$77)</f>
        <v>0.59570782100350095</v>
      </c>
      <c r="H248" s="307">
        <f>IF(H$77=0,0,H$77/NFM_fec!H$77)</f>
        <v>0.58684516071057491</v>
      </c>
      <c r="I248" s="307">
        <f>IF(I$77=0,0,I$77/NFM_fec!I$77)</f>
        <v>0.59830084308989417</v>
      </c>
      <c r="J248" s="307">
        <f>IF(J$77=0,0,J$77/NFM_fec!J$77)</f>
        <v>0.58400366787035995</v>
      </c>
      <c r="K248" s="307">
        <f>IF(K$77=0,0,K$77/NFM_fec!K$77)</f>
        <v>0.59964829098478811</v>
      </c>
      <c r="L248" s="307">
        <f>IF(L$77=0,0,L$77/NFM_fec!L$77)</f>
        <v>0.60709110544659239</v>
      </c>
      <c r="M248" s="307">
        <f>IF(M$77=0,0,M$77/NFM_fec!M$77)</f>
        <v>0.62179603413013651</v>
      </c>
      <c r="N248" s="307">
        <f>IF(N$77=0,0,N$77/NFM_fec!N$77)</f>
        <v>0.62835906652635554</v>
      </c>
      <c r="O248" s="307">
        <f>IF(O$77=0,0,O$77/NFM_fec!O$77)</f>
        <v>0.62690409286346194</v>
      </c>
      <c r="P248" s="307">
        <f>IF(P$77=0,0,P$77/NFM_fec!P$77)</f>
        <v>0.62116005303909039</v>
      </c>
      <c r="Q248" s="307">
        <f>IF(Q$77=0,0,Q$77/NFM_fec!Q$77)</f>
        <v>0.58471719504418629</v>
      </c>
      <c r="R248" s="307">
        <f>IF(R$77=0,0,R$77/NFM_fec!R$77)</f>
        <v>0.57826338522356058</v>
      </c>
      <c r="S248" s="307">
        <f>IF(S$77=0,0,S$77/NFM_fec!S$77)</f>
        <v>0.65302347419098072</v>
      </c>
      <c r="T248" s="307">
        <f>IF(T$77=0,0,T$77/NFM_fec!T$77)</f>
        <v>0.65890539111935287</v>
      </c>
      <c r="U248" s="307">
        <f>IF(U$77=0,0,U$77/NFM_fec!U$77)</f>
        <v>0.672355000315774</v>
      </c>
      <c r="V248" s="307">
        <f>IF(V$77=0,0,V$77/NFM_fec!V$77)</f>
        <v>0.68092891304830117</v>
      </c>
      <c r="W248" s="307">
        <f>IF(W$77=0,0,W$77/NFM_fec!W$77)</f>
        <v>0.68146546461909685</v>
      </c>
      <c r="X248" s="307">
        <f>IF(X$77=0,0,X$77/NFM_fec!X$77)</f>
        <v>0.68097796555511336</v>
      </c>
      <c r="Y248" s="307">
        <f>IF(Y$77=0,0,Y$77/NFM_fec!Y$77)</f>
        <v>0.6821786876704663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0.36276179104876882</v>
      </c>
      <c r="C249" s="308">
        <f>IF(C$83=0,0,C$83/NFM_fec!C$83)</f>
        <v>0.36225831215986781</v>
      </c>
      <c r="D249" s="308">
        <f>IF(D$83=0,0,D$83/NFM_fec!D$83)</f>
        <v>0.36655366466422401</v>
      </c>
      <c r="E249" s="308">
        <f>IF(E$83=0,0,E$83/NFM_fec!E$83)</f>
        <v>0.36880924850925983</v>
      </c>
      <c r="F249" s="308">
        <f>IF(F$83=0,0,F$83/NFM_fec!F$83)</f>
        <v>0.35702103884280056</v>
      </c>
      <c r="G249" s="308">
        <f>IF(G$83=0,0,G$83/NFM_fec!G$83)</f>
        <v>0.36215565129780536</v>
      </c>
      <c r="H249" s="308">
        <f>IF(H$83=0,0,H$83/NFM_fec!H$83)</f>
        <v>0.36287689941456441</v>
      </c>
      <c r="I249" s="308">
        <f>IF(I$83=0,0,I$83/NFM_fec!I$83)</f>
        <v>0.36879635245785347</v>
      </c>
      <c r="J249" s="308">
        <f>IF(J$83=0,0,J$83/NFM_fec!J$83)</f>
        <v>0.35948336169141215</v>
      </c>
      <c r="K249" s="308">
        <f>IF(K$83=0,0,K$83/NFM_fec!K$83)</f>
        <v>0.36931559337810199</v>
      </c>
      <c r="L249" s="308">
        <f>IF(L$83=0,0,L$83/NFM_fec!L$83)</f>
        <v>0.3769502416157185</v>
      </c>
      <c r="M249" s="308">
        <f>IF(M$83=0,0,M$83/NFM_fec!M$83)</f>
        <v>0.38675773159777371</v>
      </c>
      <c r="N249" s="308">
        <f>IF(N$83=0,0,N$83/NFM_fec!N$83)</f>
        <v>0.3973777711280147</v>
      </c>
      <c r="O249" s="308">
        <f>IF(O$83=0,0,O$83/NFM_fec!O$83)</f>
        <v>0.39688038380547375</v>
      </c>
      <c r="P249" s="308">
        <f>IF(P$83=0,0,P$83/NFM_fec!P$83)</f>
        <v>0.39595750002052288</v>
      </c>
      <c r="Q249" s="308">
        <f>IF(Q$83=0,0,Q$83/NFM_fec!Q$83)</f>
        <v>0.38859853691086277</v>
      </c>
      <c r="R249" s="308">
        <f>IF(R$83=0,0,R$83/NFM_fec!R$83)</f>
        <v>0.3844877718704614</v>
      </c>
      <c r="S249" s="308">
        <f>IF(S$83=0,0,S$83/NFM_fec!S$83)</f>
        <v>0.43231901585342486</v>
      </c>
      <c r="T249" s="308">
        <f>IF(T$83=0,0,T$83/NFM_fec!T$83)</f>
        <v>0.44268529401229612</v>
      </c>
      <c r="U249" s="308">
        <f>IF(U$83=0,0,U$83/NFM_fec!U$83)</f>
        <v>0.45188777996652324</v>
      </c>
      <c r="V249" s="308">
        <f>IF(V$83=0,0,V$83/NFM_fec!V$83)</f>
        <v>0.45754735393748791</v>
      </c>
      <c r="W249" s="308">
        <f>IF(W$83=0,0,W$83/NFM_fec!W$83)</f>
        <v>0.45799905656719914</v>
      </c>
      <c r="X249" s="308">
        <f>IF(X$83=0,0,X$83/NFM_fec!X$83)</f>
        <v>0.45775266115235019</v>
      </c>
      <c r="Y249" s="308">
        <f>IF(Y$83=0,0,Y$83/NFM_fec!Y$83)</f>
        <v>0.45809409779062027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0.37343125549137962</v>
      </c>
      <c r="C250" s="308">
        <f>IF(C$90=0,0,C$90/NFM_fec!C$90)</f>
        <v>0.37291296839986388</v>
      </c>
      <c r="D250" s="308">
        <f>IF(D$90=0,0,D$90/NFM_fec!D$90)</f>
        <v>0.3773346548014071</v>
      </c>
      <c r="E250" s="308">
        <f>IF(E$90=0,0,E$90/NFM_fec!E$90)</f>
        <v>0.3796565793477672</v>
      </c>
      <c r="F250" s="308">
        <f>IF(F$90=0,0,F$90/NFM_fec!F$90)</f>
        <v>0.36752165763229466</v>
      </c>
      <c r="G250" s="308">
        <f>IF(G$90=0,0,G$90/NFM_fec!G$90)</f>
        <v>0.37280728810068192</v>
      </c>
      <c r="H250" s="308">
        <f>IF(H$90=0,0,H$90/NFM_fec!H$90)</f>
        <v>0.3735497493973457</v>
      </c>
      <c r="I250" s="308">
        <f>IF(I$90=0,0,I$90/NFM_fec!I$90)</f>
        <v>0.37964330400073143</v>
      </c>
      <c r="J250" s="308">
        <f>IF(J$90=0,0,J$90/NFM_fec!J$90)</f>
        <v>0.37005640174115939</v>
      </c>
      <c r="K250" s="308">
        <f>IF(K$90=0,0,K$90/NFM_fec!K$90)</f>
        <v>0.38017781671275208</v>
      </c>
      <c r="L250" s="308">
        <f>IF(L$90=0,0,L$90/NFM_fec!L$90)</f>
        <v>0.38803701342794561</v>
      </c>
      <c r="M250" s="308">
        <f>IF(M$90=0,0,M$90/NFM_fec!M$90)</f>
        <v>0.39813295899770823</v>
      </c>
      <c r="N250" s="308">
        <f>IF(N$90=0,0,N$90/NFM_fec!N$90)</f>
        <v>0.40906535263177979</v>
      </c>
      <c r="O250" s="308">
        <f>IF(O$90=0,0,O$90/NFM_fec!O$90)</f>
        <v>0.40855333627034041</v>
      </c>
      <c r="P250" s="308">
        <f>IF(P$90=0,0,P$90/NFM_fec!P$90)</f>
        <v>0.40760330884465573</v>
      </c>
      <c r="Q250" s="308">
        <f>IF(Q$90=0,0,Q$90/NFM_fec!Q$90)</f>
        <v>0.40002790564353519</v>
      </c>
      <c r="R250" s="308">
        <f>IF(R$90=0,0,R$90/NFM_fec!R$90)</f>
        <v>0.39579623574900435</v>
      </c>
      <c r="S250" s="308">
        <f>IF(S$90=0,0,S$90/NFM_fec!S$90)</f>
        <v>0.4450342810255844</v>
      </c>
      <c r="T250" s="308">
        <f>IF(T$90=0,0,T$90/NFM_fec!T$90)</f>
        <v>0.4557054497185401</v>
      </c>
      <c r="U250" s="308">
        <f>IF(U$90=0,0,U$90/NFM_fec!U$90)</f>
        <v>0.46517859702436215</v>
      </c>
      <c r="V250" s="308">
        <f>IF(V$90=0,0,V$90/NFM_fec!V$90)</f>
        <v>0.47100462905329615</v>
      </c>
      <c r="W250" s="308">
        <f>IF(W$90=0,0,W$90/NFM_fec!W$90)</f>
        <v>0.47146961705446988</v>
      </c>
      <c r="X250" s="308">
        <f>IF(X$90=0,0,X$90/NFM_fec!X$90)</f>
        <v>0.47121597471565446</v>
      </c>
      <c r="Y250" s="308">
        <f>IF(Y$90=0,0,Y$90/NFM_fec!Y$90)</f>
        <v>0.4715674536079914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0.39549786888264615</v>
      </c>
      <c r="C251" s="309">
        <f>IF(C$97=0,0,C$97/NFM_fec!C$97)</f>
        <v>0.39401107565421517</v>
      </c>
      <c r="D251" s="309">
        <f>IF(D$97=0,0,D$97/NFM_fec!D$97)</f>
        <v>0.39405953805246591</v>
      </c>
      <c r="E251" s="309">
        <f>IF(E$97=0,0,E$97/NFM_fec!E$97)</f>
        <v>0.39464818622055858</v>
      </c>
      <c r="F251" s="309">
        <f>IF(F$97=0,0,F$97/NFM_fec!F$97)</f>
        <v>0.38796231321008501</v>
      </c>
      <c r="G251" s="309">
        <f>IF(G$97=0,0,G$97/NFM_fec!G$97)</f>
        <v>0.38973813506122873</v>
      </c>
      <c r="H251" s="309">
        <f>IF(H$97=0,0,H$97/NFM_fec!H$97)</f>
        <v>0.3880422062647349</v>
      </c>
      <c r="I251" s="309">
        <f>IF(I$97=0,0,I$97/NFM_fec!I$97)</f>
        <v>0.39583661560832062</v>
      </c>
      <c r="J251" s="309">
        <f>IF(J$97=0,0,J$97/NFM_fec!J$97)</f>
        <v>0.39087052982231102</v>
      </c>
      <c r="K251" s="309">
        <f>IF(K$97=0,0,K$97/NFM_fec!K$97)</f>
        <v>0.39590800559483935</v>
      </c>
      <c r="L251" s="309">
        <f>IF(L$97=0,0,L$97/NFM_fec!L$97)</f>
        <v>0.39909203589669889</v>
      </c>
      <c r="M251" s="309">
        <f>IF(M$97=0,0,M$97/NFM_fec!M$97)</f>
        <v>0.41330410583883648</v>
      </c>
      <c r="N251" s="309">
        <f>IF(N$97=0,0,N$97/NFM_fec!N$97)</f>
        <v>0.42578077617029003</v>
      </c>
      <c r="O251" s="309">
        <f>IF(O$97=0,0,O$97/NFM_fec!O$97)</f>
        <v>0.42523547184313482</v>
      </c>
      <c r="P251" s="309">
        <f>IF(P$97=0,0,P$97/NFM_fec!P$97)</f>
        <v>0.41291065074887789</v>
      </c>
      <c r="Q251" s="309">
        <f>IF(Q$97=0,0,Q$97/NFM_fec!Q$97)</f>
        <v>0.4238050588415353</v>
      </c>
      <c r="R251" s="309">
        <f>IF(R$97=0,0,R$97/NFM_fec!R$97)</f>
        <v>0.42010561309392191</v>
      </c>
      <c r="S251" s="309">
        <f>IF(S$97=0,0,S$97/NFM_fec!S$97)</f>
        <v>0.46646741774894895</v>
      </c>
      <c r="T251" s="309">
        <f>IF(T$97=0,0,T$97/NFM_fec!T$97)</f>
        <v>0.48126757144393095</v>
      </c>
      <c r="U251" s="309">
        <f>IF(U$97=0,0,U$97/NFM_fec!U$97)</f>
        <v>0.49432727491684147</v>
      </c>
      <c r="V251" s="309">
        <f>IF(V$97=0,0,V$97/NFM_fec!V$97)</f>
        <v>0.4998137942757076</v>
      </c>
      <c r="W251" s="309">
        <f>IF(W$97=0,0,W$97/NFM_fec!W$97)</f>
        <v>0.50325749776502771</v>
      </c>
      <c r="X251" s="309">
        <f>IF(X$97=0,0,X$97/NFM_fec!X$97)</f>
        <v>0.50197883712051738</v>
      </c>
      <c r="Y251" s="309">
        <f>IF(Y$97=0,0,Y$97/NFM_fec!Y$97)</f>
        <v>0.50006241336576773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</v>
      </c>
      <c r="C253" s="304">
        <f>IF(C$115=0,0,C$115/NFM_fec!C$115)</f>
        <v>0</v>
      </c>
      <c r="D253" s="304">
        <f>IF(D$115=0,0,D$115/NFM_fec!D$115)</f>
        <v>0</v>
      </c>
      <c r="E253" s="304">
        <f>IF(E$115=0,0,E$115/NFM_fec!E$115)</f>
        <v>0</v>
      </c>
      <c r="F253" s="304">
        <f>IF(F$115=0,0,F$115/NFM_fec!F$115)</f>
        <v>0</v>
      </c>
      <c r="G253" s="304">
        <f>IF(G$115=0,0,G$115/NFM_fec!G$115)</f>
        <v>0</v>
      </c>
      <c r="H253" s="304">
        <f>IF(H$115=0,0,H$115/NFM_fec!H$115)</f>
        <v>0</v>
      </c>
      <c r="I253" s="304">
        <f>IF(I$115=0,0,I$115/NFM_fec!I$115)</f>
        <v>0</v>
      </c>
      <c r="J253" s="304">
        <f>IF(J$115=0,0,J$115/NFM_fec!J$115)</f>
        <v>0</v>
      </c>
      <c r="K253" s="304">
        <f>IF(K$115=0,0,K$115/NFM_fec!K$115)</f>
        <v>0</v>
      </c>
      <c r="L253" s="304">
        <f>IF(L$115=0,0,L$115/NFM_fec!L$115)</f>
        <v>0</v>
      </c>
      <c r="M253" s="304">
        <f>IF(M$115=0,0,M$115/NFM_fec!M$115)</f>
        <v>0</v>
      </c>
      <c r="N253" s="304">
        <f>IF(N$115=0,0,N$115/NFM_fec!N$115)</f>
        <v>0</v>
      </c>
      <c r="O253" s="304">
        <f>IF(O$115=0,0,O$115/NFM_fec!O$115)</f>
        <v>0</v>
      </c>
      <c r="P253" s="304">
        <f>IF(P$115=0,0,P$115/NFM_fec!P$115)</f>
        <v>0.39408023069776799</v>
      </c>
      <c r="Q253" s="304">
        <f>IF(Q$115=0,0,Q$115/NFM_fec!Q$115)</f>
        <v>0.38827499383287523</v>
      </c>
      <c r="R253" s="304">
        <f>IF(R$115=0,0,R$115/NFM_fec!R$115)</f>
        <v>0.38471568876964185</v>
      </c>
      <c r="S253" s="304">
        <f>IF(S$115=0,0,S$115/NFM_fec!S$115)</f>
        <v>0.39660991310589855</v>
      </c>
      <c r="T253" s="304">
        <f>IF(T$115=0,0,T$115/NFM_fec!T$115)</f>
        <v>0.40672672721451958</v>
      </c>
      <c r="U253" s="304">
        <f>IF(U$115=0,0,U$115/NFM_fec!U$115)</f>
        <v>0.40680522716687811</v>
      </c>
      <c r="V253" s="304">
        <f>IF(V$115=0,0,V$115/NFM_fec!V$115)</f>
        <v>0.40743144073806603</v>
      </c>
      <c r="W253" s="304">
        <f>IF(W$115=0,0,W$115/NFM_fec!W$115)</f>
        <v>0.40545267503021865</v>
      </c>
      <c r="X253" s="304">
        <f>IF(X$115=0,0,X$115/NFM_fec!X$115)</f>
        <v>0.40519237127452656</v>
      </c>
      <c r="Y253" s="304">
        <f>IF(Y$115=0,0,Y$115/NFM_fec!Y$115)</f>
        <v>0.4053512210852499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</v>
      </c>
      <c r="C254" s="305">
        <f>IF(C$116=0,0,C$116/NFM_fec!C$116)</f>
        <v>0</v>
      </c>
      <c r="D254" s="305">
        <f>IF(D$116=0,0,D$116/NFM_fec!D$116)</f>
        <v>0</v>
      </c>
      <c r="E254" s="305">
        <f>IF(E$116=0,0,E$116/NFM_fec!E$116)</f>
        <v>0</v>
      </c>
      <c r="F254" s="305">
        <f>IF(F$116=0,0,F$116/NFM_fec!F$116)</f>
        <v>0</v>
      </c>
      <c r="G254" s="305">
        <f>IF(G$116=0,0,G$116/NFM_fec!G$116)</f>
        <v>0</v>
      </c>
      <c r="H254" s="305">
        <f>IF(H$116=0,0,H$116/NFM_fec!H$116)</f>
        <v>0</v>
      </c>
      <c r="I254" s="305">
        <f>IF(I$116=0,0,I$116/NFM_fec!I$116)</f>
        <v>0</v>
      </c>
      <c r="J254" s="305">
        <f>IF(J$116=0,0,J$116/NFM_fec!J$116)</f>
        <v>0</v>
      </c>
      <c r="K254" s="305">
        <f>IF(K$116=0,0,K$116/NFM_fec!K$116)</f>
        <v>0</v>
      </c>
      <c r="L254" s="305">
        <f>IF(L$116=0,0,L$116/NFM_fec!L$116)</f>
        <v>0</v>
      </c>
      <c r="M254" s="305">
        <f>IF(M$116=0,0,M$116/NFM_fec!M$116)</f>
        <v>0</v>
      </c>
      <c r="N254" s="305">
        <f>IF(N$116=0,0,N$116/NFM_fec!N$116)</f>
        <v>0</v>
      </c>
      <c r="O254" s="305">
        <f>IF(O$116=0,0,O$116/NFM_fec!O$116)</f>
        <v>0</v>
      </c>
      <c r="P254" s="305">
        <f>IF(P$116=0,0,P$116/NFM_fec!P$116)</f>
        <v>0.44408453696752548</v>
      </c>
      <c r="Q254" s="305">
        <f>IF(Q$116=0,0,Q$116/NFM_fec!Q$116)</f>
        <v>0.44408453696752553</v>
      </c>
      <c r="R254" s="305">
        <f>IF(R$116=0,0,R$116/NFM_fec!R$116)</f>
        <v>0.44408453696752531</v>
      </c>
      <c r="S254" s="305">
        <f>IF(S$116=0,0,S$116/NFM_fec!S$116)</f>
        <v>0.44408453696752553</v>
      </c>
      <c r="T254" s="305">
        <f>IF(T$116=0,0,T$116/NFM_fec!T$116)</f>
        <v>0.45467608327077308</v>
      </c>
      <c r="U254" s="305">
        <f>IF(U$116=0,0,U$116/NFM_fec!U$116)</f>
        <v>0.45792205912435546</v>
      </c>
      <c r="V254" s="305">
        <f>IF(V$116=0,0,V$116/NFM_fec!V$116)</f>
        <v>0.45792205912435563</v>
      </c>
      <c r="W254" s="305">
        <f>IF(W$116=0,0,W$116/NFM_fec!W$116)</f>
        <v>0.45792205912435552</v>
      </c>
      <c r="X254" s="305">
        <f>IF(X$116=0,0,X$116/NFM_fec!X$116)</f>
        <v>0.45792205912435541</v>
      </c>
      <c r="Y254" s="305">
        <f>IF(Y$116=0,0,Y$116/NFM_fec!Y$116)</f>
        <v>0.45792205912435541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</v>
      </c>
      <c r="C255" s="306">
        <f>IF(C$117=0,0,C$117/NFM_fec!C$117)</f>
        <v>0</v>
      </c>
      <c r="D255" s="306">
        <f>IF(D$117=0,0,D$117/NFM_fec!D$117)</f>
        <v>0</v>
      </c>
      <c r="E255" s="306">
        <f>IF(E$117=0,0,E$117/NFM_fec!E$117)</f>
        <v>0</v>
      </c>
      <c r="F255" s="306">
        <f>IF(F$117=0,0,F$117/NFM_fec!F$117)</f>
        <v>0</v>
      </c>
      <c r="G255" s="306">
        <f>IF(G$117=0,0,G$117/NFM_fec!G$117)</f>
        <v>0</v>
      </c>
      <c r="H255" s="306">
        <f>IF(H$117=0,0,H$117/NFM_fec!H$117)</f>
        <v>0</v>
      </c>
      <c r="I255" s="306">
        <f>IF(I$117=0,0,I$117/NFM_fec!I$117)</f>
        <v>0</v>
      </c>
      <c r="J255" s="306">
        <f>IF(J$117=0,0,J$117/NFM_fec!J$117)</f>
        <v>0</v>
      </c>
      <c r="K255" s="306">
        <f>IF(K$117=0,0,K$117/NFM_fec!K$117)</f>
        <v>0</v>
      </c>
      <c r="L255" s="306">
        <f>IF(L$117=0,0,L$117/NFM_fec!L$117)</f>
        <v>0</v>
      </c>
      <c r="M255" s="306">
        <f>IF(M$117=0,0,M$117/NFM_fec!M$117)</f>
        <v>0</v>
      </c>
      <c r="N255" s="306">
        <f>IF(N$117=0,0,N$117/NFM_fec!N$117)</f>
        <v>0</v>
      </c>
      <c r="O255" s="306">
        <f>IF(O$117=0,0,O$117/NFM_fec!O$117)</f>
        <v>0</v>
      </c>
      <c r="P255" s="306">
        <f>IF(P$117=0,0,P$117/NFM_fec!P$117)</f>
        <v>0.11524740534167888</v>
      </c>
      <c r="Q255" s="306">
        <f>IF(Q$117=0,0,Q$117/NFM_fec!Q$117)</f>
        <v>0.1152474053416789</v>
      </c>
      <c r="R255" s="306">
        <f>IF(R$117=0,0,R$117/NFM_fec!R$117)</f>
        <v>0.1152474053416789</v>
      </c>
      <c r="S255" s="306">
        <f>IF(S$117=0,0,S$117/NFM_fec!S$117)</f>
        <v>0.11524740534167886</v>
      </c>
      <c r="T255" s="306">
        <f>IF(T$117=0,0,T$117/NFM_fec!T$117)</f>
        <v>0.11883847504165644</v>
      </c>
      <c r="U255" s="306">
        <f>IF(U$117=0,0,U$117/NFM_fec!U$117)</f>
        <v>0.1188384750416565</v>
      </c>
      <c r="V255" s="306">
        <f>IF(V$117=0,0,V$117/NFM_fec!V$117)</f>
        <v>0.11883847504165643</v>
      </c>
      <c r="W255" s="306">
        <f>IF(W$117=0,0,W$117/NFM_fec!W$117)</f>
        <v>0.11883847504165644</v>
      </c>
      <c r="X255" s="306">
        <f>IF(X$117=0,0,X$117/NFM_fec!X$117)</f>
        <v>0.11883847504165647</v>
      </c>
      <c r="Y255" s="306">
        <f>IF(Y$117=0,0,Y$117/NFM_fec!Y$117)</f>
        <v>0.11883847504165639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</v>
      </c>
      <c r="C256" s="306">
        <f>IF(C$118=0,0,C$118/NFM_fec!C$118)</f>
        <v>0</v>
      </c>
      <c r="D256" s="306">
        <f>IF(D$118=0,0,D$118/NFM_fec!D$118)</f>
        <v>0</v>
      </c>
      <c r="E256" s="306">
        <f>IF(E$118=0,0,E$118/NFM_fec!E$118)</f>
        <v>0</v>
      </c>
      <c r="F256" s="306">
        <f>IF(F$118=0,0,F$118/NFM_fec!F$118)</f>
        <v>0</v>
      </c>
      <c r="G256" s="306">
        <f>IF(G$118=0,0,G$118/NFM_fec!G$118)</f>
        <v>0</v>
      </c>
      <c r="H256" s="306">
        <f>IF(H$118=0,0,H$118/NFM_fec!H$118)</f>
        <v>0</v>
      </c>
      <c r="I256" s="306">
        <f>IF(I$118=0,0,I$118/NFM_fec!I$118)</f>
        <v>0</v>
      </c>
      <c r="J256" s="306">
        <f>IF(J$118=0,0,J$118/NFM_fec!J$118)</f>
        <v>0</v>
      </c>
      <c r="K256" s="306">
        <f>IF(K$118=0,0,K$118/NFM_fec!K$118)</f>
        <v>0</v>
      </c>
      <c r="L256" s="306">
        <f>IF(L$118=0,0,L$118/NFM_fec!L$118)</f>
        <v>0</v>
      </c>
      <c r="M256" s="306">
        <f>IF(M$118=0,0,M$118/NFM_fec!M$118)</f>
        <v>0</v>
      </c>
      <c r="N256" s="306">
        <f>IF(N$118=0,0,N$118/NFM_fec!N$118)</f>
        <v>0</v>
      </c>
      <c r="O256" s="306">
        <f>IF(O$118=0,0,O$118/NFM_fec!O$118)</f>
        <v>0</v>
      </c>
      <c r="P256" s="306">
        <f>IF(P$118=0,0,P$118/NFM_fec!P$118)</f>
        <v>0.63338849585170554</v>
      </c>
      <c r="Q256" s="306">
        <f>IF(Q$118=0,0,Q$118/NFM_fec!Q$118)</f>
        <v>0.63338849585170576</v>
      </c>
      <c r="R256" s="306">
        <f>IF(R$118=0,0,R$118/NFM_fec!R$118)</f>
        <v>0.63338849585170576</v>
      </c>
      <c r="S256" s="306">
        <f>IF(S$118=0,0,S$118/NFM_fec!S$118)</f>
        <v>0.63338849585170576</v>
      </c>
      <c r="T256" s="306">
        <f>IF(T$118=0,0,T$118/NFM_fec!T$118)</f>
        <v>0.64666564818226824</v>
      </c>
      <c r="U256" s="306">
        <f>IF(U$118=0,0,U$118/NFM_fec!U$118)</f>
        <v>0.65312466456651519</v>
      </c>
      <c r="V256" s="306">
        <f>IF(V$118=0,0,V$118/NFM_fec!V$118)</f>
        <v>0.65312466456651519</v>
      </c>
      <c r="W256" s="306">
        <f>IF(W$118=0,0,W$118/NFM_fec!W$118)</f>
        <v>0.65312466456651508</v>
      </c>
      <c r="X256" s="306">
        <f>IF(X$118=0,0,X$118/NFM_fec!X$118)</f>
        <v>0.6531246645665153</v>
      </c>
      <c r="Y256" s="306">
        <f>IF(Y$118=0,0,Y$118/NFM_fec!Y$118)</f>
        <v>0.65312466456651519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</v>
      </c>
      <c r="C257" s="306">
        <f>IF(C$119=0,0,C$119/NFM_fec!C$119)</f>
        <v>0</v>
      </c>
      <c r="D257" s="306">
        <f>IF(D$119=0,0,D$119/NFM_fec!D$119)</f>
        <v>0</v>
      </c>
      <c r="E257" s="306">
        <f>IF(E$119=0,0,E$119/NFM_fec!E$119)</f>
        <v>0</v>
      </c>
      <c r="F257" s="306">
        <f>IF(F$119=0,0,F$119/NFM_fec!F$119)</f>
        <v>0</v>
      </c>
      <c r="G257" s="306">
        <f>IF(G$119=0,0,G$119/NFM_fec!G$119)</f>
        <v>0</v>
      </c>
      <c r="H257" s="306">
        <f>IF(H$119=0,0,H$119/NFM_fec!H$119)</f>
        <v>0</v>
      </c>
      <c r="I257" s="306">
        <f>IF(I$119=0,0,I$119/NFM_fec!I$119)</f>
        <v>0</v>
      </c>
      <c r="J257" s="306">
        <f>IF(J$119=0,0,J$119/NFM_fec!J$119)</f>
        <v>0</v>
      </c>
      <c r="K257" s="306">
        <f>IF(K$119=0,0,K$119/NFM_fec!K$119)</f>
        <v>0</v>
      </c>
      <c r="L257" s="306">
        <f>IF(L$119=0,0,L$119/NFM_fec!L$119)</f>
        <v>0</v>
      </c>
      <c r="M257" s="306">
        <f>IF(M$119=0,0,M$119/NFM_fec!M$119)</f>
        <v>0</v>
      </c>
      <c r="N257" s="306">
        <f>IF(N$119=0,0,N$119/NFM_fec!N$119)</f>
        <v>0</v>
      </c>
      <c r="O257" s="306">
        <f>IF(O$119=0,0,O$119/NFM_fec!O$119)</f>
        <v>0</v>
      </c>
      <c r="P257" s="306">
        <f>IF(P$119=0,0,P$119/NFM_fec!P$119)</f>
        <v>0.44001849867296916</v>
      </c>
      <c r="Q257" s="306">
        <f>IF(Q$119=0,0,Q$119/NFM_fec!Q$119)</f>
        <v>0.44001849867296911</v>
      </c>
      <c r="R257" s="306">
        <f>IF(R$119=0,0,R$119/NFM_fec!R$119)</f>
        <v>0.44001849867296916</v>
      </c>
      <c r="S257" s="306">
        <f>IF(S$119=0,0,S$119/NFM_fec!S$119)</f>
        <v>0.44001849867296922</v>
      </c>
      <c r="T257" s="306">
        <f>IF(T$119=0,0,T$119/NFM_fec!T$119)</f>
        <v>0.45372932446839059</v>
      </c>
      <c r="U257" s="306">
        <f>IF(U$119=0,0,U$119/NFM_fec!U$119)</f>
        <v>0.45372932446839082</v>
      </c>
      <c r="V257" s="306">
        <f>IF(V$119=0,0,V$119/NFM_fec!V$119)</f>
        <v>0.45372932446839082</v>
      </c>
      <c r="W257" s="306">
        <f>IF(W$119=0,0,W$119/NFM_fec!W$119)</f>
        <v>0.4537293244683907</v>
      </c>
      <c r="X257" s="306">
        <f>IF(X$119=0,0,X$119/NFM_fec!X$119)</f>
        <v>0.45372932446839082</v>
      </c>
      <c r="Y257" s="306">
        <f>IF(Y$119=0,0,Y$119/NFM_fec!Y$119)</f>
        <v>0.45372932446839087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</v>
      </c>
      <c r="C258" s="307">
        <f>IF(C$120=0,0,C$120/NFM_fec!C$120)</f>
        <v>0</v>
      </c>
      <c r="D258" s="307">
        <f>IF(D$120=0,0,D$120/NFM_fec!D$120)</f>
        <v>0</v>
      </c>
      <c r="E258" s="307">
        <f>IF(E$120=0,0,E$120/NFM_fec!E$120)</f>
        <v>0</v>
      </c>
      <c r="F258" s="307">
        <f>IF(F$120=0,0,F$120/NFM_fec!F$120)</f>
        <v>0</v>
      </c>
      <c r="G258" s="307">
        <f>IF(G$120=0,0,G$120/NFM_fec!G$120)</f>
        <v>0</v>
      </c>
      <c r="H258" s="307">
        <f>IF(H$120=0,0,H$120/NFM_fec!H$120)</f>
        <v>0</v>
      </c>
      <c r="I258" s="307">
        <f>IF(I$120=0,0,I$120/NFM_fec!I$120)</f>
        <v>0</v>
      </c>
      <c r="J258" s="307">
        <f>IF(J$120=0,0,J$120/NFM_fec!J$120)</f>
        <v>0</v>
      </c>
      <c r="K258" s="307">
        <f>IF(K$120=0,0,K$120/NFM_fec!K$120)</f>
        <v>0</v>
      </c>
      <c r="L258" s="307">
        <f>IF(L$120=0,0,L$120/NFM_fec!L$120)</f>
        <v>0</v>
      </c>
      <c r="M258" s="307">
        <f>IF(M$120=0,0,M$120/NFM_fec!M$120)</f>
        <v>0</v>
      </c>
      <c r="N258" s="307">
        <f>IF(N$120=0,0,N$120/NFM_fec!N$120)</f>
        <v>0</v>
      </c>
      <c r="O258" s="307">
        <f>IF(O$120=0,0,O$120/NFM_fec!O$120)</f>
        <v>0</v>
      </c>
      <c r="P258" s="307">
        <f>IF(P$120=0,0,P$120/NFM_fec!P$120)</f>
        <v>0.74779171129292465</v>
      </c>
      <c r="Q258" s="307">
        <f>IF(Q$120=0,0,Q$120/NFM_fec!Q$120)</f>
        <v>0.70391949669850107</v>
      </c>
      <c r="R258" s="307">
        <f>IF(R$120=0,0,R$120/NFM_fec!R$120)</f>
        <v>0.69614999274132827</v>
      </c>
      <c r="S258" s="307">
        <f>IF(S$120=0,0,S$120/NFM_fec!S$120)</f>
        <v>0.7125197382804187</v>
      </c>
      <c r="T258" s="307">
        <f>IF(T$120=0,0,T$120/NFM_fec!T$120)</f>
        <v>0.73019409277456226</v>
      </c>
      <c r="U258" s="307">
        <f>IF(U$120=0,0,U$120/NFM_fec!U$120)</f>
        <v>0.72959123522590852</v>
      </c>
      <c r="V258" s="307">
        <f>IF(V$120=0,0,V$120/NFM_fec!V$120)</f>
        <v>0.7311151265822613</v>
      </c>
      <c r="W258" s="307">
        <f>IF(W$120=0,0,W$120/NFM_fec!W$120)</f>
        <v>0.72664100543494237</v>
      </c>
      <c r="X258" s="307">
        <f>IF(X$120=0,0,X$120/NFM_fec!X$120)</f>
        <v>0.72612118920302315</v>
      </c>
      <c r="Y258" s="307">
        <f>IF(Y$120=0,0,Y$120/NFM_fec!Y$120)</f>
        <v>0.72740150929325054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</v>
      </c>
      <c r="C259" s="308">
        <f>IF(C$126=0,0,C$126/NFM_fec!C$126)</f>
        <v>0</v>
      </c>
      <c r="D259" s="308">
        <f>IF(D$126=0,0,D$126/NFM_fec!D$126)</f>
        <v>0</v>
      </c>
      <c r="E259" s="308">
        <f>IF(E$126=0,0,E$126/NFM_fec!E$126)</f>
        <v>0</v>
      </c>
      <c r="F259" s="308">
        <f>IF(F$126=0,0,F$126/NFM_fec!F$126)</f>
        <v>0</v>
      </c>
      <c r="G259" s="308">
        <f>IF(G$126=0,0,G$126/NFM_fec!G$126)</f>
        <v>0</v>
      </c>
      <c r="H259" s="308">
        <f>IF(H$126=0,0,H$126/NFM_fec!H$126)</f>
        <v>0</v>
      </c>
      <c r="I259" s="308">
        <f>IF(I$126=0,0,I$126/NFM_fec!I$126)</f>
        <v>0</v>
      </c>
      <c r="J259" s="308">
        <f>IF(J$126=0,0,J$126/NFM_fec!J$126)</f>
        <v>0</v>
      </c>
      <c r="K259" s="308">
        <f>IF(K$126=0,0,K$126/NFM_fec!K$126)</f>
        <v>0</v>
      </c>
      <c r="L259" s="308">
        <f>IF(L$126=0,0,L$126/NFM_fec!L$126)</f>
        <v>0</v>
      </c>
      <c r="M259" s="308">
        <f>IF(M$126=0,0,M$126/NFM_fec!M$126)</f>
        <v>0</v>
      </c>
      <c r="N259" s="308">
        <f>IF(N$126=0,0,N$126/NFM_fec!N$126)</f>
        <v>0</v>
      </c>
      <c r="O259" s="308">
        <f>IF(O$126=0,0,O$126/NFM_fec!O$126)</f>
        <v>0</v>
      </c>
      <c r="P259" s="308">
        <f>IF(P$126=0,0,P$126/NFM_fec!P$126)</f>
        <v>0.33794037565301577</v>
      </c>
      <c r="Q259" s="308">
        <f>IF(Q$126=0,0,Q$126/NFM_fec!Q$126)</f>
        <v>0.331659674422287</v>
      </c>
      <c r="R259" s="308">
        <f>IF(R$126=0,0,R$126/NFM_fec!R$126)</f>
        <v>0.32815123353683223</v>
      </c>
      <c r="S259" s="308">
        <f>IF(S$126=0,0,S$126/NFM_fec!S$126)</f>
        <v>0.33929475920419905</v>
      </c>
      <c r="T259" s="308">
        <f>IF(T$126=0,0,T$126/NFM_fec!T$126)</f>
        <v>0.34779611745494254</v>
      </c>
      <c r="U259" s="308">
        <f>IF(U$126=0,0,U$126/NFM_fec!U$126)</f>
        <v>0.34763696241206549</v>
      </c>
      <c r="V259" s="308">
        <f>IF(V$126=0,0,V$126/NFM_fec!V$126)</f>
        <v>0.34828472093100438</v>
      </c>
      <c r="W259" s="308">
        <f>IF(W$126=0,0,W$126/NFM_fec!W$126)</f>
        <v>0.346222281793997</v>
      </c>
      <c r="X259" s="308">
        <f>IF(X$126=0,0,X$126/NFM_fec!X$126)</f>
        <v>0.34603602031260422</v>
      </c>
      <c r="Y259" s="308">
        <f>IF(Y$126=0,0,Y$126/NFM_fec!Y$126)</f>
        <v>0.34629412777002133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</v>
      </c>
      <c r="C260" s="308">
        <f>IF(C$134=0,0,C$134/NFM_fec!C$134)</f>
        <v>0</v>
      </c>
      <c r="D260" s="308">
        <f>IF(D$134=0,0,D$134/NFM_fec!D$134)</f>
        <v>0</v>
      </c>
      <c r="E260" s="308">
        <f>IF(E$134=0,0,E$134/NFM_fec!E$134)</f>
        <v>0</v>
      </c>
      <c r="F260" s="308">
        <f>IF(F$134=0,0,F$134/NFM_fec!F$134)</f>
        <v>0</v>
      </c>
      <c r="G260" s="308">
        <f>IF(G$134=0,0,G$134/NFM_fec!G$134)</f>
        <v>0</v>
      </c>
      <c r="H260" s="308">
        <f>IF(H$134=0,0,H$134/NFM_fec!H$134)</f>
        <v>0</v>
      </c>
      <c r="I260" s="308">
        <f>IF(I$134=0,0,I$134/NFM_fec!I$134)</f>
        <v>0</v>
      </c>
      <c r="J260" s="308">
        <f>IF(J$134=0,0,J$134/NFM_fec!J$134)</f>
        <v>0</v>
      </c>
      <c r="K260" s="308">
        <f>IF(K$134=0,0,K$134/NFM_fec!K$134)</f>
        <v>0</v>
      </c>
      <c r="L260" s="308">
        <f>IF(L$134=0,0,L$134/NFM_fec!L$134)</f>
        <v>0</v>
      </c>
      <c r="M260" s="308">
        <f>IF(M$134=0,0,M$134/NFM_fec!M$134)</f>
        <v>0</v>
      </c>
      <c r="N260" s="308">
        <f>IF(N$134=0,0,N$134/NFM_fec!N$134)</f>
        <v>0</v>
      </c>
      <c r="O260" s="308">
        <f>IF(O$134=0,0,O$134/NFM_fec!O$134)</f>
        <v>0</v>
      </c>
      <c r="P260" s="308">
        <f>IF(P$134=0,0,P$134/NFM_fec!P$134)</f>
        <v>0.45058716753735417</v>
      </c>
      <c r="Q260" s="308">
        <f>IF(Q$134=0,0,Q$134/NFM_fec!Q$134)</f>
        <v>0.44221289922971585</v>
      </c>
      <c r="R260" s="308">
        <f>IF(R$134=0,0,R$134/NFM_fec!R$134)</f>
        <v>0.43753497804910957</v>
      </c>
      <c r="S260" s="308">
        <f>IF(S$134=0,0,S$134/NFM_fec!S$134)</f>
        <v>0.45239301227226547</v>
      </c>
      <c r="T260" s="308">
        <f>IF(T$134=0,0,T$134/NFM_fec!T$134)</f>
        <v>0.46372815660659017</v>
      </c>
      <c r="U260" s="308">
        <f>IF(U$134=0,0,U$134/NFM_fec!U$134)</f>
        <v>0.46351594988275396</v>
      </c>
      <c r="V260" s="308">
        <f>IF(V$134=0,0,V$134/NFM_fec!V$134)</f>
        <v>0.46437962790800585</v>
      </c>
      <c r="W260" s="308">
        <f>IF(W$134=0,0,W$134/NFM_fec!W$134)</f>
        <v>0.46162970905866269</v>
      </c>
      <c r="X260" s="308">
        <f>IF(X$134=0,0,X$134/NFM_fec!X$134)</f>
        <v>0.461381360416806</v>
      </c>
      <c r="Y260" s="308">
        <f>IF(Y$134=0,0,Y$134/NFM_fec!Y$134)</f>
        <v>0.46172550369336174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</v>
      </c>
      <c r="C261" s="309">
        <f>IF(C$141=0,0,C$141/NFM_fec!C$141)</f>
        <v>0</v>
      </c>
      <c r="D261" s="309">
        <f>IF(D$141=0,0,D$141/NFM_fec!D$141)</f>
        <v>0</v>
      </c>
      <c r="E261" s="309">
        <f>IF(E$141=0,0,E$141/NFM_fec!E$141)</f>
        <v>0</v>
      </c>
      <c r="F261" s="309">
        <f>IF(F$141=0,0,F$141/NFM_fec!F$141)</f>
        <v>0</v>
      </c>
      <c r="G261" s="309">
        <f>IF(G$141=0,0,G$141/NFM_fec!G$141)</f>
        <v>0</v>
      </c>
      <c r="H261" s="309">
        <f>IF(H$141=0,0,H$141/NFM_fec!H$141)</f>
        <v>0</v>
      </c>
      <c r="I261" s="309">
        <f>IF(I$141=0,0,I$141/NFM_fec!I$141)</f>
        <v>0</v>
      </c>
      <c r="J261" s="309">
        <f>IF(J$141=0,0,J$141/NFM_fec!J$141)</f>
        <v>0</v>
      </c>
      <c r="K261" s="309">
        <f>IF(K$141=0,0,K$141/NFM_fec!K$141)</f>
        <v>0</v>
      </c>
      <c r="L261" s="309">
        <f>IF(L$141=0,0,L$141/NFM_fec!L$141)</f>
        <v>0</v>
      </c>
      <c r="M261" s="309">
        <f>IF(M$141=0,0,M$141/NFM_fec!M$141)</f>
        <v>0</v>
      </c>
      <c r="N261" s="309">
        <f>IF(N$141=0,0,N$141/NFM_fec!N$141)</f>
        <v>0</v>
      </c>
      <c r="O261" s="309">
        <f>IF(O$141=0,0,O$141/NFM_fec!O$141)</f>
        <v>0</v>
      </c>
      <c r="P261" s="309">
        <f>IF(P$141=0,0,P$141/NFM_fec!P$141)</f>
        <v>0.47134972571300315</v>
      </c>
      <c r="Q261" s="309">
        <f>IF(Q$141=0,0,Q$141/NFM_fec!Q$141)</f>
        <v>0.48795266019355932</v>
      </c>
      <c r="R261" s="309">
        <f>IF(R$141=0,0,R$141/NFM_fec!R$141)</f>
        <v>0.48371073622858535</v>
      </c>
      <c r="S261" s="309">
        <f>IF(S$141=0,0,S$141/NFM_fec!S$141)</f>
        <v>0.49790798957738747</v>
      </c>
      <c r="T261" s="309">
        <f>IF(T$141=0,0,T$141/NFM_fec!T$141)</f>
        <v>0.50973896009885655</v>
      </c>
      <c r="U261" s="309">
        <f>IF(U$141=0,0,U$141/NFM_fec!U$141)</f>
        <v>0.51331628907907678</v>
      </c>
      <c r="V261" s="309">
        <f>IF(V$141=0,0,V$141/NFM_fec!V$141)</f>
        <v>0.51343851105278859</v>
      </c>
      <c r="W261" s="309">
        <f>IF(W$141=0,0,W$141/NFM_fec!W$141)</f>
        <v>0.51390894422975553</v>
      </c>
      <c r="X261" s="309">
        <f>IF(X$141=0,0,X$141/NFM_fec!X$141)</f>
        <v>0.51240058792664755</v>
      </c>
      <c r="Y261" s="309">
        <f>IF(Y$141=0,0,Y$141/NFM_fec!Y$141)</f>
        <v>0.50999496991138904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HR: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19.254776399248779</v>
      </c>
      <c r="C72" s="223">
        <v>21.2103107983611</v>
      </c>
      <c r="D72" s="223">
        <v>21.624319077446572</v>
      </c>
      <c r="E72" s="223">
        <v>18.101117878799549</v>
      </c>
      <c r="F72" s="223">
        <v>24.442448759527359</v>
      </c>
      <c r="G72" s="223">
        <v>20.906389798585579</v>
      </c>
      <c r="H72" s="223">
        <v>21.311187479361699</v>
      </c>
      <c r="I72" s="223">
        <v>21.839531039383701</v>
      </c>
      <c r="J72" s="223">
        <v>23.98816943735018</v>
      </c>
      <c r="K72" s="223">
        <v>17.696152077704731</v>
      </c>
      <c r="L72" s="223">
        <v>13.05775511828767</v>
      </c>
      <c r="M72" s="223">
        <v>17.52507863915163</v>
      </c>
      <c r="N72" s="223">
        <v>19.689999837876599</v>
      </c>
      <c r="O72" s="223">
        <v>19.975726797892239</v>
      </c>
      <c r="P72" s="223">
        <v>20.232121113531729</v>
      </c>
      <c r="Q72" s="223">
        <v>10.95283469616243</v>
      </c>
      <c r="R72" s="223">
        <v>8.8239473001808335</v>
      </c>
      <c r="S72" s="223">
        <v>19.748066963258601</v>
      </c>
      <c r="T72" s="223">
        <v>24.494238163934739</v>
      </c>
      <c r="U72" s="223">
        <v>25.239206431758141</v>
      </c>
      <c r="V72" s="223">
        <v>24.09154444285241</v>
      </c>
      <c r="W72" s="223">
        <v>28.38578931491946</v>
      </c>
      <c r="X72" s="223">
        <v>28.68416744306878</v>
      </c>
      <c r="Y72" s="223">
        <v>27.79471136478541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4.4796116376657091E-2</v>
      </c>
      <c r="C77" s="260">
        <v>4.4800173536881538E-2</v>
      </c>
      <c r="D77" s="260">
        <v>4.4466564742653557E-2</v>
      </c>
      <c r="E77" s="260">
        <v>3.5556494690348293E-2</v>
      </c>
      <c r="F77" s="260">
        <v>4.4105633701591228E-2</v>
      </c>
      <c r="G77" s="260">
        <v>8.4785482756433803E-3</v>
      </c>
      <c r="H77" s="260">
        <v>1.5709594572331009E-2</v>
      </c>
      <c r="I77" s="260">
        <v>1.399316612668754E-2</v>
      </c>
      <c r="J77" s="260">
        <v>2.450909422248685E-2</v>
      </c>
      <c r="K77" s="260">
        <v>1.036235027858934E-2</v>
      </c>
      <c r="L77" s="260">
        <v>4.0070733061054551E-3</v>
      </c>
      <c r="M77" s="260">
        <v>1.01546332523288E-2</v>
      </c>
      <c r="N77" s="260">
        <v>1.9033098238991689E-2</v>
      </c>
      <c r="O77" s="260">
        <v>2.013247609074684E-2</v>
      </c>
      <c r="P77" s="260">
        <v>2.2092089815825739E-2</v>
      </c>
      <c r="Q77" s="260">
        <v>2.5021038893261929E-2</v>
      </c>
      <c r="R77" s="260">
        <v>2.0847670112224909E-2</v>
      </c>
      <c r="S77" s="260">
        <v>4.8476441858816749E-2</v>
      </c>
      <c r="T77" s="260">
        <v>5.9603687990392333E-2</v>
      </c>
      <c r="U77" s="260">
        <v>6.310249824613276E-2</v>
      </c>
      <c r="V77" s="260">
        <v>5.9828156457369039E-2</v>
      </c>
      <c r="W77" s="260">
        <v>7.1340980836024345E-2</v>
      </c>
      <c r="X77" s="260">
        <v>7.1618728528219891E-2</v>
      </c>
      <c r="Y77" s="260">
        <v>6.7668243035015507E-2</v>
      </c>
      <c r="DA77" s="68" t="s">
        <v>857</v>
      </c>
    </row>
    <row r="78" spans="1:105" ht="12" customHeight="1" x14ac:dyDescent="0.25">
      <c r="A78" s="37" t="s">
        <v>159</v>
      </c>
      <c r="B78" s="226">
        <v>1.851763605251967E-2</v>
      </c>
      <c r="C78" s="226">
        <v>1.9221282641030939E-2</v>
      </c>
      <c r="D78" s="226">
        <v>2.7165269377561641E-2</v>
      </c>
      <c r="E78" s="226">
        <v>2.8334594354499601E-2</v>
      </c>
      <c r="F78" s="226">
        <v>3.2595089014856207E-2</v>
      </c>
      <c r="G78" s="226">
        <v>9.6616482364000585E-4</v>
      </c>
      <c r="H78" s="226">
        <v>1.352241007900514E-2</v>
      </c>
      <c r="I78" s="226">
        <v>1.1628266985462001E-3</v>
      </c>
      <c r="J78" s="226">
        <v>1.47872700451902E-2</v>
      </c>
      <c r="K78" s="226">
        <v>1.1766320988356449E-3</v>
      </c>
      <c r="L78" s="226">
        <v>1.1211884043178749E-3</v>
      </c>
      <c r="M78" s="226">
        <v>1.142728765704946E-3</v>
      </c>
      <c r="N78" s="226">
        <v>1.098107969955147E-2</v>
      </c>
      <c r="O78" s="226">
        <v>1.3459174317485721E-2</v>
      </c>
      <c r="P78" s="226">
        <v>1.370548980322513E-2</v>
      </c>
      <c r="Q78" s="226">
        <v>1.0227845915735809E-2</v>
      </c>
      <c r="R78" s="226">
        <v>8.4876554115664703E-3</v>
      </c>
      <c r="S78" s="226">
        <v>2.406404097517243E-3</v>
      </c>
      <c r="T78" s="226">
        <v>1.8575301611291829E-3</v>
      </c>
      <c r="U78" s="226">
        <v>2.8498384626762102E-3</v>
      </c>
      <c r="V78" s="226">
        <v>3.1444956474514871E-3</v>
      </c>
      <c r="W78" s="226">
        <v>3.1410426740653059E-3</v>
      </c>
      <c r="X78" s="226">
        <v>4.7167182799494559E-3</v>
      </c>
      <c r="Y78" s="226">
        <v>4.8304386380941776E-3</v>
      </c>
      <c r="DA78" s="69" t="s">
        <v>858</v>
      </c>
    </row>
    <row r="79" spans="1:105" ht="12" customHeight="1" x14ac:dyDescent="0.25">
      <c r="A79" s="37" t="s">
        <v>35</v>
      </c>
      <c r="B79" s="226">
        <v>2.6278480324137429E-2</v>
      </c>
      <c r="C79" s="226">
        <v>2.5578890895850599E-2</v>
      </c>
      <c r="D79" s="226">
        <v>1.730129536509192E-2</v>
      </c>
      <c r="E79" s="226">
        <v>7.2219003358486881E-3</v>
      </c>
      <c r="F79" s="226">
        <v>1.1510544686735021E-2</v>
      </c>
      <c r="G79" s="226">
        <v>7.5123834520033749E-3</v>
      </c>
      <c r="H79" s="226">
        <v>2.1871844933258749E-3</v>
      </c>
      <c r="I79" s="226">
        <v>1.283033942814134E-2</v>
      </c>
      <c r="J79" s="226">
        <v>9.7218241772966518E-3</v>
      </c>
      <c r="K79" s="226">
        <v>9.1857181797536987E-3</v>
      </c>
      <c r="L79" s="226">
        <v>2.88588490178758E-3</v>
      </c>
      <c r="M79" s="226">
        <v>9.0119044866238552E-3</v>
      </c>
      <c r="N79" s="226">
        <v>8.0520185394402227E-3</v>
      </c>
      <c r="O79" s="226">
        <v>6.6733017732611213E-3</v>
      </c>
      <c r="P79" s="226">
        <v>8.3866000126006091E-3</v>
      </c>
      <c r="Q79" s="226">
        <v>1.4793192977526111E-2</v>
      </c>
      <c r="R79" s="226">
        <v>1.236001470065844E-2</v>
      </c>
      <c r="S79" s="226">
        <v>4.6070037761299497E-2</v>
      </c>
      <c r="T79" s="226">
        <v>5.7746157829263151E-2</v>
      </c>
      <c r="U79" s="226">
        <v>6.025265978345655E-2</v>
      </c>
      <c r="V79" s="226">
        <v>5.6683660809917553E-2</v>
      </c>
      <c r="W79" s="226">
        <v>6.8199938161959045E-2</v>
      </c>
      <c r="X79" s="226">
        <v>6.690201024827043E-2</v>
      </c>
      <c r="Y79" s="226">
        <v>6.2837804396921326E-2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4.3061379546304153</v>
      </c>
      <c r="C83" s="261">
        <v>4.7404849116701087</v>
      </c>
      <c r="D83" s="261">
        <v>4.6827101637489417</v>
      </c>
      <c r="E83" s="261">
        <v>3.849555610190408</v>
      </c>
      <c r="F83" s="261">
        <v>5.5229019540657092</v>
      </c>
      <c r="G83" s="261">
        <v>4.6615698084771244</v>
      </c>
      <c r="H83" s="261">
        <v>4.7609201515892394</v>
      </c>
      <c r="I83" s="261">
        <v>4.8860281066312456</v>
      </c>
      <c r="J83" s="261">
        <v>5.5700994856084236</v>
      </c>
      <c r="K83" s="261">
        <v>3.9560224053139019</v>
      </c>
      <c r="L83" s="261">
        <v>2.7857010917689449</v>
      </c>
      <c r="M83" s="261">
        <v>3.8238331201210718</v>
      </c>
      <c r="N83" s="261">
        <v>4.2782541890836638</v>
      </c>
      <c r="O83" s="261">
        <v>4.3451529553757267</v>
      </c>
      <c r="P83" s="261">
        <v>4.0377390695137994</v>
      </c>
      <c r="Q83" s="261">
        <v>2.4915650906942921</v>
      </c>
      <c r="R83" s="261">
        <v>2.0516973662180731</v>
      </c>
      <c r="S83" s="261">
        <v>4.3882110005629809</v>
      </c>
      <c r="T83" s="261">
        <v>5.369341935657479</v>
      </c>
      <c r="U83" s="261">
        <v>5.6699553847901649</v>
      </c>
      <c r="V83" s="261">
        <v>5.3909054325622128</v>
      </c>
      <c r="W83" s="261">
        <v>6.4050724177415059</v>
      </c>
      <c r="X83" s="261">
        <v>6.4283532602284268</v>
      </c>
      <c r="Y83" s="261">
        <v>6.1277798365031568</v>
      </c>
      <c r="DA83" s="70" t="s">
        <v>863</v>
      </c>
    </row>
    <row r="84" spans="1:105" ht="12" customHeight="1" x14ac:dyDescent="0.25">
      <c r="A84" s="60" t="s">
        <v>560</v>
      </c>
      <c r="B84" s="262">
        <v>4.3061379546304153</v>
      </c>
      <c r="C84" s="262">
        <v>4.7404849116701087</v>
      </c>
      <c r="D84" s="262">
        <v>4.6827101637489417</v>
      </c>
      <c r="E84" s="262">
        <v>3.849555610190408</v>
      </c>
      <c r="F84" s="262">
        <v>5.5229019540657092</v>
      </c>
      <c r="G84" s="262">
        <v>4.6615698084771244</v>
      </c>
      <c r="H84" s="262">
        <v>4.7609201515892394</v>
      </c>
      <c r="I84" s="262">
        <v>4.8860281066312456</v>
      </c>
      <c r="J84" s="262">
        <v>5.5700994856084236</v>
      </c>
      <c r="K84" s="262">
        <v>3.9560224053139019</v>
      </c>
      <c r="L84" s="262">
        <v>2.7857010917689449</v>
      </c>
      <c r="M84" s="262">
        <v>3.8238331201210718</v>
      </c>
      <c r="N84" s="262">
        <v>4.2782541890836638</v>
      </c>
      <c r="O84" s="262">
        <v>4.3451529553757267</v>
      </c>
      <c r="P84" s="262">
        <v>4.0377390695137994</v>
      </c>
      <c r="Q84" s="262">
        <v>2.4915650906942921</v>
      </c>
      <c r="R84" s="262">
        <v>2.0516973662180731</v>
      </c>
      <c r="S84" s="262">
        <v>4.3882110005629809</v>
      </c>
      <c r="T84" s="262">
        <v>5.369341935657479</v>
      </c>
      <c r="U84" s="262">
        <v>5.6699553847901649</v>
      </c>
      <c r="V84" s="262">
        <v>5.3909054325622128</v>
      </c>
      <c r="W84" s="262">
        <v>6.4050724177415059</v>
      </c>
      <c r="X84" s="262">
        <v>6.4283532602284268</v>
      </c>
      <c r="Y84" s="262">
        <v>6.1277798365031568</v>
      </c>
      <c r="DA84" s="72" t="s">
        <v>864</v>
      </c>
    </row>
    <row r="85" spans="1:105" ht="12" customHeight="1" x14ac:dyDescent="0.25">
      <c r="A85" s="59" t="s">
        <v>31</v>
      </c>
      <c r="B85" s="230">
        <v>0.66121823352149445</v>
      </c>
      <c r="C85" s="230">
        <v>0.65231234961898588</v>
      </c>
      <c r="D85" s="230">
        <v>0.56938050125904605</v>
      </c>
      <c r="E85" s="230">
        <v>1.2611614853350439</v>
      </c>
      <c r="F85" s="230">
        <v>1.1057600512142201</v>
      </c>
      <c r="G85" s="230">
        <v>1.2238685140049519</v>
      </c>
      <c r="H85" s="230">
        <v>1.8952509497815291</v>
      </c>
      <c r="I85" s="230">
        <v>1.889995733564102</v>
      </c>
      <c r="J85" s="230">
        <v>1.9640134739672219</v>
      </c>
      <c r="K85" s="230">
        <v>1.9072399449986031</v>
      </c>
      <c r="L85" s="230">
        <v>1.848683991548455</v>
      </c>
      <c r="M85" s="230">
        <v>2.5364700569185539</v>
      </c>
      <c r="N85" s="230">
        <v>3.218003984949156</v>
      </c>
      <c r="O85" s="230">
        <v>3.221700442484174</v>
      </c>
      <c r="P85" s="230">
        <v>2.7465877959556169</v>
      </c>
      <c r="Q85" s="230">
        <v>0.64258445021597776</v>
      </c>
      <c r="R85" s="230">
        <v>0.52618901295590303</v>
      </c>
      <c r="S85" s="230">
        <v>0.3713498781300365</v>
      </c>
      <c r="T85" s="230">
        <v>0.42650456328625441</v>
      </c>
      <c r="U85" s="230">
        <v>0.42793949828100381</v>
      </c>
      <c r="V85" s="230">
        <v>0.42790233943806699</v>
      </c>
      <c r="W85" s="230">
        <v>0.48836789184316748</v>
      </c>
      <c r="X85" s="230">
        <v>0.48894751440363821</v>
      </c>
      <c r="Y85" s="230">
        <v>0.5590494211943956</v>
      </c>
      <c r="DA85" s="71" t="s">
        <v>865</v>
      </c>
    </row>
    <row r="86" spans="1:105" ht="12" customHeight="1" x14ac:dyDescent="0.25">
      <c r="A86" s="59" t="s">
        <v>159</v>
      </c>
      <c r="B86" s="230">
        <v>1.44295751921603</v>
      </c>
      <c r="C86" s="230">
        <v>1.42613150229146</v>
      </c>
      <c r="D86" s="230">
        <v>2.0621061642334371</v>
      </c>
      <c r="E86" s="230">
        <v>2.0626638873166252</v>
      </c>
      <c r="F86" s="230">
        <v>2.1301230598640899</v>
      </c>
      <c r="G86" s="230">
        <v>5.0833942326733432E-2</v>
      </c>
      <c r="H86" s="230">
        <v>0.73027921828417008</v>
      </c>
      <c r="I86" s="230">
        <v>6.308474594735948E-2</v>
      </c>
      <c r="J86" s="230">
        <v>0.76139402115918053</v>
      </c>
      <c r="K86" s="230">
        <v>6.2281715950529261E-2</v>
      </c>
      <c r="L86" s="230">
        <v>6.1047799377458099E-2</v>
      </c>
      <c r="M86" s="230">
        <v>6.150049355804333E-2</v>
      </c>
      <c r="N86" s="230">
        <v>0.61170766035427826</v>
      </c>
      <c r="O86" s="230">
        <v>0.75106227074445553</v>
      </c>
      <c r="P86" s="230">
        <v>0.80100437585113926</v>
      </c>
      <c r="Q86" s="230">
        <v>0.7558075095388388</v>
      </c>
      <c r="R86" s="230">
        <v>0.62107607997705738</v>
      </c>
      <c r="S86" s="230">
        <v>0.19939976395817699</v>
      </c>
      <c r="T86" s="230">
        <v>0.15404196972200859</v>
      </c>
      <c r="U86" s="230">
        <v>0.23674020697348649</v>
      </c>
      <c r="V86" s="230">
        <v>0.26084944863272541</v>
      </c>
      <c r="W86" s="230">
        <v>0.26050414765670737</v>
      </c>
      <c r="X86" s="230">
        <v>0.39116170070416822</v>
      </c>
      <c r="Y86" s="230">
        <v>0.3975189742892889</v>
      </c>
      <c r="DA86" s="71" t="s">
        <v>866</v>
      </c>
    </row>
    <row r="87" spans="1:105" ht="12" customHeight="1" x14ac:dyDescent="0.25">
      <c r="A87" s="59" t="s">
        <v>32</v>
      </c>
      <c r="B87" s="230">
        <v>0.15425316010485851</v>
      </c>
      <c r="C87" s="230">
        <v>0.76420402247586061</v>
      </c>
      <c r="D87" s="230">
        <v>0.73788817565338038</v>
      </c>
      <c r="E87" s="230">
        <v>0</v>
      </c>
      <c r="F87" s="230">
        <v>1.534792743600613</v>
      </c>
      <c r="G87" s="230">
        <v>2.991609671683936</v>
      </c>
      <c r="H87" s="230">
        <v>2.017270848495297</v>
      </c>
      <c r="I87" s="230">
        <v>2.2368862929118412</v>
      </c>
      <c r="J87" s="230">
        <v>2.3441169160610258</v>
      </c>
      <c r="K87" s="230">
        <v>1.5002805477211749</v>
      </c>
      <c r="L87" s="230">
        <v>0.71883520827457692</v>
      </c>
      <c r="M87" s="230">
        <v>0.74085108620342766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2.0477090417880319</v>
      </c>
      <c r="C88" s="230">
        <v>1.8978370372838029</v>
      </c>
      <c r="D88" s="230">
        <v>1.3133353226030779</v>
      </c>
      <c r="E88" s="230">
        <v>0.52573023753873926</v>
      </c>
      <c r="F88" s="230">
        <v>0.75222609938678542</v>
      </c>
      <c r="G88" s="230">
        <v>0.39525768046150328</v>
      </c>
      <c r="H88" s="230">
        <v>0.1181191350282427</v>
      </c>
      <c r="I88" s="230">
        <v>0.69606133420794347</v>
      </c>
      <c r="J88" s="230">
        <v>0.50057507442099536</v>
      </c>
      <c r="K88" s="230">
        <v>0.48622019664359462</v>
      </c>
      <c r="L88" s="230">
        <v>0.1571340925684552</v>
      </c>
      <c r="M88" s="230">
        <v>0.48501148344104678</v>
      </c>
      <c r="N88" s="230">
        <v>0.44854254378022917</v>
      </c>
      <c r="O88" s="230">
        <v>0.37239024214709709</v>
      </c>
      <c r="P88" s="230">
        <v>0.49014689770704289</v>
      </c>
      <c r="Q88" s="230">
        <v>1.093173130939475</v>
      </c>
      <c r="R88" s="230">
        <v>0.90443227328511233</v>
      </c>
      <c r="S88" s="230">
        <v>3.817461358474767</v>
      </c>
      <c r="T88" s="230">
        <v>4.7887954026492157</v>
      </c>
      <c r="U88" s="230">
        <v>5.005275679535675</v>
      </c>
      <c r="V88" s="230">
        <v>4.7021536444914203</v>
      </c>
      <c r="W88" s="230">
        <v>5.656200378241631</v>
      </c>
      <c r="X88" s="230">
        <v>5.5482440451206214</v>
      </c>
      <c r="Y88" s="230">
        <v>5.1712114410194721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8.2588720941244969</v>
      </c>
      <c r="C90" s="294">
        <v>9.0919192469231298</v>
      </c>
      <c r="D90" s="294">
        <v>8.9811113122079629</v>
      </c>
      <c r="E90" s="294">
        <v>7.3831790199835021</v>
      </c>
      <c r="F90" s="294">
        <v>10.592540533442749</v>
      </c>
      <c r="G90" s="294">
        <v>8.940565586071493</v>
      </c>
      <c r="H90" s="294">
        <v>9.1311126110194589</v>
      </c>
      <c r="I90" s="294">
        <v>9.3710609381598715</v>
      </c>
      <c r="J90" s="294">
        <v>10.68306210527269</v>
      </c>
      <c r="K90" s="294">
        <v>7.5873749032693132</v>
      </c>
      <c r="L90" s="294">
        <v>5.3427802944964613</v>
      </c>
      <c r="M90" s="294">
        <v>7.3338450790686256</v>
      </c>
      <c r="N90" s="294">
        <v>8.205392977668053</v>
      </c>
      <c r="O90" s="294">
        <v>8.333700142901062</v>
      </c>
      <c r="P90" s="294">
        <v>7.7441017626259034</v>
      </c>
      <c r="Q90" s="294">
        <v>4.7786479706491374</v>
      </c>
      <c r="R90" s="294">
        <v>3.9350123711727409</v>
      </c>
      <c r="S90" s="294">
        <v>8.4162824687743321</v>
      </c>
      <c r="T90" s="294">
        <v>10.29802313428668</v>
      </c>
      <c r="U90" s="294">
        <v>10.87457875148208</v>
      </c>
      <c r="V90" s="294">
        <v>10.33938041654624</v>
      </c>
      <c r="W90" s="294">
        <v>12.284481920707989</v>
      </c>
      <c r="X90" s="294">
        <v>12.32913295194961</v>
      </c>
      <c r="Y90" s="294">
        <v>11.75265410069248</v>
      </c>
      <c r="DA90" s="70" t="s">
        <v>870</v>
      </c>
    </row>
    <row r="91" spans="1:105" ht="12" customHeight="1" x14ac:dyDescent="0.25">
      <c r="A91" s="60" t="s">
        <v>519</v>
      </c>
      <c r="B91" s="262">
        <v>8.2588720941244969</v>
      </c>
      <c r="C91" s="262">
        <v>9.0919192469231298</v>
      </c>
      <c r="D91" s="262">
        <v>8.9811113122079629</v>
      </c>
      <c r="E91" s="262">
        <v>7.3831790199835021</v>
      </c>
      <c r="F91" s="262">
        <v>10.592540533442749</v>
      </c>
      <c r="G91" s="262">
        <v>8.940565586071493</v>
      </c>
      <c r="H91" s="262">
        <v>9.1311126110194589</v>
      </c>
      <c r="I91" s="262">
        <v>9.3710609381598715</v>
      </c>
      <c r="J91" s="262">
        <v>10.68306210527269</v>
      </c>
      <c r="K91" s="262">
        <v>7.5873749032693132</v>
      </c>
      <c r="L91" s="262">
        <v>5.3427802944964613</v>
      </c>
      <c r="M91" s="262">
        <v>7.3338450790686256</v>
      </c>
      <c r="N91" s="262">
        <v>8.205392977668053</v>
      </c>
      <c r="O91" s="262">
        <v>8.333700142901062</v>
      </c>
      <c r="P91" s="262">
        <v>7.7441017626259034</v>
      </c>
      <c r="Q91" s="262">
        <v>4.7786479706491374</v>
      </c>
      <c r="R91" s="262">
        <v>3.9350123711727409</v>
      </c>
      <c r="S91" s="262">
        <v>8.4162824687743321</v>
      </c>
      <c r="T91" s="262">
        <v>10.29802313428668</v>
      </c>
      <c r="U91" s="262">
        <v>10.87457875148208</v>
      </c>
      <c r="V91" s="262">
        <v>10.33938041654624</v>
      </c>
      <c r="W91" s="262">
        <v>12.284481920707989</v>
      </c>
      <c r="X91" s="262">
        <v>12.32913295194961</v>
      </c>
      <c r="Y91" s="262">
        <v>11.75265410069248</v>
      </c>
      <c r="DA91" s="72" t="s">
        <v>871</v>
      </c>
    </row>
    <row r="92" spans="1:105" ht="12" customHeight="1" x14ac:dyDescent="0.25">
      <c r="A92" s="59" t="s">
        <v>31</v>
      </c>
      <c r="B92" s="297">
        <v>1.2681704289303619</v>
      </c>
      <c r="C92" s="297">
        <v>1.2510895651004299</v>
      </c>
      <c r="D92" s="297">
        <v>1.09203206732622</v>
      </c>
      <c r="E92" s="297">
        <v>2.4188197190055312</v>
      </c>
      <c r="F92" s="297">
        <v>2.1207706130154849</v>
      </c>
      <c r="G92" s="297">
        <v>2.347294402475927</v>
      </c>
      <c r="H92" s="297">
        <v>3.634959062024997</v>
      </c>
      <c r="I92" s="297">
        <v>3.6248799240540381</v>
      </c>
      <c r="J92" s="297">
        <v>3.7668407848360639</v>
      </c>
      <c r="K92" s="297">
        <v>3.6579531182020459</v>
      </c>
      <c r="L92" s="297">
        <v>3.5456468857985382</v>
      </c>
      <c r="M92" s="297">
        <v>4.8647725621844264</v>
      </c>
      <c r="N92" s="297">
        <v>6.171907075457141</v>
      </c>
      <c r="O92" s="297">
        <v>6.1789966230528606</v>
      </c>
      <c r="P92" s="297">
        <v>5.2677637226389384</v>
      </c>
      <c r="Q92" s="297">
        <v>1.2324321329047061</v>
      </c>
      <c r="R92" s="297">
        <v>1.0091938068689681</v>
      </c>
      <c r="S92" s="297">
        <v>0.71222315168672212</v>
      </c>
      <c r="T92" s="297">
        <v>0.8180059888592035</v>
      </c>
      <c r="U92" s="297">
        <v>0.8207580940425212</v>
      </c>
      <c r="V92" s="297">
        <v>0.82068682597488951</v>
      </c>
      <c r="W92" s="297">
        <v>0.93665553591306583</v>
      </c>
      <c r="X92" s="297">
        <v>0.93776721153522014</v>
      </c>
      <c r="Y92" s="297">
        <v>1.07221777671429</v>
      </c>
      <c r="DA92" s="71" t="s">
        <v>872</v>
      </c>
    </row>
    <row r="93" spans="1:105" ht="12" customHeight="1" x14ac:dyDescent="0.25">
      <c r="A93" s="59" t="s">
        <v>159</v>
      </c>
      <c r="B93" s="297">
        <v>2.7674918253944329</v>
      </c>
      <c r="C93" s="297">
        <v>2.7352206991328671</v>
      </c>
      <c r="D93" s="297">
        <v>3.9549757193906099</v>
      </c>
      <c r="E93" s="297">
        <v>3.9560453933435862</v>
      </c>
      <c r="F93" s="297">
        <v>4.0854273786666271</v>
      </c>
      <c r="G93" s="297">
        <v>9.7495953947584493E-2</v>
      </c>
      <c r="H93" s="297">
        <v>1.400624578300077</v>
      </c>
      <c r="I93" s="297">
        <v>0.12099214037240411</v>
      </c>
      <c r="J93" s="297">
        <v>1.460300598874914</v>
      </c>
      <c r="K93" s="297">
        <v>0.1194519848777494</v>
      </c>
      <c r="L93" s="297">
        <v>0.1170854189991859</v>
      </c>
      <c r="M93" s="297">
        <v>0.11795365484638801</v>
      </c>
      <c r="N93" s="297">
        <v>1.173212604679716</v>
      </c>
      <c r="O93" s="297">
        <v>1.4404850225783219</v>
      </c>
      <c r="P93" s="297">
        <v>1.536270494974507</v>
      </c>
      <c r="Q93" s="297">
        <v>1.4495860594405401</v>
      </c>
      <c r="R93" s="297">
        <v>1.191180579743176</v>
      </c>
      <c r="S93" s="297">
        <v>0.38243483220465962</v>
      </c>
      <c r="T93" s="297">
        <v>0.29544174814303142</v>
      </c>
      <c r="U93" s="297">
        <v>0.45405119611370998</v>
      </c>
      <c r="V93" s="297">
        <v>0.50029103915819084</v>
      </c>
      <c r="W93" s="297">
        <v>0.49962877598293809</v>
      </c>
      <c r="X93" s="297">
        <v>0.75022084482037954</v>
      </c>
      <c r="Y93" s="297">
        <v>0.7624136519157515</v>
      </c>
      <c r="DA93" s="71" t="s">
        <v>873</v>
      </c>
    </row>
    <row r="94" spans="1:105" ht="12" customHeight="1" x14ac:dyDescent="0.25">
      <c r="A94" s="59" t="s">
        <v>32</v>
      </c>
      <c r="B94" s="297">
        <v>0.29584679655946478</v>
      </c>
      <c r="C94" s="297">
        <v>1.4656899853050029</v>
      </c>
      <c r="D94" s="297">
        <v>1.4152180275448649</v>
      </c>
      <c r="E94" s="297">
        <v>0</v>
      </c>
      <c r="F94" s="297">
        <v>2.9436253770638419</v>
      </c>
      <c r="G94" s="297">
        <v>5.7376985814900481</v>
      </c>
      <c r="H94" s="297">
        <v>3.868984712627157</v>
      </c>
      <c r="I94" s="297">
        <v>4.2901918092043063</v>
      </c>
      <c r="J94" s="297">
        <v>4.4958526613398258</v>
      </c>
      <c r="K94" s="297">
        <v>2.8774333937928112</v>
      </c>
      <c r="L94" s="297">
        <v>1.3786757657193101</v>
      </c>
      <c r="M94" s="297">
        <v>1.4209006832138169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3.9273630432402369</v>
      </c>
      <c r="C95" s="297">
        <v>3.6399189973848292</v>
      </c>
      <c r="D95" s="297">
        <v>2.5188854979462678</v>
      </c>
      <c r="E95" s="297">
        <v>1.0083139076343861</v>
      </c>
      <c r="F95" s="297">
        <v>1.4427171646967929</v>
      </c>
      <c r="G95" s="297">
        <v>0.75807664815793374</v>
      </c>
      <c r="H95" s="297">
        <v>0.22654425806722781</v>
      </c>
      <c r="I95" s="297">
        <v>1.3349970645291229</v>
      </c>
      <c r="J95" s="297">
        <v>0.96006806022188329</v>
      </c>
      <c r="K95" s="297">
        <v>0.9325364063967061</v>
      </c>
      <c r="L95" s="297">
        <v>0.30137222397942709</v>
      </c>
      <c r="M95" s="297">
        <v>0.93021817882399438</v>
      </c>
      <c r="N95" s="297">
        <v>0.86027329753119641</v>
      </c>
      <c r="O95" s="297">
        <v>0.71421849726987885</v>
      </c>
      <c r="P95" s="297">
        <v>0.94006754501245948</v>
      </c>
      <c r="Q95" s="297">
        <v>2.0966297783038912</v>
      </c>
      <c r="R95" s="297">
        <v>1.734637984560597</v>
      </c>
      <c r="S95" s="297">
        <v>7.3216244848829497</v>
      </c>
      <c r="T95" s="297">
        <v>9.1845753972844495</v>
      </c>
      <c r="U95" s="297">
        <v>9.5997694613258489</v>
      </c>
      <c r="V95" s="297">
        <v>9.0184025514131605</v>
      </c>
      <c r="W95" s="297">
        <v>10.848197608811979</v>
      </c>
      <c r="X95" s="297">
        <v>10.64114489559401</v>
      </c>
      <c r="Y95" s="297">
        <v>9.9180226720624383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6.6449702341172037</v>
      </c>
      <c r="C97" s="294">
        <f t="shared" si="2"/>
        <v>7.3331064662309791</v>
      </c>
      <c r="D97" s="294">
        <f t="shared" si="2"/>
        <v>7.916031036747011</v>
      </c>
      <c r="E97" s="294">
        <f t="shared" si="2"/>
        <v>6.8328267539352918</v>
      </c>
      <c r="F97" s="294">
        <f t="shared" si="2"/>
        <v>8.2829006383173098</v>
      </c>
      <c r="G97" s="294">
        <f t="shared" si="2"/>
        <v>7.2957758557613133</v>
      </c>
      <c r="H97" s="294">
        <f t="shared" si="2"/>
        <v>7.4034451221806696</v>
      </c>
      <c r="I97" s="294">
        <f t="shared" si="2"/>
        <v>7.5684488284658951</v>
      </c>
      <c r="J97" s="294">
        <f t="shared" si="2"/>
        <v>7.71049875224658</v>
      </c>
      <c r="K97" s="294">
        <f t="shared" si="2"/>
        <v>6.1423924188429293</v>
      </c>
      <c r="L97" s="294">
        <f t="shared" si="2"/>
        <v>4.9252666587161569</v>
      </c>
      <c r="M97" s="294">
        <f t="shared" si="2"/>
        <v>6.3572458067096012</v>
      </c>
      <c r="N97" s="294">
        <f t="shared" si="2"/>
        <v>7.1873195728858956</v>
      </c>
      <c r="O97" s="294">
        <f t="shared" si="2"/>
        <v>7.2767412235246995</v>
      </c>
      <c r="P97" s="294">
        <f t="shared" si="2"/>
        <v>8.4281881915762025</v>
      </c>
      <c r="Q97" s="294">
        <f t="shared" si="2"/>
        <v>3.6576005959257412</v>
      </c>
      <c r="R97" s="294">
        <f t="shared" si="2"/>
        <v>2.8163898926777957</v>
      </c>
      <c r="S97" s="294">
        <f t="shared" si="2"/>
        <v>6.8950970520624706</v>
      </c>
      <c r="T97" s="294">
        <f t="shared" si="2"/>
        <v>8.7672694060001817</v>
      </c>
      <c r="U97" s="294">
        <f t="shared" si="2"/>
        <v>8.6315697972397647</v>
      </c>
      <c r="V97" s="294">
        <f t="shared" si="2"/>
        <v>8.3014304372865855</v>
      </c>
      <c r="W97" s="294">
        <f t="shared" si="2"/>
        <v>9.6248939956339505</v>
      </c>
      <c r="X97" s="294">
        <f t="shared" si="2"/>
        <v>9.855062502362518</v>
      </c>
      <c r="Y97" s="294">
        <f t="shared" si="2"/>
        <v>9.8466091845547652</v>
      </c>
      <c r="DA97" s="70"/>
    </row>
    <row r="98" spans="1:105" ht="12" customHeight="1" x14ac:dyDescent="0.25">
      <c r="A98" s="60" t="s">
        <v>528</v>
      </c>
      <c r="B98" s="262">
        <v>1.7487300202803</v>
      </c>
      <c r="C98" s="262">
        <v>1.7658469562857959</v>
      </c>
      <c r="D98" s="262">
        <v>1.733259274087237</v>
      </c>
      <c r="E98" s="262">
        <v>1.590540175380406</v>
      </c>
      <c r="F98" s="262">
        <v>1.8912665342316211</v>
      </c>
      <c r="G98" s="262">
        <v>0.91781961406682511</v>
      </c>
      <c r="H98" s="262">
        <v>1.366821392502737</v>
      </c>
      <c r="I98" s="262">
        <v>1.3316960524141701</v>
      </c>
      <c r="J98" s="262">
        <v>1.6695633338011779</v>
      </c>
      <c r="K98" s="262">
        <v>1.1924417065121899</v>
      </c>
      <c r="L98" s="262">
        <v>0.93309046786558469</v>
      </c>
      <c r="M98" s="262">
        <v>1.372740247547338</v>
      </c>
      <c r="N98" s="262">
        <v>1.775328758574541</v>
      </c>
      <c r="O98" s="262">
        <v>1.8032544371015069</v>
      </c>
      <c r="P98" s="262">
        <v>1.7487164916235041</v>
      </c>
      <c r="Q98" s="262">
        <v>1.0385156315909461</v>
      </c>
      <c r="R98" s="262">
        <v>0.86074865873705741</v>
      </c>
      <c r="S98" s="262">
        <v>1.824430380143</v>
      </c>
      <c r="T98" s="262">
        <v>2.2463225603757611</v>
      </c>
      <c r="U98" s="262">
        <v>2.3579248650890299</v>
      </c>
      <c r="V98" s="262">
        <v>2.2411715914484782</v>
      </c>
      <c r="W98" s="262">
        <v>2.6612752099125121</v>
      </c>
      <c r="X98" s="262">
        <v>2.675374811761329</v>
      </c>
      <c r="Y98" s="262">
        <v>2.5589683602555811</v>
      </c>
      <c r="DA98" s="72" t="s">
        <v>877</v>
      </c>
    </row>
    <row r="99" spans="1:105" ht="12" customHeight="1" x14ac:dyDescent="0.25">
      <c r="A99" s="59" t="s">
        <v>31</v>
      </c>
      <c r="B99" s="230">
        <v>0.27849813569980791</v>
      </c>
      <c r="C99" s="230">
        <v>0.28968873407626378</v>
      </c>
      <c r="D99" s="230">
        <v>0.25017200706897252</v>
      </c>
      <c r="E99" s="230">
        <v>0.52108040854320758</v>
      </c>
      <c r="F99" s="230">
        <v>0.52438056968550528</v>
      </c>
      <c r="G99" s="230">
        <v>0.67264511436159768</v>
      </c>
      <c r="H99" s="230">
        <v>0.94416933658442403</v>
      </c>
      <c r="I99" s="230">
        <v>0.95008120910416705</v>
      </c>
      <c r="J99" s="230">
        <v>1.0164484192136209</v>
      </c>
      <c r="K99" s="230">
        <v>0.9261040396858875</v>
      </c>
      <c r="L99" s="230">
        <v>0.83459184477572057</v>
      </c>
      <c r="M99" s="230">
        <v>1.1293982564686591</v>
      </c>
      <c r="N99" s="230">
        <v>1.335361286915808</v>
      </c>
      <c r="O99" s="230">
        <v>1.337017517584516</v>
      </c>
      <c r="P99" s="230">
        <v>1.189527924363321</v>
      </c>
      <c r="Q99" s="230">
        <v>0.26783727170483418</v>
      </c>
      <c r="R99" s="230">
        <v>0.2207520926825764</v>
      </c>
      <c r="S99" s="230">
        <v>0.15439139075945069</v>
      </c>
      <c r="T99" s="230">
        <v>0.1784328199049236</v>
      </c>
      <c r="U99" s="230">
        <v>0.17796421934065121</v>
      </c>
      <c r="V99" s="230">
        <v>0.17789267110314361</v>
      </c>
      <c r="W99" s="230">
        <v>0.20291439020727539</v>
      </c>
      <c r="X99" s="230">
        <v>0.2034919070801533</v>
      </c>
      <c r="Y99" s="230">
        <v>0.23345972257907141</v>
      </c>
      <c r="DA99" s="71" t="s">
        <v>878</v>
      </c>
    </row>
    <row r="100" spans="1:105" ht="12" customHeight="1" x14ac:dyDescent="0.25">
      <c r="A100" s="59" t="s">
        <v>159</v>
      </c>
      <c r="B100" s="230">
        <v>0.60775846554543123</v>
      </c>
      <c r="C100" s="230">
        <v>0.63333804697458806</v>
      </c>
      <c r="D100" s="230">
        <v>0.90603952322714598</v>
      </c>
      <c r="E100" s="230">
        <v>0.85224117100652597</v>
      </c>
      <c r="F100" s="230">
        <v>1.0101605157513209</v>
      </c>
      <c r="G100" s="230">
        <v>2.7938624581429611E-2</v>
      </c>
      <c r="H100" s="230">
        <v>0.36380788788325807</v>
      </c>
      <c r="I100" s="230">
        <v>3.1712046033390527E-2</v>
      </c>
      <c r="J100" s="230">
        <v>0.39404910376845392</v>
      </c>
      <c r="K100" s="230">
        <v>3.0242313711815828E-2</v>
      </c>
      <c r="L100" s="230">
        <v>2.756014318015227E-2</v>
      </c>
      <c r="M100" s="230">
        <v>2.7383942501887169E-2</v>
      </c>
      <c r="N100" s="230">
        <v>0.2538376995079617</v>
      </c>
      <c r="O100" s="230">
        <v>0.31169360116170203</v>
      </c>
      <c r="P100" s="230">
        <v>0.34690938116566961</v>
      </c>
      <c r="Q100" s="230">
        <v>0.31503006526359079</v>
      </c>
      <c r="R100" s="230">
        <v>0.2605600668091419</v>
      </c>
      <c r="S100" s="230">
        <v>8.2901890340270581E-2</v>
      </c>
      <c r="T100" s="230">
        <v>6.4445132378945155E-2</v>
      </c>
      <c r="U100" s="230">
        <v>9.8451501415079606E-2</v>
      </c>
      <c r="V100" s="230">
        <v>0.1084434481802453</v>
      </c>
      <c r="W100" s="230">
        <v>0.1082381564208198</v>
      </c>
      <c r="X100" s="230">
        <v>0.16279506104063551</v>
      </c>
      <c r="Y100" s="230">
        <v>0.16600441023482229</v>
      </c>
      <c r="DA100" s="71" t="s">
        <v>879</v>
      </c>
    </row>
    <row r="101" spans="1:105" ht="12" customHeight="1" x14ac:dyDescent="0.25">
      <c r="A101" s="59" t="s">
        <v>35</v>
      </c>
      <c r="B101" s="230">
        <v>0.86247341903506125</v>
      </c>
      <c r="C101" s="230">
        <v>0.84282017523494379</v>
      </c>
      <c r="D101" s="230">
        <v>0.57704774379111856</v>
      </c>
      <c r="E101" s="230">
        <v>0.21721859583067271</v>
      </c>
      <c r="F101" s="230">
        <v>0.35672544879479501</v>
      </c>
      <c r="G101" s="230">
        <v>0.2172358751237978</v>
      </c>
      <c r="H101" s="230">
        <v>5.8844168035055038E-2</v>
      </c>
      <c r="I101" s="230">
        <v>0.34990279727661261</v>
      </c>
      <c r="J101" s="230">
        <v>0.25906581081910313</v>
      </c>
      <c r="K101" s="230">
        <v>0.23609535311448671</v>
      </c>
      <c r="L101" s="230">
        <v>7.0938479909711791E-2</v>
      </c>
      <c r="M101" s="230">
        <v>0.21595804857679229</v>
      </c>
      <c r="N101" s="230">
        <v>0.18612977215077031</v>
      </c>
      <c r="O101" s="230">
        <v>0.15454331835528939</v>
      </c>
      <c r="P101" s="230">
        <v>0.2122791860945128</v>
      </c>
      <c r="Q101" s="230">
        <v>0.45564829462252121</v>
      </c>
      <c r="R101" s="230">
        <v>0.37943649924533918</v>
      </c>
      <c r="S101" s="230">
        <v>1.587137099043278</v>
      </c>
      <c r="T101" s="230">
        <v>2.003444608091892</v>
      </c>
      <c r="U101" s="230">
        <v>2.0815091443332991</v>
      </c>
      <c r="V101" s="230">
        <v>1.9548354721650889</v>
      </c>
      <c r="W101" s="230">
        <v>2.350122663284417</v>
      </c>
      <c r="X101" s="230">
        <v>2.30908784364054</v>
      </c>
      <c r="Y101" s="230">
        <v>2.1595042274416878</v>
      </c>
      <c r="DA101" s="71" t="s">
        <v>880</v>
      </c>
    </row>
    <row r="102" spans="1:105" ht="12" customHeight="1" x14ac:dyDescent="0.25">
      <c r="A102" s="60" t="s">
        <v>533</v>
      </c>
      <c r="B102" s="262">
        <v>4.8962402138369034</v>
      </c>
      <c r="C102" s="262">
        <v>5.5672595099451829</v>
      </c>
      <c r="D102" s="262">
        <v>6.1827717626597742</v>
      </c>
      <c r="E102" s="262">
        <v>5.2422865785548858</v>
      </c>
      <c r="F102" s="262">
        <v>6.3916341040856883</v>
      </c>
      <c r="G102" s="262">
        <v>6.3779562416944886</v>
      </c>
      <c r="H102" s="262">
        <v>6.0366237296779328</v>
      </c>
      <c r="I102" s="262">
        <v>6.2367527760517252</v>
      </c>
      <c r="J102" s="262">
        <v>6.040935418445402</v>
      </c>
      <c r="K102" s="262">
        <v>4.9499507123307396</v>
      </c>
      <c r="L102" s="262">
        <v>3.992176190850572</v>
      </c>
      <c r="M102" s="262">
        <v>4.9845055591622636</v>
      </c>
      <c r="N102" s="262">
        <v>5.4119908143113546</v>
      </c>
      <c r="O102" s="262">
        <v>5.4734867864231926</v>
      </c>
      <c r="P102" s="262">
        <v>6.6794716999526988</v>
      </c>
      <c r="Q102" s="262">
        <v>2.6190849643347951</v>
      </c>
      <c r="R102" s="262">
        <v>1.9556412339407381</v>
      </c>
      <c r="S102" s="262">
        <v>5.0706666719194704</v>
      </c>
      <c r="T102" s="262">
        <v>6.5209468456244197</v>
      </c>
      <c r="U102" s="262">
        <v>6.2736449321507344</v>
      </c>
      <c r="V102" s="262">
        <v>6.0602588458381073</v>
      </c>
      <c r="W102" s="262">
        <v>6.9636187857214384</v>
      </c>
      <c r="X102" s="262">
        <v>7.1796876906011891</v>
      </c>
      <c r="Y102" s="262">
        <v>7.2876408242991833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0.75087220173512137</v>
      </c>
      <c r="C105" s="229">
        <v>0.76566835099854436</v>
      </c>
      <c r="D105" s="229">
        <v>0.75141210405556325</v>
      </c>
      <c r="E105" s="229">
        <v>1.7164563867225819</v>
      </c>
      <c r="F105" s="229">
        <v>1.2790926460074681</v>
      </c>
      <c r="G105" s="229">
        <v>1.6737099689296431</v>
      </c>
      <c r="H105" s="229">
        <v>2.4018976514121899</v>
      </c>
      <c r="I105" s="229">
        <v>2.4113201330985272</v>
      </c>
      <c r="J105" s="229">
        <v>2.1289743213487098</v>
      </c>
      <c r="K105" s="229">
        <v>2.3849798962219229</v>
      </c>
      <c r="L105" s="229">
        <v>2.6473542768366189</v>
      </c>
      <c r="M105" s="229">
        <v>3.3043951239073008</v>
      </c>
      <c r="N105" s="229">
        <v>4.0685226510783066</v>
      </c>
      <c r="O105" s="229">
        <v>4.0560804153131302</v>
      </c>
      <c r="P105" s="229">
        <v>2.4128027198184578</v>
      </c>
      <c r="Q105" s="229">
        <v>0.67472052406841154</v>
      </c>
      <c r="R105" s="229">
        <v>0.50089540296108215</v>
      </c>
      <c r="S105" s="229">
        <v>0.42910230397165428</v>
      </c>
      <c r="T105" s="229">
        <v>0.44939679448236008</v>
      </c>
      <c r="U105" s="229">
        <v>0.47350292594182469</v>
      </c>
      <c r="V105" s="229">
        <v>0.48103216985979669</v>
      </c>
      <c r="W105" s="229">
        <v>0.53095540599389768</v>
      </c>
      <c r="X105" s="229">
        <v>0.52427087974596831</v>
      </c>
      <c r="Y105" s="229">
        <v>0.58584279422762353</v>
      </c>
      <c r="DA105" s="73" t="s">
        <v>884</v>
      </c>
    </row>
    <row r="106" spans="1:105" ht="12" customHeight="1" x14ac:dyDescent="0.25">
      <c r="A106" s="64" t="s">
        <v>159</v>
      </c>
      <c r="B106" s="229">
        <v>1.6386067935447639</v>
      </c>
      <c r="C106" s="229">
        <v>1.673958428511096</v>
      </c>
      <c r="D106" s="229">
        <v>2.721363882722136</v>
      </c>
      <c r="E106" s="229">
        <v>2.807311073336558</v>
      </c>
      <c r="F106" s="229">
        <v>2.4640289165549172</v>
      </c>
      <c r="G106" s="229">
        <v>6.9518314311257753E-2</v>
      </c>
      <c r="H106" s="229">
        <v>0.92550062537843536</v>
      </c>
      <c r="I106" s="229">
        <v>8.0485640942381698E-2</v>
      </c>
      <c r="J106" s="229">
        <v>0.8253448059101175</v>
      </c>
      <c r="K106" s="229">
        <v>7.7882513332283063E-2</v>
      </c>
      <c r="L106" s="229">
        <v>8.7421730004817622E-2</v>
      </c>
      <c r="M106" s="229">
        <v>8.011998031546895E-2</v>
      </c>
      <c r="N106" s="229">
        <v>0.77338203545724304</v>
      </c>
      <c r="O106" s="229">
        <v>0.94557797083648532</v>
      </c>
      <c r="P106" s="229">
        <v>0.70366057094041812</v>
      </c>
      <c r="Q106" s="229">
        <v>0.79360594356039105</v>
      </c>
      <c r="R106" s="229">
        <v>0.59122130202226109</v>
      </c>
      <c r="S106" s="229">
        <v>0.2304104650760003</v>
      </c>
      <c r="T106" s="229">
        <v>0.16231002753036791</v>
      </c>
      <c r="U106" s="229">
        <v>0.26194632918976568</v>
      </c>
      <c r="V106" s="229">
        <v>0.29323741591904179</v>
      </c>
      <c r="W106" s="229">
        <v>0.28322108761109871</v>
      </c>
      <c r="X106" s="229">
        <v>0.41942065949804408</v>
      </c>
      <c r="Y106" s="229">
        <v>0.4165707320805116</v>
      </c>
      <c r="DA106" s="73" t="s">
        <v>885</v>
      </c>
    </row>
    <row r="107" spans="1:105" ht="12" customHeight="1" x14ac:dyDescent="0.25">
      <c r="A107" s="64" t="s">
        <v>32</v>
      </c>
      <c r="B107" s="229">
        <v>0.1751682032960305</v>
      </c>
      <c r="C107" s="229">
        <v>0.89700407183355935</v>
      </c>
      <c r="D107" s="229">
        <v>0.97379187625740382</v>
      </c>
      <c r="E107" s="229">
        <v>0</v>
      </c>
      <c r="F107" s="229">
        <v>1.775378039141015</v>
      </c>
      <c r="G107" s="229">
        <v>4.0911967857222589</v>
      </c>
      <c r="H107" s="229">
        <v>2.5565364385236991</v>
      </c>
      <c r="I107" s="229">
        <v>2.8538947775182959</v>
      </c>
      <c r="J107" s="229">
        <v>2.5410033009866941</v>
      </c>
      <c r="K107" s="229">
        <v>1.8760822173375979</v>
      </c>
      <c r="L107" s="229">
        <v>1.029387105457912</v>
      </c>
      <c r="M107" s="229">
        <v>0.9651463103672826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6.2369999987229273E-3</v>
      </c>
      <c r="C108" s="229">
        <v>2.9937599988648042E-3</v>
      </c>
      <c r="D108" s="229">
        <v>2.993759998393599E-3</v>
      </c>
      <c r="E108" s="229">
        <v>2.9937599990767709E-3</v>
      </c>
      <c r="F108" s="229">
        <v>2.9937599997280802E-3</v>
      </c>
      <c r="G108" s="229">
        <v>2.9937599993042751E-3</v>
      </c>
      <c r="H108" s="229">
        <v>2.9937599995998911E-3</v>
      </c>
      <c r="I108" s="229">
        <v>2.993759999638029E-3</v>
      </c>
      <c r="J108" s="229">
        <v>2.993759998353399E-3</v>
      </c>
      <c r="K108" s="229">
        <v>2.9937599982083288E-3</v>
      </c>
      <c r="L108" s="229">
        <v>2.9937599982951869E-3</v>
      </c>
      <c r="M108" s="229">
        <v>2.9937599993067401E-3</v>
      </c>
      <c r="N108" s="229">
        <v>2.9937599983364338E-3</v>
      </c>
      <c r="O108" s="229">
        <v>2.9937599983661562E-3</v>
      </c>
      <c r="P108" s="229">
        <v>3.1324276829415738</v>
      </c>
      <c r="Q108" s="229">
        <v>2.9150536269069221E-3</v>
      </c>
      <c r="R108" s="229">
        <v>2.5678065179636561E-3</v>
      </c>
      <c r="S108" s="229">
        <v>0</v>
      </c>
      <c r="T108" s="229">
        <v>0.86341053283076796</v>
      </c>
      <c r="U108" s="229">
        <v>0</v>
      </c>
      <c r="V108" s="229">
        <v>0</v>
      </c>
      <c r="W108" s="229">
        <v>0</v>
      </c>
      <c r="X108" s="229">
        <v>0.28692656639668151</v>
      </c>
      <c r="Y108" s="229">
        <v>0.86617695057057709</v>
      </c>
      <c r="DA108" s="73" t="s">
        <v>887</v>
      </c>
    </row>
    <row r="109" spans="1:105" ht="12" customHeight="1" x14ac:dyDescent="0.25">
      <c r="A109" s="64" t="s">
        <v>35</v>
      </c>
      <c r="B109" s="229">
        <v>2.325356015262265</v>
      </c>
      <c r="C109" s="229">
        <v>2.2276348986031178</v>
      </c>
      <c r="D109" s="229">
        <v>1.7332101396262769</v>
      </c>
      <c r="E109" s="229">
        <v>0.71552535849666909</v>
      </c>
      <c r="F109" s="229">
        <v>0.87014074238256089</v>
      </c>
      <c r="G109" s="229">
        <v>0.54053741273202516</v>
      </c>
      <c r="H109" s="229">
        <v>0.14969525436400891</v>
      </c>
      <c r="I109" s="229">
        <v>0.88805846449288273</v>
      </c>
      <c r="J109" s="229">
        <v>0.54261923020152636</v>
      </c>
      <c r="K109" s="229">
        <v>0.60801232544072603</v>
      </c>
      <c r="L109" s="229">
        <v>0.22501931855292839</v>
      </c>
      <c r="M109" s="229">
        <v>0.63185038457290355</v>
      </c>
      <c r="N109" s="229">
        <v>0.56709236777746852</v>
      </c>
      <c r="O109" s="229">
        <v>0.46883464027521071</v>
      </c>
      <c r="P109" s="229">
        <v>0.43058072625224852</v>
      </c>
      <c r="Q109" s="229">
        <v>1.147843443079086</v>
      </c>
      <c r="R109" s="229">
        <v>0.86095672243943122</v>
      </c>
      <c r="S109" s="229">
        <v>4.4111539028718161</v>
      </c>
      <c r="T109" s="229">
        <v>5.0458294907809238</v>
      </c>
      <c r="U109" s="229">
        <v>5.5381956770191438</v>
      </c>
      <c r="V109" s="229">
        <v>5.2859892600592691</v>
      </c>
      <c r="W109" s="229">
        <v>6.1494422921164418</v>
      </c>
      <c r="X109" s="229">
        <v>5.9490695849604949</v>
      </c>
      <c r="Y109" s="229">
        <v>5.4190503474204714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0</v>
      </c>
      <c r="C115" s="223">
        <f t="shared" si="3"/>
        <v>0</v>
      </c>
      <c r="D115" s="223">
        <f t="shared" si="3"/>
        <v>0</v>
      </c>
      <c r="E115" s="223">
        <f t="shared" si="3"/>
        <v>0</v>
      </c>
      <c r="F115" s="223">
        <f t="shared" si="3"/>
        <v>0</v>
      </c>
      <c r="G115" s="223">
        <f t="shared" si="3"/>
        <v>0</v>
      </c>
      <c r="H115" s="223">
        <f t="shared" si="3"/>
        <v>0</v>
      </c>
      <c r="I115" s="223">
        <f t="shared" si="3"/>
        <v>0</v>
      </c>
      <c r="J115" s="223">
        <f t="shared" si="3"/>
        <v>0</v>
      </c>
      <c r="K115" s="223">
        <f t="shared" si="3"/>
        <v>0</v>
      </c>
      <c r="L115" s="223">
        <f t="shared" si="3"/>
        <v>0</v>
      </c>
      <c r="M115" s="223">
        <f t="shared" si="3"/>
        <v>0</v>
      </c>
      <c r="N115" s="223">
        <f t="shared" si="3"/>
        <v>0</v>
      </c>
      <c r="O115" s="223">
        <f t="shared" si="3"/>
        <v>0</v>
      </c>
      <c r="P115" s="223">
        <f t="shared" si="3"/>
        <v>0.35266304572211649</v>
      </c>
      <c r="Q115" s="223">
        <f t="shared" si="3"/>
        <v>0.54873942328435665</v>
      </c>
      <c r="R115" s="223">
        <f t="shared" si="3"/>
        <v>2.7428760990998153</v>
      </c>
      <c r="S115" s="223">
        <f t="shared" si="3"/>
        <v>1.2815753155700742</v>
      </c>
      <c r="T115" s="223">
        <f t="shared" si="3"/>
        <v>2.5597211555549002</v>
      </c>
      <c r="U115" s="223">
        <f t="shared" si="3"/>
        <v>2.2723186472577468</v>
      </c>
      <c r="V115" s="223">
        <f t="shared" si="3"/>
        <v>2.0678292761434705</v>
      </c>
      <c r="W115" s="223">
        <f t="shared" si="3"/>
        <v>2.7362384043386707</v>
      </c>
      <c r="X115" s="223">
        <f t="shared" si="3"/>
        <v>2.816426195847463</v>
      </c>
      <c r="Y115" s="223">
        <f t="shared" si="3"/>
        <v>2.374635752695923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</v>
      </c>
      <c r="C120" s="260">
        <v>0</v>
      </c>
      <c r="D120" s="260">
        <v>0</v>
      </c>
      <c r="E120" s="260">
        <v>0</v>
      </c>
      <c r="F120" s="260">
        <v>0</v>
      </c>
      <c r="G120" s="260">
        <v>0</v>
      </c>
      <c r="H120" s="260">
        <v>0</v>
      </c>
      <c r="I120" s="260">
        <v>0</v>
      </c>
      <c r="J120" s="260">
        <v>0</v>
      </c>
      <c r="K120" s="260">
        <v>0</v>
      </c>
      <c r="L120" s="260">
        <v>0</v>
      </c>
      <c r="M120" s="260">
        <v>0</v>
      </c>
      <c r="N120" s="260">
        <v>0</v>
      </c>
      <c r="O120" s="260">
        <v>0</v>
      </c>
      <c r="P120" s="260">
        <v>4.0131543017712018E-4</v>
      </c>
      <c r="Q120" s="260">
        <v>1.229678366016083E-3</v>
      </c>
      <c r="R120" s="260">
        <v>6.2947755428687116E-3</v>
      </c>
      <c r="S120" s="260">
        <v>3.118627470619981E-3</v>
      </c>
      <c r="T120" s="260">
        <v>6.2148130769252513E-3</v>
      </c>
      <c r="U120" s="260">
        <v>5.6038941843306288E-3</v>
      </c>
      <c r="V120" s="260">
        <v>5.0743568136084726E-3</v>
      </c>
      <c r="W120" s="260">
        <v>6.7692692898867072E-3</v>
      </c>
      <c r="X120" s="260">
        <v>6.9442930759453167E-3</v>
      </c>
      <c r="Y120" s="260">
        <v>5.7528704278553321E-3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2.4896805064721967E-4</v>
      </c>
      <c r="Q121" s="226">
        <v>5.0265542159055648E-4</v>
      </c>
      <c r="R121" s="226">
        <v>2.5627749006684542E-3</v>
      </c>
      <c r="S121" s="226">
        <v>1.5481082431310561E-4</v>
      </c>
      <c r="T121" s="226">
        <v>1.936826918835887E-4</v>
      </c>
      <c r="U121" s="226">
        <v>2.5308337436943999E-4</v>
      </c>
      <c r="V121" s="226">
        <v>2.6670206569673268E-4</v>
      </c>
      <c r="W121" s="226">
        <v>2.9804137064845559E-4</v>
      </c>
      <c r="X121" s="226">
        <v>4.5734230090012802E-4</v>
      </c>
      <c r="Y121" s="226">
        <v>4.1066364882980902E-4</v>
      </c>
      <c r="DA121" s="69" t="s">
        <v>898</v>
      </c>
    </row>
    <row r="122" spans="1:105" ht="12" customHeight="1" x14ac:dyDescent="0.25">
      <c r="A122" s="37" t="s">
        <v>35</v>
      </c>
      <c r="B122" s="226">
        <v>0</v>
      </c>
      <c r="C122" s="226">
        <v>0</v>
      </c>
      <c r="D122" s="226">
        <v>0</v>
      </c>
      <c r="E122" s="226">
        <v>0</v>
      </c>
      <c r="F122" s="226">
        <v>0</v>
      </c>
      <c r="G122" s="226">
        <v>0</v>
      </c>
      <c r="H122" s="226">
        <v>0</v>
      </c>
      <c r="I122" s="226">
        <v>0</v>
      </c>
      <c r="J122" s="226">
        <v>0</v>
      </c>
      <c r="K122" s="226">
        <v>0</v>
      </c>
      <c r="L122" s="226">
        <v>0</v>
      </c>
      <c r="M122" s="226">
        <v>0</v>
      </c>
      <c r="N122" s="226">
        <v>0</v>
      </c>
      <c r="O122" s="226">
        <v>0</v>
      </c>
      <c r="P122" s="226">
        <v>1.5234737952990059E-4</v>
      </c>
      <c r="Q122" s="226">
        <v>7.2702294442552641E-4</v>
      </c>
      <c r="R122" s="226">
        <v>3.732000642200257E-3</v>
      </c>
      <c r="S122" s="226">
        <v>2.963816646306875E-3</v>
      </c>
      <c r="T122" s="226">
        <v>6.021130385041663E-3</v>
      </c>
      <c r="U122" s="226">
        <v>5.3508108099611894E-3</v>
      </c>
      <c r="V122" s="226">
        <v>4.807654747911741E-3</v>
      </c>
      <c r="W122" s="226">
        <v>6.4712279192382519E-3</v>
      </c>
      <c r="X122" s="226">
        <v>6.4869507750451886E-3</v>
      </c>
      <c r="Y122" s="226">
        <v>5.3422067790255233E-3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</v>
      </c>
      <c r="C126" s="294">
        <v>0</v>
      </c>
      <c r="D126" s="294">
        <v>0</v>
      </c>
      <c r="E126" s="294">
        <v>0</v>
      </c>
      <c r="F126" s="294">
        <v>0</v>
      </c>
      <c r="G126" s="294">
        <v>0</v>
      </c>
      <c r="H126" s="294">
        <v>0</v>
      </c>
      <c r="I126" s="294">
        <v>0</v>
      </c>
      <c r="J126" s="294">
        <v>0</v>
      </c>
      <c r="K126" s="294">
        <v>0</v>
      </c>
      <c r="L126" s="294">
        <v>0</v>
      </c>
      <c r="M126" s="294">
        <v>0</v>
      </c>
      <c r="N126" s="294">
        <v>0</v>
      </c>
      <c r="O126" s="294">
        <v>0</v>
      </c>
      <c r="P126" s="294">
        <v>0.18171331261112211</v>
      </c>
      <c r="Q126" s="294">
        <v>0.30335968816770792</v>
      </c>
      <c r="R126" s="294">
        <v>1.5347422919165741</v>
      </c>
      <c r="S126" s="294">
        <v>0.69939045977800951</v>
      </c>
      <c r="T126" s="294">
        <v>1.386996731550221</v>
      </c>
      <c r="U126" s="294">
        <v>1.2474480017013529</v>
      </c>
      <c r="V126" s="294">
        <v>1.1327564204137071</v>
      </c>
      <c r="W126" s="294">
        <v>1.5056575180837199</v>
      </c>
      <c r="X126" s="294">
        <v>1.5441895425056</v>
      </c>
      <c r="Y126" s="294">
        <v>1.290631565769697</v>
      </c>
      <c r="DA126" s="70" t="s">
        <v>903</v>
      </c>
    </row>
    <row r="127" spans="1:105" ht="12" customHeight="1" x14ac:dyDescent="0.25">
      <c r="A127" s="60" t="s">
        <v>604</v>
      </c>
      <c r="B127" s="262">
        <v>0</v>
      </c>
      <c r="C127" s="262">
        <v>0</v>
      </c>
      <c r="D127" s="262">
        <v>0</v>
      </c>
      <c r="E127" s="262">
        <v>0</v>
      </c>
      <c r="F127" s="262">
        <v>0</v>
      </c>
      <c r="G127" s="262">
        <v>0</v>
      </c>
      <c r="H127" s="262">
        <v>0</v>
      </c>
      <c r="I127" s="262">
        <v>0</v>
      </c>
      <c r="J127" s="262">
        <v>0</v>
      </c>
      <c r="K127" s="262">
        <v>0</v>
      </c>
      <c r="L127" s="262">
        <v>0</v>
      </c>
      <c r="M127" s="262">
        <v>0</v>
      </c>
      <c r="N127" s="262">
        <v>0</v>
      </c>
      <c r="O127" s="262">
        <v>0</v>
      </c>
      <c r="P127" s="262">
        <v>0.18171331261112211</v>
      </c>
      <c r="Q127" s="262">
        <v>0.30335968816770792</v>
      </c>
      <c r="R127" s="262">
        <v>1.5347422919165741</v>
      </c>
      <c r="S127" s="262">
        <v>0.69939045977800951</v>
      </c>
      <c r="T127" s="262">
        <v>1.386996731550221</v>
      </c>
      <c r="U127" s="262">
        <v>1.2474480017013529</v>
      </c>
      <c r="V127" s="262">
        <v>1.1327564204137071</v>
      </c>
      <c r="W127" s="262">
        <v>1.5056575180837199</v>
      </c>
      <c r="X127" s="262">
        <v>1.5441895425056</v>
      </c>
      <c r="Y127" s="262">
        <v>1.290631565769697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0.1236066913161067</v>
      </c>
      <c r="Q129" s="230">
        <v>7.8237658396721727E-2</v>
      </c>
      <c r="R129" s="230">
        <v>0.39360801696297909</v>
      </c>
      <c r="S129" s="230">
        <v>5.9185522749602003E-2</v>
      </c>
      <c r="T129" s="230">
        <v>0.11017373122407639</v>
      </c>
      <c r="U129" s="230">
        <v>9.4151053359562517E-2</v>
      </c>
      <c r="V129" s="230">
        <v>8.9912377126998011E-2</v>
      </c>
      <c r="W129" s="230">
        <v>0.1148019475794845</v>
      </c>
      <c r="X129" s="230">
        <v>0.1174527298067896</v>
      </c>
      <c r="Y129" s="230">
        <v>0.1177468592328715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3.6048183413060778E-2</v>
      </c>
      <c r="Q130" s="230">
        <v>9.2023094746693193E-2</v>
      </c>
      <c r="R130" s="230">
        <v>0.46458690357222832</v>
      </c>
      <c r="S130" s="230">
        <v>3.1780215804674002E-2</v>
      </c>
      <c r="T130" s="230">
        <v>3.9791786607425647E-2</v>
      </c>
      <c r="U130" s="230">
        <v>5.2085259595454417E-2</v>
      </c>
      <c r="V130" s="230">
        <v>5.4810623446543888E-2</v>
      </c>
      <c r="W130" s="230">
        <v>6.1237407296890069E-2</v>
      </c>
      <c r="X130" s="230">
        <v>9.396307004363641E-2</v>
      </c>
      <c r="Y130" s="230">
        <v>8.3725354026903662E-2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</v>
      </c>
      <c r="C132" s="230">
        <v>0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30">
        <v>0</v>
      </c>
      <c r="N132" s="230">
        <v>0</v>
      </c>
      <c r="O132" s="230">
        <v>0</v>
      </c>
      <c r="P132" s="230">
        <v>2.2058437881954669E-2</v>
      </c>
      <c r="Q132" s="230">
        <v>0.1330989350242929</v>
      </c>
      <c r="R132" s="230">
        <v>0.67654737138136678</v>
      </c>
      <c r="S132" s="230">
        <v>0.60842472122373348</v>
      </c>
      <c r="T132" s="230">
        <v>1.2370312137187189</v>
      </c>
      <c r="U132" s="230">
        <v>1.1012116887463359</v>
      </c>
      <c r="V132" s="230">
        <v>0.98803341984016557</v>
      </c>
      <c r="W132" s="230">
        <v>1.3296181632073449</v>
      </c>
      <c r="X132" s="230">
        <v>1.332773742655174</v>
      </c>
      <c r="Y132" s="230">
        <v>1.089159352509921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0</v>
      </c>
      <c r="C134" s="294">
        <v>0</v>
      </c>
      <c r="D134" s="294">
        <v>0</v>
      </c>
      <c r="E134" s="294">
        <v>0</v>
      </c>
      <c r="F134" s="294">
        <v>0</v>
      </c>
      <c r="G134" s="294">
        <v>0</v>
      </c>
      <c r="H134" s="294">
        <v>0</v>
      </c>
      <c r="I134" s="294">
        <v>0</v>
      </c>
      <c r="J134" s="294">
        <v>0</v>
      </c>
      <c r="K134" s="294">
        <v>0</v>
      </c>
      <c r="L134" s="294">
        <v>0</v>
      </c>
      <c r="M134" s="294">
        <v>0</v>
      </c>
      <c r="N134" s="294">
        <v>0</v>
      </c>
      <c r="O134" s="294">
        <v>0</v>
      </c>
      <c r="P134" s="294">
        <v>9.3112590814257504E-2</v>
      </c>
      <c r="Q134" s="294">
        <v>0.15544599406621379</v>
      </c>
      <c r="R134" s="294">
        <v>0.78642466519988474</v>
      </c>
      <c r="S134" s="294">
        <v>0.3583780228588454</v>
      </c>
      <c r="T134" s="294">
        <v>0.71071765337265447</v>
      </c>
      <c r="U134" s="294">
        <v>0.63921081881907127</v>
      </c>
      <c r="V134" s="294">
        <v>0.58044115508435701</v>
      </c>
      <c r="W134" s="294">
        <v>0.77152119662122653</v>
      </c>
      <c r="X134" s="294">
        <v>0.79126557622492488</v>
      </c>
      <c r="Y134" s="294">
        <v>0.66133871618233209</v>
      </c>
      <c r="DA134" s="70" t="s">
        <v>911</v>
      </c>
    </row>
    <row r="135" spans="1:105" ht="12" customHeight="1" x14ac:dyDescent="0.25">
      <c r="A135" s="60" t="s">
        <v>615</v>
      </c>
      <c r="B135" s="262">
        <v>0</v>
      </c>
      <c r="C135" s="262">
        <v>0</v>
      </c>
      <c r="D135" s="262">
        <v>0</v>
      </c>
      <c r="E135" s="262">
        <v>0</v>
      </c>
      <c r="F135" s="262">
        <v>0</v>
      </c>
      <c r="G135" s="262">
        <v>0</v>
      </c>
      <c r="H135" s="262">
        <v>0</v>
      </c>
      <c r="I135" s="262">
        <v>0</v>
      </c>
      <c r="J135" s="262">
        <v>0</v>
      </c>
      <c r="K135" s="262">
        <v>0</v>
      </c>
      <c r="L135" s="262">
        <v>0</v>
      </c>
      <c r="M135" s="262">
        <v>0</v>
      </c>
      <c r="N135" s="262">
        <v>0</v>
      </c>
      <c r="O135" s="262">
        <v>0</v>
      </c>
      <c r="P135" s="262">
        <v>9.3112590814257504E-2</v>
      </c>
      <c r="Q135" s="262">
        <v>0.15544599406621379</v>
      </c>
      <c r="R135" s="262">
        <v>0.78642466519988474</v>
      </c>
      <c r="S135" s="262">
        <v>0.3583780228588454</v>
      </c>
      <c r="T135" s="262">
        <v>0.71071765337265447</v>
      </c>
      <c r="U135" s="262">
        <v>0.63921081881907127</v>
      </c>
      <c r="V135" s="262">
        <v>0.58044115508435701</v>
      </c>
      <c r="W135" s="262">
        <v>0.77152119662122653</v>
      </c>
      <c r="X135" s="262">
        <v>0.79126557622492488</v>
      </c>
      <c r="Y135" s="262">
        <v>0.66133871618233209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6.3337898060620262E-2</v>
      </c>
      <c r="Q136" s="297">
        <v>4.0090134112241833E-2</v>
      </c>
      <c r="R136" s="297">
        <v>0.2016905734535708</v>
      </c>
      <c r="S136" s="297">
        <v>3.032753782715595E-2</v>
      </c>
      <c r="T136" s="297">
        <v>5.6454650496088728E-2</v>
      </c>
      <c r="U136" s="297">
        <v>4.8244393216040508E-2</v>
      </c>
      <c r="V136" s="297">
        <v>4.6072432780309938E-2</v>
      </c>
      <c r="W136" s="297">
        <v>5.8826217056119567E-2</v>
      </c>
      <c r="X136" s="297">
        <v>6.0184517102066029E-2</v>
      </c>
      <c r="Y136" s="297">
        <v>6.0335233373227763E-2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1.8471622708903221E-2</v>
      </c>
      <c r="Q137" s="297">
        <v>4.7153995728137103E-2</v>
      </c>
      <c r="R137" s="297">
        <v>0.2380612054690816</v>
      </c>
      <c r="S137" s="297">
        <v>1.6284652938676831E-2</v>
      </c>
      <c r="T137" s="297">
        <v>2.038990039257418E-2</v>
      </c>
      <c r="U137" s="297">
        <v>2.668925790013409E-2</v>
      </c>
      <c r="V137" s="297">
        <v>2.808577467394658E-2</v>
      </c>
      <c r="W137" s="297">
        <v>3.1378953837927839E-2</v>
      </c>
      <c r="X137" s="297">
        <v>4.8148067782729002E-2</v>
      </c>
      <c r="Y137" s="297">
        <v>4.2902110573316179E-2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0</v>
      </c>
      <c r="C139" s="297">
        <v>0</v>
      </c>
      <c r="D139" s="297">
        <v>0</v>
      </c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1.130307004473402E-2</v>
      </c>
      <c r="Q139" s="297">
        <v>6.820186422583488E-2</v>
      </c>
      <c r="R139" s="297">
        <v>0.34667288627723242</v>
      </c>
      <c r="S139" s="297">
        <v>0.31176583209301262</v>
      </c>
      <c r="T139" s="297">
        <v>0.63387310248399154</v>
      </c>
      <c r="U139" s="297">
        <v>0.56427716770289671</v>
      </c>
      <c r="V139" s="297">
        <v>0.50628294763010051</v>
      </c>
      <c r="W139" s="297">
        <v>0.68131602572717909</v>
      </c>
      <c r="X139" s="297">
        <v>0.68293299134012986</v>
      </c>
      <c r="Y139" s="297">
        <v>0.55810137223578815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0</v>
      </c>
      <c r="C141" s="261">
        <f t="shared" si="4"/>
        <v>0</v>
      </c>
      <c r="D141" s="261">
        <f t="shared" si="4"/>
        <v>0</v>
      </c>
      <c r="E141" s="261">
        <f t="shared" si="4"/>
        <v>0</v>
      </c>
      <c r="F141" s="261">
        <f t="shared" si="4"/>
        <v>0</v>
      </c>
      <c r="G141" s="261">
        <f t="shared" si="4"/>
        <v>0</v>
      </c>
      <c r="H141" s="261">
        <f t="shared" si="4"/>
        <v>0</v>
      </c>
      <c r="I141" s="261">
        <f t="shared" si="4"/>
        <v>0</v>
      </c>
      <c r="J141" s="261">
        <f t="shared" si="4"/>
        <v>0</v>
      </c>
      <c r="K141" s="261">
        <f t="shared" si="4"/>
        <v>0</v>
      </c>
      <c r="L141" s="261">
        <f t="shared" si="4"/>
        <v>0</v>
      </c>
      <c r="M141" s="261">
        <f t="shared" si="4"/>
        <v>0</v>
      </c>
      <c r="N141" s="261">
        <f t="shared" si="4"/>
        <v>0</v>
      </c>
      <c r="O141" s="261">
        <f t="shared" si="4"/>
        <v>0</v>
      </c>
      <c r="P141" s="261">
        <f t="shared" si="4"/>
        <v>7.7435826866559782E-2</v>
      </c>
      <c r="Q141" s="261">
        <f t="shared" si="4"/>
        <v>8.8704062684418911E-2</v>
      </c>
      <c r="R141" s="261">
        <f t="shared" si="4"/>
        <v>0.41541436644048768</v>
      </c>
      <c r="S141" s="261">
        <f t="shared" si="4"/>
        <v>0.22068820546259937</v>
      </c>
      <c r="T141" s="261">
        <f t="shared" si="4"/>
        <v>0.45579195755509994</v>
      </c>
      <c r="U141" s="261">
        <f t="shared" si="4"/>
        <v>0.38005593255299203</v>
      </c>
      <c r="V141" s="261">
        <f t="shared" si="4"/>
        <v>0.34955734383179815</v>
      </c>
      <c r="W141" s="261">
        <f t="shared" si="4"/>
        <v>0.45229042034383776</v>
      </c>
      <c r="X141" s="261">
        <f t="shared" si="4"/>
        <v>0.47402678404099302</v>
      </c>
      <c r="Y141" s="261">
        <f t="shared" si="4"/>
        <v>0.4169126003160385</v>
      </c>
      <c r="DA141" s="70"/>
    </row>
    <row r="142" spans="1:105" ht="12" customHeight="1" x14ac:dyDescent="0.25">
      <c r="A142" s="60" t="s">
        <v>624</v>
      </c>
      <c r="B142" s="262">
        <v>0</v>
      </c>
      <c r="C142" s="262">
        <v>0</v>
      </c>
      <c r="D142" s="262">
        <v>0</v>
      </c>
      <c r="E142" s="262">
        <v>0</v>
      </c>
      <c r="F142" s="262">
        <v>0</v>
      </c>
      <c r="G142" s="262">
        <v>0</v>
      </c>
      <c r="H142" s="262">
        <v>0</v>
      </c>
      <c r="I142" s="262">
        <v>0</v>
      </c>
      <c r="J142" s="262">
        <v>0</v>
      </c>
      <c r="K142" s="262">
        <v>0</v>
      </c>
      <c r="L142" s="262">
        <v>0</v>
      </c>
      <c r="M142" s="262">
        <v>0</v>
      </c>
      <c r="N142" s="262">
        <v>0</v>
      </c>
      <c r="O142" s="262">
        <v>0</v>
      </c>
      <c r="P142" s="262">
        <v>1.0775364129610891E-2</v>
      </c>
      <c r="Q142" s="262">
        <v>1.7988836675096691E-2</v>
      </c>
      <c r="R142" s="262">
        <v>9.1008230508161717E-2</v>
      </c>
      <c r="S142" s="262">
        <v>4.1472948594646668E-2</v>
      </c>
      <c r="T142" s="262">
        <v>8.2247110100391346E-2</v>
      </c>
      <c r="U142" s="262">
        <v>7.3972051127886407E-2</v>
      </c>
      <c r="V142" s="262">
        <v>6.7170988876492504E-2</v>
      </c>
      <c r="W142" s="262">
        <v>8.9283541082973136E-2</v>
      </c>
      <c r="X142" s="262">
        <v>9.156844023444792E-2</v>
      </c>
      <c r="Y142" s="262">
        <v>7.6532780556921698E-2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7.3297167315298792E-3</v>
      </c>
      <c r="Q143" s="230">
        <v>4.6393918296836166E-3</v>
      </c>
      <c r="R143" s="230">
        <v>2.3340445706290881E-2</v>
      </c>
      <c r="S143" s="230">
        <v>3.5096248572230129E-3</v>
      </c>
      <c r="T143" s="230">
        <v>6.5331595929787774E-3</v>
      </c>
      <c r="U143" s="230">
        <v>5.5830355440541074E-3</v>
      </c>
      <c r="V143" s="230">
        <v>5.3316875323035683E-3</v>
      </c>
      <c r="W143" s="230">
        <v>6.8076068295820106E-3</v>
      </c>
      <c r="X143" s="230">
        <v>6.9647947830515566E-3</v>
      </c>
      <c r="Y143" s="230">
        <v>6.9822362771376186E-3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2.1376105960821861E-3</v>
      </c>
      <c r="Q144" s="230">
        <v>5.456850353894269E-3</v>
      </c>
      <c r="R144" s="230">
        <v>2.7549401768666961E-2</v>
      </c>
      <c r="S144" s="230">
        <v>1.8845256436760219E-3</v>
      </c>
      <c r="T144" s="230">
        <v>2.3596014177584331E-3</v>
      </c>
      <c r="U144" s="230">
        <v>3.088588446612132E-3</v>
      </c>
      <c r="V144" s="230">
        <v>3.2501989937931998E-3</v>
      </c>
      <c r="W144" s="230">
        <v>3.6312989538053969E-3</v>
      </c>
      <c r="X144" s="230">
        <v>5.5718883768472068E-3</v>
      </c>
      <c r="Y144" s="230">
        <v>4.9648050743049997E-3</v>
      </c>
      <c r="DA144" s="71" t="s">
        <v>920</v>
      </c>
    </row>
    <row r="145" spans="1:105" ht="12" customHeight="1" x14ac:dyDescent="0.25">
      <c r="A145" s="59" t="s">
        <v>35</v>
      </c>
      <c r="B145" s="230">
        <v>0</v>
      </c>
      <c r="C145" s="230">
        <v>0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30">
        <v>0</v>
      </c>
      <c r="N145" s="230">
        <v>0</v>
      </c>
      <c r="O145" s="230">
        <v>0</v>
      </c>
      <c r="P145" s="230">
        <v>1.3080368019988209E-3</v>
      </c>
      <c r="Q145" s="230">
        <v>7.8925944915187989E-3</v>
      </c>
      <c r="R145" s="230">
        <v>4.0118383033203871E-2</v>
      </c>
      <c r="S145" s="230">
        <v>3.6078798093747637E-2</v>
      </c>
      <c r="T145" s="230">
        <v>7.3354349089654131E-2</v>
      </c>
      <c r="U145" s="230">
        <v>6.530042713722016E-2</v>
      </c>
      <c r="V145" s="230">
        <v>5.858910235039573E-2</v>
      </c>
      <c r="W145" s="230">
        <v>7.8844635299585727E-2</v>
      </c>
      <c r="X145" s="230">
        <v>7.9031757074549153E-2</v>
      </c>
      <c r="Y145" s="230">
        <v>6.4585739205479081E-2</v>
      </c>
      <c r="DA145" s="71" t="s">
        <v>921</v>
      </c>
    </row>
    <row r="146" spans="1:105" ht="12" customHeight="1" x14ac:dyDescent="0.25">
      <c r="A146" s="60" t="s">
        <v>629</v>
      </c>
      <c r="B146" s="262">
        <v>0</v>
      </c>
      <c r="C146" s="262">
        <v>0</v>
      </c>
      <c r="D146" s="262">
        <v>0</v>
      </c>
      <c r="E146" s="262">
        <v>0</v>
      </c>
      <c r="F146" s="262">
        <v>0</v>
      </c>
      <c r="G146" s="262">
        <v>0</v>
      </c>
      <c r="H146" s="262">
        <v>0</v>
      </c>
      <c r="I146" s="262">
        <v>0</v>
      </c>
      <c r="J146" s="262">
        <v>0</v>
      </c>
      <c r="K146" s="262">
        <v>0</v>
      </c>
      <c r="L146" s="262">
        <v>0</v>
      </c>
      <c r="M146" s="262">
        <v>0</v>
      </c>
      <c r="N146" s="262">
        <v>0</v>
      </c>
      <c r="O146" s="262">
        <v>0</v>
      </c>
      <c r="P146" s="262">
        <v>6.6660462736948894E-2</v>
      </c>
      <c r="Q146" s="262">
        <v>7.0715226009322216E-2</v>
      </c>
      <c r="R146" s="262">
        <v>0.32440613593232598</v>
      </c>
      <c r="S146" s="262">
        <v>0.1792152568679527</v>
      </c>
      <c r="T146" s="262">
        <v>0.37354484745470862</v>
      </c>
      <c r="U146" s="262">
        <v>0.30608388142510562</v>
      </c>
      <c r="V146" s="262">
        <v>0.28238635495530562</v>
      </c>
      <c r="W146" s="262">
        <v>0.36300687926086461</v>
      </c>
      <c r="X146" s="262">
        <v>0.38245834380654509</v>
      </c>
      <c r="Y146" s="262">
        <v>0.3403798197591168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2.4079530990034171E-2</v>
      </c>
      <c r="Q149" s="229">
        <v>1.8217436624758131E-2</v>
      </c>
      <c r="R149" s="229">
        <v>8.3089648224196774E-2</v>
      </c>
      <c r="S149" s="229">
        <v>1.516598991899416E-2</v>
      </c>
      <c r="T149" s="229">
        <v>2.5743172121421218E-2</v>
      </c>
      <c r="U149" s="229">
        <v>2.31016602000669E-2</v>
      </c>
      <c r="V149" s="229">
        <v>2.2414376104782321E-2</v>
      </c>
      <c r="W149" s="229">
        <v>2.7678204520864221E-2</v>
      </c>
      <c r="X149" s="229">
        <v>2.792764546515444E-2</v>
      </c>
      <c r="Y149" s="229">
        <v>2.73626362102652E-2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7.0224624604616724E-3</v>
      </c>
      <c r="Q150" s="229">
        <v>2.1427339863129662E-2</v>
      </c>
      <c r="R150" s="229">
        <v>9.8073110108974321E-2</v>
      </c>
      <c r="S150" s="229">
        <v>8.1435190588121601E-3</v>
      </c>
      <c r="T150" s="229">
        <v>9.2977409430785047E-3</v>
      </c>
      <c r="U150" s="229">
        <v>1.2780058487622349E-2</v>
      </c>
      <c r="V150" s="229">
        <v>1.366381323377935E-2</v>
      </c>
      <c r="W150" s="229">
        <v>1.4764048164925721E-2</v>
      </c>
      <c r="X150" s="229">
        <v>2.2342327090336001E-2</v>
      </c>
      <c r="Y150" s="229">
        <v>1.9456539382362241E-2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3.1261316495493588E-2</v>
      </c>
      <c r="Q152" s="229">
        <v>7.8706372211324291E-5</v>
      </c>
      <c r="R152" s="229">
        <v>4.2595348055525501E-4</v>
      </c>
      <c r="S152" s="229">
        <v>0</v>
      </c>
      <c r="T152" s="229">
        <v>4.9459467070103742E-2</v>
      </c>
      <c r="U152" s="229">
        <v>0</v>
      </c>
      <c r="V152" s="229">
        <v>0</v>
      </c>
      <c r="W152" s="229">
        <v>0</v>
      </c>
      <c r="X152" s="229">
        <v>1.528443354462744E-2</v>
      </c>
      <c r="Y152" s="229">
        <v>4.0456049004454979E-2</v>
      </c>
      <c r="DA152" s="73" t="s">
        <v>928</v>
      </c>
    </row>
    <row r="153" spans="1:105" ht="12" customHeight="1" x14ac:dyDescent="0.25">
      <c r="A153" s="64" t="s">
        <v>35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4.2971527909594501E-3</v>
      </c>
      <c r="Q153" s="229">
        <v>3.0991743149223101E-2</v>
      </c>
      <c r="R153" s="229">
        <v>0.14281742411859971</v>
      </c>
      <c r="S153" s="229">
        <v>0.15590574789014641</v>
      </c>
      <c r="T153" s="229">
        <v>0.28904446732010508</v>
      </c>
      <c r="U153" s="229">
        <v>0.27020216273741637</v>
      </c>
      <c r="V153" s="229">
        <v>0.2463081656167439</v>
      </c>
      <c r="W153" s="229">
        <v>0.32056462657507462</v>
      </c>
      <c r="X153" s="229">
        <v>0.31690393770642722</v>
      </c>
      <c r="Y153" s="229">
        <v>0.25310459516203437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0</v>
      </c>
      <c r="N158" s="279">
        <v>0</v>
      </c>
      <c r="O158" s="279">
        <v>0</v>
      </c>
      <c r="P158" s="279">
        <v>0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0.99999999999999967</v>
      </c>
      <c r="C187" s="232">
        <f t="shared" si="28"/>
        <v>1</v>
      </c>
      <c r="D187" s="232">
        <f t="shared" si="28"/>
        <v>1</v>
      </c>
      <c r="E187" s="232">
        <f t="shared" si="28"/>
        <v>1.0000000000000002</v>
      </c>
      <c r="F187" s="232">
        <f t="shared" si="28"/>
        <v>1</v>
      </c>
      <c r="G187" s="232">
        <f t="shared" si="28"/>
        <v>0.99999999999999978</v>
      </c>
      <c r="H187" s="232">
        <f t="shared" si="28"/>
        <v>1</v>
      </c>
      <c r="I187" s="232">
        <f t="shared" si="28"/>
        <v>0.99999999999999989</v>
      </c>
      <c r="J187" s="232">
        <f t="shared" si="28"/>
        <v>1</v>
      </c>
      <c r="K187" s="232">
        <f t="shared" si="28"/>
        <v>1.0000000000000002</v>
      </c>
      <c r="L187" s="232">
        <f t="shared" si="28"/>
        <v>1</v>
      </c>
      <c r="M187" s="232">
        <f t="shared" si="28"/>
        <v>0.99999999999999978</v>
      </c>
      <c r="N187" s="232">
        <f t="shared" si="28"/>
        <v>1.0000000000000002</v>
      </c>
      <c r="O187" s="232">
        <f t="shared" si="28"/>
        <v>0.99999999999999978</v>
      </c>
      <c r="P187" s="232">
        <f t="shared" si="28"/>
        <v>1</v>
      </c>
      <c r="Q187" s="232">
        <f t="shared" si="28"/>
        <v>1.0000000000000002</v>
      </c>
      <c r="R187" s="232">
        <f t="shared" si="28"/>
        <v>1</v>
      </c>
      <c r="S187" s="232">
        <f t="shared" si="28"/>
        <v>1</v>
      </c>
      <c r="T187" s="232">
        <f t="shared" si="28"/>
        <v>0.99999999999999978</v>
      </c>
      <c r="U187" s="232">
        <f t="shared" si="28"/>
        <v>1</v>
      </c>
      <c r="V187" s="232">
        <f t="shared" si="28"/>
        <v>0.99999999999999989</v>
      </c>
      <c r="W187" s="232">
        <f t="shared" si="28"/>
        <v>1.0000000000000002</v>
      </c>
      <c r="X187" s="232">
        <f t="shared" si="28"/>
        <v>0.99999999999999978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2.3264937201973846E-3</v>
      </c>
      <c r="C192" s="300">
        <f t="shared" si="33"/>
        <v>2.1121884522476305E-3</v>
      </c>
      <c r="D192" s="300">
        <f t="shared" si="33"/>
        <v>2.056322078091729E-3</v>
      </c>
      <c r="E192" s="300">
        <f t="shared" si="33"/>
        <v>1.9643259012192219E-3</v>
      </c>
      <c r="F192" s="300">
        <f t="shared" si="33"/>
        <v>1.804468698513663E-3</v>
      </c>
      <c r="G192" s="300">
        <f t="shared" si="33"/>
        <v>4.0554817724756075E-4</v>
      </c>
      <c r="H192" s="300">
        <f t="shared" si="33"/>
        <v>7.3715247390810973E-4</v>
      </c>
      <c r="I192" s="300">
        <f t="shared" si="33"/>
        <v>6.4072649277373945E-4</v>
      </c>
      <c r="J192" s="300">
        <f t="shared" si="33"/>
        <v>1.0217159040208203E-3</v>
      </c>
      <c r="K192" s="300">
        <f t="shared" si="33"/>
        <v>5.8557081975153227E-4</v>
      </c>
      <c r="L192" s="300">
        <f t="shared" si="33"/>
        <v>3.0687306277427903E-4</v>
      </c>
      <c r="M192" s="300">
        <f t="shared" si="33"/>
        <v>5.7943439007702936E-4</v>
      </c>
      <c r="N192" s="300">
        <f t="shared" si="33"/>
        <v>9.6663780577482469E-4</v>
      </c>
      <c r="O192" s="300">
        <f t="shared" si="33"/>
        <v>1.0078469882192792E-3</v>
      </c>
      <c r="P192" s="300">
        <f t="shared" si="33"/>
        <v>1.0919314733169533E-3</v>
      </c>
      <c r="Q192" s="300">
        <f t="shared" si="33"/>
        <v>2.2844349967254237E-3</v>
      </c>
      <c r="R192" s="300">
        <f t="shared" si="33"/>
        <v>2.3626240505536188E-3</v>
      </c>
      <c r="S192" s="300">
        <f t="shared" si="33"/>
        <v>2.4547436439732286E-3</v>
      </c>
      <c r="T192" s="300">
        <f t="shared" si="33"/>
        <v>2.4333758654373119E-3</v>
      </c>
      <c r="U192" s="300">
        <f t="shared" si="33"/>
        <v>2.5001775874669246E-3</v>
      </c>
      <c r="V192" s="300">
        <f t="shared" si="33"/>
        <v>2.4833674154551406E-3</v>
      </c>
      <c r="W192" s="300">
        <f t="shared" si="33"/>
        <v>2.5132639450165931E-3</v>
      </c>
      <c r="X192" s="300">
        <f t="shared" si="33"/>
        <v>2.4968034603188661E-3</v>
      </c>
      <c r="Y192" s="300">
        <f t="shared" si="33"/>
        <v>2.4345726115633632E-3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0.22363998757204048</v>
      </c>
      <c r="C193" s="301">
        <f t="shared" si="34"/>
        <v>0.22349907819532761</v>
      </c>
      <c r="D193" s="301">
        <f t="shared" si="34"/>
        <v>0.21654832908162408</v>
      </c>
      <c r="E193" s="301">
        <f t="shared" si="34"/>
        <v>0.21266949566132029</v>
      </c>
      <c r="F193" s="301">
        <f t="shared" si="34"/>
        <v>0.2259553454893897</v>
      </c>
      <c r="G193" s="301">
        <f t="shared" si="34"/>
        <v>0.22297344751471643</v>
      </c>
      <c r="H193" s="301">
        <f t="shared" si="34"/>
        <v>0.22340004076261993</v>
      </c>
      <c r="I193" s="301">
        <f t="shared" si="34"/>
        <v>0.22372403957851317</v>
      </c>
      <c r="J193" s="301">
        <f t="shared" si="34"/>
        <v>0.23220194021706547</v>
      </c>
      <c r="K193" s="301">
        <f t="shared" si="34"/>
        <v>0.22355269032176037</v>
      </c>
      <c r="L193" s="301">
        <f t="shared" si="34"/>
        <v>0.21333690718916223</v>
      </c>
      <c r="M193" s="301">
        <f t="shared" si="34"/>
        <v>0.21819206628713761</v>
      </c>
      <c r="N193" s="301">
        <f t="shared" si="34"/>
        <v>0.21728055989385106</v>
      </c>
      <c r="O193" s="301">
        <f t="shared" si="34"/>
        <v>0.21752164511151656</v>
      </c>
      <c r="P193" s="301">
        <f t="shared" si="34"/>
        <v>0.19957072453531638</v>
      </c>
      <c r="Q193" s="301">
        <f t="shared" si="34"/>
        <v>0.22748130139928685</v>
      </c>
      <c r="R193" s="301">
        <f t="shared" si="34"/>
        <v>0.23251468944924758</v>
      </c>
      <c r="S193" s="301">
        <f t="shared" si="34"/>
        <v>0.22220964759372519</v>
      </c>
      <c r="T193" s="301">
        <f t="shared" si="34"/>
        <v>0.21920836646241507</v>
      </c>
      <c r="U193" s="301">
        <f t="shared" si="34"/>
        <v>0.22464871865605643</v>
      </c>
      <c r="V193" s="301">
        <f t="shared" si="34"/>
        <v>0.2237675316063687</v>
      </c>
      <c r="W193" s="301">
        <f t="shared" si="34"/>
        <v>0.22564362564246276</v>
      </c>
      <c r="X193" s="301">
        <f t="shared" si="34"/>
        <v>0.22410806494513646</v>
      </c>
      <c r="Y193" s="301">
        <f t="shared" si="34"/>
        <v>0.22046567622453403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0.22363998757204048</v>
      </c>
      <c r="C194" s="302">
        <f t="shared" si="35"/>
        <v>0.22349907819532761</v>
      </c>
      <c r="D194" s="302">
        <f t="shared" si="35"/>
        <v>0.21654832908162408</v>
      </c>
      <c r="E194" s="302">
        <f t="shared" si="35"/>
        <v>0.21266949566132029</v>
      </c>
      <c r="F194" s="302">
        <f t="shared" si="35"/>
        <v>0.2259553454893897</v>
      </c>
      <c r="G194" s="302">
        <f t="shared" si="35"/>
        <v>0.22297344751471643</v>
      </c>
      <c r="H194" s="302">
        <f t="shared" si="35"/>
        <v>0.22340004076261993</v>
      </c>
      <c r="I194" s="302">
        <f t="shared" si="35"/>
        <v>0.22372403957851317</v>
      </c>
      <c r="J194" s="302">
        <f t="shared" si="35"/>
        <v>0.23220194021706547</v>
      </c>
      <c r="K194" s="302">
        <f t="shared" si="35"/>
        <v>0.22355269032176037</v>
      </c>
      <c r="L194" s="302">
        <f t="shared" si="35"/>
        <v>0.21333690718916223</v>
      </c>
      <c r="M194" s="302">
        <f t="shared" si="35"/>
        <v>0.21819206628713761</v>
      </c>
      <c r="N194" s="302">
        <f t="shared" si="35"/>
        <v>0.21728055989385106</v>
      </c>
      <c r="O194" s="302">
        <f t="shared" si="35"/>
        <v>0.21752164511151656</v>
      </c>
      <c r="P194" s="302">
        <f t="shared" si="35"/>
        <v>0.19957072453531638</v>
      </c>
      <c r="Q194" s="302">
        <f t="shared" si="35"/>
        <v>0.22748130139928685</v>
      </c>
      <c r="R194" s="302">
        <f t="shared" si="35"/>
        <v>0.23251468944924758</v>
      </c>
      <c r="S194" s="302">
        <f t="shared" si="35"/>
        <v>0.22220964759372519</v>
      </c>
      <c r="T194" s="302">
        <f t="shared" si="35"/>
        <v>0.21920836646241507</v>
      </c>
      <c r="U194" s="302">
        <f t="shared" si="35"/>
        <v>0.22464871865605643</v>
      </c>
      <c r="V194" s="302">
        <f t="shared" si="35"/>
        <v>0.2237675316063687</v>
      </c>
      <c r="W194" s="302">
        <f t="shared" si="35"/>
        <v>0.22564362564246276</v>
      </c>
      <c r="X194" s="302">
        <f t="shared" si="35"/>
        <v>0.22410806494513646</v>
      </c>
      <c r="Y194" s="302">
        <f t="shared" si="35"/>
        <v>0.22046567622453403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0.42892588949756461</v>
      </c>
      <c r="C196" s="301">
        <f t="shared" si="37"/>
        <v>0.42865563514635785</v>
      </c>
      <c r="D196" s="301">
        <f t="shared" si="37"/>
        <v>0.41532458340271883</v>
      </c>
      <c r="E196" s="301">
        <f t="shared" si="37"/>
        <v>0.40788525158608319</v>
      </c>
      <c r="F196" s="301">
        <f t="shared" si="37"/>
        <v>0.43336658440631526</v>
      </c>
      <c r="G196" s="301">
        <f t="shared" si="37"/>
        <v>0.42764751218196301</v>
      </c>
      <c r="H196" s="301">
        <f t="shared" si="37"/>
        <v>0.42846568826172932</v>
      </c>
      <c r="I196" s="301">
        <f t="shared" si="37"/>
        <v>0.42908709538042888</v>
      </c>
      <c r="J196" s="301">
        <f t="shared" si="37"/>
        <v>0.44534711717680692</v>
      </c>
      <c r="K196" s="301">
        <f t="shared" si="37"/>
        <v>0.42875845946354624</v>
      </c>
      <c r="L196" s="301">
        <f t="shared" si="37"/>
        <v>0.40916530032132259</v>
      </c>
      <c r="M196" s="301">
        <f t="shared" si="37"/>
        <v>0.41847715665506702</v>
      </c>
      <c r="N196" s="301">
        <f t="shared" si="37"/>
        <v>0.41672895100200957</v>
      </c>
      <c r="O196" s="301">
        <f t="shared" si="37"/>
        <v>0.41719133562541522</v>
      </c>
      <c r="P196" s="301">
        <f t="shared" si="37"/>
        <v>0.38276272266116784</v>
      </c>
      <c r="Q196" s="301">
        <f t="shared" si="37"/>
        <v>0.43629326135301238</v>
      </c>
      <c r="R196" s="301">
        <f t="shared" si="37"/>
        <v>0.44594694837899801</v>
      </c>
      <c r="S196" s="301">
        <f t="shared" si="37"/>
        <v>0.42618259723510543</v>
      </c>
      <c r="T196" s="301">
        <f t="shared" si="37"/>
        <v>0.42042634946897295</v>
      </c>
      <c r="U196" s="301">
        <f t="shared" si="37"/>
        <v>0.43086056532263822</v>
      </c>
      <c r="V196" s="301">
        <f t="shared" si="37"/>
        <v>0.42917051005477463</v>
      </c>
      <c r="W196" s="301">
        <f t="shared" si="37"/>
        <v>0.43276872749320777</v>
      </c>
      <c r="X196" s="301">
        <f t="shared" si="37"/>
        <v>0.42982362923448952</v>
      </c>
      <c r="Y196" s="301">
        <f t="shared" si="37"/>
        <v>0.42283778185164173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0.42892588949756461</v>
      </c>
      <c r="C197" s="302">
        <f t="shared" si="38"/>
        <v>0.42865563514635785</v>
      </c>
      <c r="D197" s="302">
        <f t="shared" si="38"/>
        <v>0.41532458340271883</v>
      </c>
      <c r="E197" s="302">
        <f t="shared" si="38"/>
        <v>0.40788525158608319</v>
      </c>
      <c r="F197" s="302">
        <f t="shared" si="38"/>
        <v>0.43336658440631526</v>
      </c>
      <c r="G197" s="302">
        <f t="shared" si="38"/>
        <v>0.42764751218196301</v>
      </c>
      <c r="H197" s="302">
        <f t="shared" si="38"/>
        <v>0.42846568826172932</v>
      </c>
      <c r="I197" s="302">
        <f t="shared" si="38"/>
        <v>0.42908709538042888</v>
      </c>
      <c r="J197" s="302">
        <f t="shared" si="38"/>
        <v>0.44534711717680692</v>
      </c>
      <c r="K197" s="302">
        <f t="shared" si="38"/>
        <v>0.42875845946354624</v>
      </c>
      <c r="L197" s="302">
        <f t="shared" si="38"/>
        <v>0.40916530032132259</v>
      </c>
      <c r="M197" s="302">
        <f t="shared" si="38"/>
        <v>0.41847715665506702</v>
      </c>
      <c r="N197" s="302">
        <f t="shared" si="38"/>
        <v>0.41672895100200957</v>
      </c>
      <c r="O197" s="302">
        <f t="shared" si="38"/>
        <v>0.41719133562541522</v>
      </c>
      <c r="P197" s="302">
        <f t="shared" si="38"/>
        <v>0.38276272266116784</v>
      </c>
      <c r="Q197" s="302">
        <f t="shared" si="38"/>
        <v>0.43629326135301238</v>
      </c>
      <c r="R197" s="302">
        <f t="shared" si="38"/>
        <v>0.44594694837899801</v>
      </c>
      <c r="S197" s="302">
        <f t="shared" si="38"/>
        <v>0.42618259723510543</v>
      </c>
      <c r="T197" s="302">
        <f t="shared" si="38"/>
        <v>0.42042634946897295</v>
      </c>
      <c r="U197" s="302">
        <f t="shared" si="38"/>
        <v>0.43086056532263822</v>
      </c>
      <c r="V197" s="302">
        <f t="shared" si="38"/>
        <v>0.42917051005477463</v>
      </c>
      <c r="W197" s="302">
        <f t="shared" si="38"/>
        <v>0.43276872749320777</v>
      </c>
      <c r="X197" s="302">
        <f t="shared" si="38"/>
        <v>0.42982362923448952</v>
      </c>
      <c r="Y197" s="302">
        <f t="shared" si="38"/>
        <v>0.42283778185164173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0.34510762921019722</v>
      </c>
      <c r="C199" s="301">
        <f t="shared" si="40"/>
        <v>0.3457330982060669</v>
      </c>
      <c r="D199" s="301">
        <f t="shared" si="40"/>
        <v>0.36607076543756523</v>
      </c>
      <c r="E199" s="301">
        <f t="shared" si="40"/>
        <v>0.37748092685137735</v>
      </c>
      <c r="F199" s="301">
        <f t="shared" si="40"/>
        <v>0.33887360140578138</v>
      </c>
      <c r="G199" s="301">
        <f t="shared" si="40"/>
        <v>0.34897349212607282</v>
      </c>
      <c r="H199" s="301">
        <f t="shared" si="40"/>
        <v>0.3473971185017426</v>
      </c>
      <c r="I199" s="301">
        <f t="shared" si="40"/>
        <v>0.34654813854828415</v>
      </c>
      <c r="J199" s="301">
        <f t="shared" si="40"/>
        <v>0.32142922670210677</v>
      </c>
      <c r="K199" s="301">
        <f t="shared" si="40"/>
        <v>0.34710327939494201</v>
      </c>
      <c r="L199" s="301">
        <f t="shared" si="40"/>
        <v>0.37719091942674082</v>
      </c>
      <c r="M199" s="301">
        <f t="shared" si="40"/>
        <v>0.36275134266771819</v>
      </c>
      <c r="N199" s="301">
        <f t="shared" si="40"/>
        <v>0.36502385129836484</v>
      </c>
      <c r="O199" s="301">
        <f t="shared" si="40"/>
        <v>0.36427917227484874</v>
      </c>
      <c r="P199" s="301">
        <f t="shared" si="40"/>
        <v>0.4165746213301989</v>
      </c>
      <c r="Q199" s="301">
        <f t="shared" si="40"/>
        <v>0.33394100225097556</v>
      </c>
      <c r="R199" s="301">
        <f t="shared" si="40"/>
        <v>0.31917573812120092</v>
      </c>
      <c r="S199" s="301">
        <f t="shared" si="40"/>
        <v>0.34915301152719608</v>
      </c>
      <c r="T199" s="301">
        <f t="shared" si="40"/>
        <v>0.35793190820317444</v>
      </c>
      <c r="U199" s="301">
        <f t="shared" si="40"/>
        <v>0.34199053843383842</v>
      </c>
      <c r="V199" s="301">
        <f t="shared" si="40"/>
        <v>0.34457859092340143</v>
      </c>
      <c r="W199" s="301">
        <f t="shared" si="40"/>
        <v>0.33907438291931319</v>
      </c>
      <c r="X199" s="301">
        <f t="shared" si="40"/>
        <v>0.34357150236005501</v>
      </c>
      <c r="Y199" s="301">
        <f t="shared" si="40"/>
        <v>0.35426196931226117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9.0820583112485601E-2</v>
      </c>
      <c r="C200" s="302">
        <f t="shared" si="41"/>
        <v>8.3254176380208503E-2</v>
      </c>
      <c r="D200" s="302">
        <f t="shared" si="41"/>
        <v>8.0153241721954024E-2</v>
      </c>
      <c r="E200" s="302">
        <f t="shared" si="41"/>
        <v>8.7869720866426915E-2</v>
      </c>
      <c r="F200" s="302">
        <f t="shared" si="41"/>
        <v>7.7376311712402765E-2</v>
      </c>
      <c r="G200" s="302">
        <f t="shared" si="41"/>
        <v>4.3901392010251346E-2</v>
      </c>
      <c r="H200" s="302">
        <f t="shared" si="41"/>
        <v>6.4136331859799084E-2</v>
      </c>
      <c r="I200" s="302">
        <f t="shared" si="41"/>
        <v>6.097640329422338E-2</v>
      </c>
      <c r="J200" s="302">
        <f t="shared" si="41"/>
        <v>6.9599447267602921E-2</v>
      </c>
      <c r="K200" s="302">
        <f t="shared" si="41"/>
        <v>6.7384237051993895E-2</v>
      </c>
      <c r="L200" s="302">
        <f t="shared" si="41"/>
        <v>7.1458720079592489E-2</v>
      </c>
      <c r="M200" s="302">
        <f t="shared" si="41"/>
        <v>7.8330047802501093E-2</v>
      </c>
      <c r="N200" s="302">
        <f t="shared" si="41"/>
        <v>9.01639803551159E-2</v>
      </c>
      <c r="O200" s="302">
        <f t="shared" si="41"/>
        <v>9.0272281722023714E-2</v>
      </c>
      <c r="P200" s="302">
        <f t="shared" si="41"/>
        <v>8.6432682060899713E-2</v>
      </c>
      <c r="Q200" s="302">
        <f t="shared" si="41"/>
        <v>9.4817064294306683E-2</v>
      </c>
      <c r="R200" s="302">
        <f t="shared" si="41"/>
        <v>9.7546894768899814E-2</v>
      </c>
      <c r="S200" s="302">
        <f t="shared" si="41"/>
        <v>9.2385264012794968E-2</v>
      </c>
      <c r="T200" s="302">
        <f t="shared" si="41"/>
        <v>9.170820277575488E-2</v>
      </c>
      <c r="U200" s="302">
        <f t="shared" si="41"/>
        <v>9.3423098363428964E-2</v>
      </c>
      <c r="V200" s="302">
        <f t="shared" si="41"/>
        <v>9.3027310754807149E-2</v>
      </c>
      <c r="W200" s="302">
        <f t="shared" si="41"/>
        <v>9.3753785754823321E-2</v>
      </c>
      <c r="X200" s="302">
        <f t="shared" si="41"/>
        <v>9.3270087656241327E-2</v>
      </c>
      <c r="Y200" s="302">
        <f t="shared" si="41"/>
        <v>9.2066736246006614E-2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0.25428704609771158</v>
      </c>
      <c r="C201" s="302">
        <f t="shared" si="42"/>
        <v>0.26247892182585836</v>
      </c>
      <c r="D201" s="302">
        <f t="shared" si="42"/>
        <v>0.28591752371561124</v>
      </c>
      <c r="E201" s="302">
        <f t="shared" si="42"/>
        <v>0.28961120598495044</v>
      </c>
      <c r="F201" s="302">
        <f t="shared" si="42"/>
        <v>0.2614972896933786</v>
      </c>
      <c r="G201" s="302">
        <f t="shared" si="42"/>
        <v>0.30507210011582148</v>
      </c>
      <c r="H201" s="302">
        <f t="shared" si="42"/>
        <v>0.28326078664194354</v>
      </c>
      <c r="I201" s="302">
        <f t="shared" si="42"/>
        <v>0.28557173525406077</v>
      </c>
      <c r="J201" s="302">
        <f t="shared" si="42"/>
        <v>0.25182977943450385</v>
      </c>
      <c r="K201" s="302">
        <f t="shared" si="42"/>
        <v>0.27971904234294814</v>
      </c>
      <c r="L201" s="302">
        <f t="shared" si="42"/>
        <v>0.30573219934714829</v>
      </c>
      <c r="M201" s="302">
        <f t="shared" si="42"/>
        <v>0.28442129486521711</v>
      </c>
      <c r="N201" s="302">
        <f t="shared" si="42"/>
        <v>0.27485987094324893</v>
      </c>
      <c r="O201" s="302">
        <f t="shared" si="42"/>
        <v>0.27400689055282501</v>
      </c>
      <c r="P201" s="302">
        <f t="shared" si="42"/>
        <v>0.33014193926929924</v>
      </c>
      <c r="Q201" s="302">
        <f t="shared" si="42"/>
        <v>0.23912393795666886</v>
      </c>
      <c r="R201" s="302">
        <f t="shared" si="42"/>
        <v>0.2216288433523011</v>
      </c>
      <c r="S201" s="302">
        <f t="shared" si="42"/>
        <v>0.25676774751440112</v>
      </c>
      <c r="T201" s="302">
        <f t="shared" si="42"/>
        <v>0.26622370542741952</v>
      </c>
      <c r="U201" s="302">
        <f t="shared" si="42"/>
        <v>0.24856744007040943</v>
      </c>
      <c r="V201" s="302">
        <f t="shared" si="42"/>
        <v>0.25155128016859429</v>
      </c>
      <c r="W201" s="302">
        <f t="shared" si="42"/>
        <v>0.2453205971644899</v>
      </c>
      <c r="X201" s="302">
        <f t="shared" si="42"/>
        <v>0.25030141470381367</v>
      </c>
      <c r="Y201" s="302">
        <f t="shared" si="42"/>
        <v>0.26219523306625447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</v>
      </c>
      <c r="C204" s="232">
        <f t="shared" si="44"/>
        <v>0</v>
      </c>
      <c r="D204" s="232">
        <f t="shared" si="44"/>
        <v>0</v>
      </c>
      <c r="E204" s="232">
        <f t="shared" si="44"/>
        <v>0</v>
      </c>
      <c r="F204" s="232">
        <f t="shared" si="44"/>
        <v>0</v>
      </c>
      <c r="G204" s="232">
        <f t="shared" si="44"/>
        <v>0</v>
      </c>
      <c r="H204" s="232">
        <f t="shared" si="44"/>
        <v>0</v>
      </c>
      <c r="I204" s="232">
        <f t="shared" si="44"/>
        <v>0</v>
      </c>
      <c r="J204" s="232">
        <f t="shared" si="44"/>
        <v>0</v>
      </c>
      <c r="K204" s="232">
        <f t="shared" si="44"/>
        <v>0</v>
      </c>
      <c r="L204" s="232">
        <f t="shared" si="44"/>
        <v>0</v>
      </c>
      <c r="M204" s="232">
        <f t="shared" si="44"/>
        <v>0</v>
      </c>
      <c r="N204" s="232">
        <f t="shared" si="44"/>
        <v>0</v>
      </c>
      <c r="O204" s="232">
        <f t="shared" si="44"/>
        <v>0</v>
      </c>
      <c r="P204" s="232">
        <f t="shared" si="44"/>
        <v>1.0000000000000002</v>
      </c>
      <c r="Q204" s="232">
        <f t="shared" si="44"/>
        <v>1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1</v>
      </c>
      <c r="V204" s="232">
        <f t="shared" si="44"/>
        <v>1.0000000000000002</v>
      </c>
      <c r="W204" s="232">
        <f t="shared" si="44"/>
        <v>1.0000000000000002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0</v>
      </c>
      <c r="C209" s="300">
        <f t="shared" si="49"/>
        <v>0</v>
      </c>
      <c r="D209" s="300">
        <f t="shared" si="49"/>
        <v>0</v>
      </c>
      <c r="E209" s="300">
        <f t="shared" si="49"/>
        <v>0</v>
      </c>
      <c r="F209" s="300">
        <f t="shared" si="49"/>
        <v>0</v>
      </c>
      <c r="G209" s="300">
        <f t="shared" si="49"/>
        <v>0</v>
      </c>
      <c r="H209" s="300">
        <f t="shared" si="49"/>
        <v>0</v>
      </c>
      <c r="I209" s="300">
        <f t="shared" si="49"/>
        <v>0</v>
      </c>
      <c r="J209" s="300">
        <f t="shared" si="49"/>
        <v>0</v>
      </c>
      <c r="K209" s="300">
        <f t="shared" si="49"/>
        <v>0</v>
      </c>
      <c r="L209" s="300">
        <f t="shared" si="49"/>
        <v>0</v>
      </c>
      <c r="M209" s="300">
        <f t="shared" si="49"/>
        <v>0</v>
      </c>
      <c r="N209" s="300">
        <f t="shared" si="49"/>
        <v>0</v>
      </c>
      <c r="O209" s="300">
        <f t="shared" si="49"/>
        <v>0</v>
      </c>
      <c r="P209" s="300">
        <f t="shared" si="49"/>
        <v>1.1379571379682909E-3</v>
      </c>
      <c r="Q209" s="300">
        <f t="shared" si="49"/>
        <v>2.2409149294507018E-3</v>
      </c>
      <c r="R209" s="300">
        <f t="shared" si="49"/>
        <v>2.2949543892757658E-3</v>
      </c>
      <c r="S209" s="300">
        <f t="shared" si="49"/>
        <v>2.4334328484102736E-3</v>
      </c>
      <c r="T209" s="300">
        <f t="shared" si="49"/>
        <v>2.427925816622004E-3</v>
      </c>
      <c r="U209" s="300">
        <f t="shared" si="49"/>
        <v>2.4661568442847816E-3</v>
      </c>
      <c r="V209" s="300">
        <f t="shared" si="49"/>
        <v>2.4539534632531256E-3</v>
      </c>
      <c r="W209" s="300">
        <f t="shared" si="49"/>
        <v>2.4739325634612571E-3</v>
      </c>
      <c r="X209" s="300">
        <f t="shared" si="49"/>
        <v>2.4656399965970982E-3</v>
      </c>
      <c r="Y209" s="300">
        <f t="shared" si="49"/>
        <v>2.4226327853962867E-3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</v>
      </c>
      <c r="C210" s="301">
        <f t="shared" si="50"/>
        <v>0</v>
      </c>
      <c r="D210" s="301">
        <f t="shared" si="50"/>
        <v>0</v>
      </c>
      <c r="E210" s="301">
        <f t="shared" si="50"/>
        <v>0</v>
      </c>
      <c r="F210" s="301">
        <f t="shared" si="50"/>
        <v>0</v>
      </c>
      <c r="G210" s="301">
        <f t="shared" si="50"/>
        <v>0</v>
      </c>
      <c r="H210" s="301">
        <f t="shared" si="50"/>
        <v>0</v>
      </c>
      <c r="I210" s="301">
        <f t="shared" si="50"/>
        <v>0</v>
      </c>
      <c r="J210" s="301">
        <f t="shared" si="50"/>
        <v>0</v>
      </c>
      <c r="K210" s="301">
        <f t="shared" si="50"/>
        <v>0</v>
      </c>
      <c r="L210" s="301">
        <f t="shared" si="50"/>
        <v>0</v>
      </c>
      <c r="M210" s="301">
        <f t="shared" si="50"/>
        <v>0</v>
      </c>
      <c r="N210" s="301">
        <f t="shared" si="50"/>
        <v>0</v>
      </c>
      <c r="O210" s="301">
        <f t="shared" si="50"/>
        <v>0</v>
      </c>
      <c r="P210" s="301">
        <f t="shared" si="50"/>
        <v>0.51526043007722588</v>
      </c>
      <c r="Q210" s="301">
        <f t="shared" si="50"/>
        <v>0.55283013265570857</v>
      </c>
      <c r="R210" s="301">
        <f t="shared" si="50"/>
        <v>0.55953759355745647</v>
      </c>
      <c r="S210" s="301">
        <f t="shared" si="50"/>
        <v>0.5457271619396824</v>
      </c>
      <c r="T210" s="301">
        <f t="shared" si="50"/>
        <v>0.5418546190237451</v>
      </c>
      <c r="U210" s="301">
        <f t="shared" si="50"/>
        <v>0.54897582397027977</v>
      </c>
      <c r="V210" s="301">
        <f t="shared" si="50"/>
        <v>0.54779977896739773</v>
      </c>
      <c r="W210" s="301">
        <f t="shared" si="50"/>
        <v>0.55026547237123025</v>
      </c>
      <c r="X210" s="301">
        <f t="shared" si="50"/>
        <v>0.54827978264878807</v>
      </c>
      <c r="Y210" s="301">
        <f t="shared" si="50"/>
        <v>0.54350717338625243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</v>
      </c>
      <c r="C211" s="302">
        <f t="shared" si="51"/>
        <v>0</v>
      </c>
      <c r="D211" s="302">
        <f t="shared" si="51"/>
        <v>0</v>
      </c>
      <c r="E211" s="302">
        <f t="shared" si="51"/>
        <v>0</v>
      </c>
      <c r="F211" s="302">
        <f t="shared" si="51"/>
        <v>0</v>
      </c>
      <c r="G211" s="302">
        <f t="shared" si="51"/>
        <v>0</v>
      </c>
      <c r="H211" s="302">
        <f t="shared" si="51"/>
        <v>0</v>
      </c>
      <c r="I211" s="302">
        <f t="shared" si="51"/>
        <v>0</v>
      </c>
      <c r="J211" s="302">
        <f t="shared" si="51"/>
        <v>0</v>
      </c>
      <c r="K211" s="302">
        <f t="shared" si="51"/>
        <v>0</v>
      </c>
      <c r="L211" s="302">
        <f t="shared" si="51"/>
        <v>0</v>
      </c>
      <c r="M211" s="302">
        <f t="shared" si="51"/>
        <v>0</v>
      </c>
      <c r="N211" s="302">
        <f t="shared" si="51"/>
        <v>0</v>
      </c>
      <c r="O211" s="302">
        <f t="shared" si="51"/>
        <v>0</v>
      </c>
      <c r="P211" s="302">
        <f t="shared" si="51"/>
        <v>0.51526043007722588</v>
      </c>
      <c r="Q211" s="302">
        <f t="shared" si="51"/>
        <v>0.55283013265570857</v>
      </c>
      <c r="R211" s="302">
        <f t="shared" si="51"/>
        <v>0.55953759355745647</v>
      </c>
      <c r="S211" s="302">
        <f t="shared" si="51"/>
        <v>0.5457271619396824</v>
      </c>
      <c r="T211" s="302">
        <f t="shared" si="51"/>
        <v>0.5418546190237451</v>
      </c>
      <c r="U211" s="302">
        <f t="shared" si="51"/>
        <v>0.54897582397027977</v>
      </c>
      <c r="V211" s="302">
        <f t="shared" si="51"/>
        <v>0.54779977896739773</v>
      </c>
      <c r="W211" s="302">
        <f t="shared" si="51"/>
        <v>0.55026547237123025</v>
      </c>
      <c r="X211" s="302">
        <f t="shared" si="51"/>
        <v>0.54827978264878807</v>
      </c>
      <c r="Y211" s="302">
        <f t="shared" si="51"/>
        <v>0.54350717338625243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</v>
      </c>
      <c r="C213" s="301">
        <f t="shared" si="53"/>
        <v>0</v>
      </c>
      <c r="D213" s="301">
        <f t="shared" si="53"/>
        <v>0</v>
      </c>
      <c r="E213" s="301">
        <f t="shared" si="53"/>
        <v>0</v>
      </c>
      <c r="F213" s="301">
        <f t="shared" si="53"/>
        <v>0</v>
      </c>
      <c r="G213" s="301">
        <f t="shared" si="53"/>
        <v>0</v>
      </c>
      <c r="H213" s="301">
        <f t="shared" si="53"/>
        <v>0</v>
      </c>
      <c r="I213" s="301">
        <f t="shared" si="53"/>
        <v>0</v>
      </c>
      <c r="J213" s="301">
        <f t="shared" si="53"/>
        <v>0</v>
      </c>
      <c r="K213" s="301">
        <f t="shared" si="53"/>
        <v>0</v>
      </c>
      <c r="L213" s="301">
        <f t="shared" si="53"/>
        <v>0</v>
      </c>
      <c r="M213" s="301">
        <f t="shared" si="53"/>
        <v>0</v>
      </c>
      <c r="N213" s="301">
        <f t="shared" si="53"/>
        <v>0</v>
      </c>
      <c r="O213" s="301">
        <f t="shared" si="53"/>
        <v>0</v>
      </c>
      <c r="P213" s="301">
        <f t="shared" si="53"/>
        <v>0.26402707043943097</v>
      </c>
      <c r="Q213" s="301">
        <f t="shared" si="53"/>
        <v>0.28327834208781044</v>
      </c>
      <c r="R213" s="301">
        <f t="shared" si="53"/>
        <v>0.28671534432706658</v>
      </c>
      <c r="S213" s="301">
        <f t="shared" si="53"/>
        <v>0.27963867476600907</v>
      </c>
      <c r="T213" s="301">
        <f t="shared" si="53"/>
        <v>0.27765432646064292</v>
      </c>
      <c r="U213" s="301">
        <f t="shared" si="53"/>
        <v>0.28130333727203105</v>
      </c>
      <c r="V213" s="301">
        <f t="shared" si="53"/>
        <v>0.2807007144066011</v>
      </c>
      <c r="W213" s="301">
        <f t="shared" si="53"/>
        <v>0.28196417220000891</v>
      </c>
      <c r="X213" s="301">
        <f t="shared" si="53"/>
        <v>0.28094667539719886</v>
      </c>
      <c r="Y213" s="301">
        <f t="shared" si="53"/>
        <v>0.278501119774481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</v>
      </c>
      <c r="C214" s="302">
        <f t="shared" si="54"/>
        <v>0</v>
      </c>
      <c r="D214" s="302">
        <f t="shared" si="54"/>
        <v>0</v>
      </c>
      <c r="E214" s="302">
        <f t="shared" si="54"/>
        <v>0</v>
      </c>
      <c r="F214" s="302">
        <f t="shared" si="54"/>
        <v>0</v>
      </c>
      <c r="G214" s="302">
        <f t="shared" si="54"/>
        <v>0</v>
      </c>
      <c r="H214" s="302">
        <f t="shared" si="54"/>
        <v>0</v>
      </c>
      <c r="I214" s="302">
        <f t="shared" si="54"/>
        <v>0</v>
      </c>
      <c r="J214" s="302">
        <f t="shared" si="54"/>
        <v>0</v>
      </c>
      <c r="K214" s="302">
        <f t="shared" si="54"/>
        <v>0</v>
      </c>
      <c r="L214" s="302">
        <f t="shared" si="54"/>
        <v>0</v>
      </c>
      <c r="M214" s="302">
        <f t="shared" si="54"/>
        <v>0</v>
      </c>
      <c r="N214" s="302">
        <f t="shared" si="54"/>
        <v>0</v>
      </c>
      <c r="O214" s="302">
        <f t="shared" si="54"/>
        <v>0</v>
      </c>
      <c r="P214" s="302">
        <f t="shared" si="54"/>
        <v>0.26402707043943097</v>
      </c>
      <c r="Q214" s="302">
        <f t="shared" si="54"/>
        <v>0.28327834208781044</v>
      </c>
      <c r="R214" s="302">
        <f t="shared" si="54"/>
        <v>0.28671534432706658</v>
      </c>
      <c r="S214" s="302">
        <f t="shared" si="54"/>
        <v>0.27963867476600907</v>
      </c>
      <c r="T214" s="302">
        <f t="shared" si="54"/>
        <v>0.27765432646064292</v>
      </c>
      <c r="U214" s="302">
        <f t="shared" si="54"/>
        <v>0.28130333727203105</v>
      </c>
      <c r="V214" s="302">
        <f t="shared" si="54"/>
        <v>0.2807007144066011</v>
      </c>
      <c r="W214" s="302">
        <f t="shared" si="54"/>
        <v>0.28196417220000891</v>
      </c>
      <c r="X214" s="302">
        <f t="shared" si="54"/>
        <v>0.28094667539719886</v>
      </c>
      <c r="Y214" s="302">
        <f t="shared" si="54"/>
        <v>0.278501119774481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</v>
      </c>
      <c r="C216" s="301">
        <f t="shared" si="56"/>
        <v>0</v>
      </c>
      <c r="D216" s="301">
        <f t="shared" si="56"/>
        <v>0</v>
      </c>
      <c r="E216" s="301">
        <f t="shared" si="56"/>
        <v>0</v>
      </c>
      <c r="F216" s="301">
        <f t="shared" si="56"/>
        <v>0</v>
      </c>
      <c r="G216" s="301">
        <f t="shared" si="56"/>
        <v>0</v>
      </c>
      <c r="H216" s="301">
        <f t="shared" si="56"/>
        <v>0</v>
      </c>
      <c r="I216" s="301">
        <f t="shared" si="56"/>
        <v>0</v>
      </c>
      <c r="J216" s="301">
        <f t="shared" si="56"/>
        <v>0</v>
      </c>
      <c r="K216" s="301">
        <f t="shared" si="56"/>
        <v>0</v>
      </c>
      <c r="L216" s="301">
        <f t="shared" si="56"/>
        <v>0</v>
      </c>
      <c r="M216" s="301">
        <f t="shared" si="56"/>
        <v>0</v>
      </c>
      <c r="N216" s="301">
        <f t="shared" si="56"/>
        <v>0</v>
      </c>
      <c r="O216" s="301">
        <f t="shared" si="56"/>
        <v>0</v>
      </c>
      <c r="P216" s="301">
        <f t="shared" si="56"/>
        <v>0.21957454234537499</v>
      </c>
      <c r="Q216" s="301">
        <f t="shared" si="56"/>
        <v>0.16165061032703038</v>
      </c>
      <c r="R216" s="301">
        <f t="shared" si="56"/>
        <v>0.15145210772620119</v>
      </c>
      <c r="S216" s="301">
        <f t="shared" si="56"/>
        <v>0.17220073044589829</v>
      </c>
      <c r="T216" s="301">
        <f t="shared" si="56"/>
        <v>0.17806312869899013</v>
      </c>
      <c r="U216" s="301">
        <f t="shared" si="56"/>
        <v>0.16725468191340448</v>
      </c>
      <c r="V216" s="301">
        <f t="shared" si="56"/>
        <v>0.16904555316274819</v>
      </c>
      <c r="W216" s="301">
        <f t="shared" si="56"/>
        <v>0.16529642286529969</v>
      </c>
      <c r="X216" s="301">
        <f t="shared" si="56"/>
        <v>0.16830790195741605</v>
      </c>
      <c r="Y216" s="301">
        <f t="shared" si="56"/>
        <v>0.17556907405387029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0</v>
      </c>
      <c r="C217" s="302">
        <f t="shared" si="57"/>
        <v>0</v>
      </c>
      <c r="D217" s="302">
        <f t="shared" si="57"/>
        <v>0</v>
      </c>
      <c r="E217" s="302">
        <f t="shared" si="57"/>
        <v>0</v>
      </c>
      <c r="F217" s="302">
        <f t="shared" si="57"/>
        <v>0</v>
      </c>
      <c r="G217" s="302">
        <f t="shared" si="57"/>
        <v>0</v>
      </c>
      <c r="H217" s="302">
        <f t="shared" si="57"/>
        <v>0</v>
      </c>
      <c r="I217" s="302">
        <f t="shared" si="57"/>
        <v>0</v>
      </c>
      <c r="J217" s="302">
        <f t="shared" si="57"/>
        <v>0</v>
      </c>
      <c r="K217" s="302">
        <f t="shared" si="57"/>
        <v>0</v>
      </c>
      <c r="L217" s="302">
        <f t="shared" si="57"/>
        <v>0</v>
      </c>
      <c r="M217" s="302">
        <f t="shared" si="57"/>
        <v>0</v>
      </c>
      <c r="N217" s="302">
        <f t="shared" si="57"/>
        <v>0</v>
      </c>
      <c r="O217" s="302">
        <f t="shared" si="57"/>
        <v>0</v>
      </c>
      <c r="P217" s="302">
        <f t="shared" si="57"/>
        <v>3.0554276271127709E-2</v>
      </c>
      <c r="Q217" s="302">
        <f t="shared" si="57"/>
        <v>3.2782110983440096E-2</v>
      </c>
      <c r="R217" s="302">
        <f t="shared" si="57"/>
        <v>3.3179854729139868E-2</v>
      </c>
      <c r="S217" s="302">
        <f t="shared" si="57"/>
        <v>3.2360914017915944E-2</v>
      </c>
      <c r="T217" s="302">
        <f t="shared" si="57"/>
        <v>3.2131277237719941E-2</v>
      </c>
      <c r="U217" s="302">
        <f t="shared" si="57"/>
        <v>3.2553555469500943E-2</v>
      </c>
      <c r="V217" s="302">
        <f t="shared" si="57"/>
        <v>3.2483817523740306E-2</v>
      </c>
      <c r="W217" s="302">
        <f t="shared" si="57"/>
        <v>3.2630029949657233E-2</v>
      </c>
      <c r="X217" s="302">
        <f t="shared" si="57"/>
        <v>3.2512281120469756E-2</v>
      </c>
      <c r="Y217" s="302">
        <f t="shared" si="57"/>
        <v>3.2229271571454304E-2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</v>
      </c>
      <c r="C218" s="302">
        <f t="shared" si="58"/>
        <v>0</v>
      </c>
      <c r="D218" s="302">
        <f t="shared" si="58"/>
        <v>0</v>
      </c>
      <c r="E218" s="302">
        <f t="shared" si="58"/>
        <v>0</v>
      </c>
      <c r="F218" s="302">
        <f t="shared" si="58"/>
        <v>0</v>
      </c>
      <c r="G218" s="302">
        <f t="shared" si="58"/>
        <v>0</v>
      </c>
      <c r="H218" s="302">
        <f t="shared" si="58"/>
        <v>0</v>
      </c>
      <c r="I218" s="302">
        <f t="shared" si="58"/>
        <v>0</v>
      </c>
      <c r="J218" s="302">
        <f t="shared" si="58"/>
        <v>0</v>
      </c>
      <c r="K218" s="302">
        <f t="shared" si="58"/>
        <v>0</v>
      </c>
      <c r="L218" s="302">
        <f t="shared" si="58"/>
        <v>0</v>
      </c>
      <c r="M218" s="302">
        <f t="shared" si="58"/>
        <v>0</v>
      </c>
      <c r="N218" s="302">
        <f t="shared" si="58"/>
        <v>0</v>
      </c>
      <c r="O218" s="302">
        <f t="shared" si="58"/>
        <v>0</v>
      </c>
      <c r="P218" s="302">
        <f t="shared" si="58"/>
        <v>0.1890202660742473</v>
      </c>
      <c r="Q218" s="302">
        <f t="shared" si="58"/>
        <v>0.12886849934359026</v>
      </c>
      <c r="R218" s="302">
        <f t="shared" si="58"/>
        <v>0.11827225299706132</v>
      </c>
      <c r="S218" s="302">
        <f t="shared" si="58"/>
        <v>0.13983981642798232</v>
      </c>
      <c r="T218" s="302">
        <f t="shared" si="58"/>
        <v>0.14593185146127019</v>
      </c>
      <c r="U218" s="302">
        <f t="shared" si="58"/>
        <v>0.13470112644390356</v>
      </c>
      <c r="V218" s="302">
        <f t="shared" si="58"/>
        <v>0.13656173563900786</v>
      </c>
      <c r="W218" s="302">
        <f t="shared" si="58"/>
        <v>0.13266639291564244</v>
      </c>
      <c r="X218" s="302">
        <f t="shared" si="58"/>
        <v>0.13579562083694627</v>
      </c>
      <c r="Y218" s="302">
        <f t="shared" si="58"/>
        <v>0.14333980248241598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0</v>
      </c>
      <c r="N220" s="310">
        <f t="shared" si="60"/>
        <v>0</v>
      </c>
      <c r="O220" s="310">
        <f t="shared" si="60"/>
        <v>0</v>
      </c>
      <c r="P220" s="310">
        <f t="shared" si="60"/>
        <v>0</v>
      </c>
      <c r="Q220" s="310">
        <f t="shared" si="60"/>
        <v>0</v>
      </c>
      <c r="R220" s="310">
        <f t="shared" si="60"/>
        <v>0</v>
      </c>
      <c r="S220" s="310">
        <f t="shared" si="60"/>
        <v>0</v>
      </c>
      <c r="T220" s="310">
        <f t="shared" si="60"/>
        <v>0</v>
      </c>
      <c r="U220" s="310">
        <f t="shared" si="60"/>
        <v>0</v>
      </c>
      <c r="V220" s="310">
        <f t="shared" si="60"/>
        <v>0</v>
      </c>
      <c r="W220" s="310">
        <f t="shared" si="60"/>
        <v>0</v>
      </c>
      <c r="X220" s="310">
        <f t="shared" si="60"/>
        <v>0</v>
      </c>
      <c r="Y220" s="310">
        <f t="shared" si="60"/>
        <v>0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1.4823327873756409</v>
      </c>
      <c r="C243" s="272">
        <f>IF(C$72=0,0,C$72/NFM_fec!C$72)</f>
        <v>1.4741882184004043</v>
      </c>
      <c r="D243" s="272">
        <f>IF(D$72=0,0,D$72/NFM_fec!D$72)</f>
        <v>1.3840002139126195</v>
      </c>
      <c r="E243" s="272">
        <f>IF(E$72=0,0,E$72/NFM_fec!E$72)</f>
        <v>1.3608103538512772</v>
      </c>
      <c r="F243" s="272">
        <f>IF(F$72=0,0,F$72/NFM_fec!F$72)</f>
        <v>1.5965945635839429</v>
      </c>
      <c r="G243" s="272">
        <f>IF(G$72=0,0,G$72/NFM_fec!G$72)</f>
        <v>1.3854363773806555</v>
      </c>
      <c r="H243" s="272">
        <f>IF(H$72=0,0,H$72/NFM_fec!H$72)</f>
        <v>1.3927784886176495</v>
      </c>
      <c r="I243" s="272">
        <f>IF(I$72=0,0,I$72/NFM_fec!I$72)</f>
        <v>1.3525701915373483</v>
      </c>
      <c r="J243" s="272">
        <f>IF(J$72=0,0,J$72/NFM_fec!J$72)</f>
        <v>1.577036062454467</v>
      </c>
      <c r="K243" s="272">
        <f>IF(K$72=0,0,K$72/NFM_fec!K$72)</f>
        <v>1.3492041291978181</v>
      </c>
      <c r="L243" s="272">
        <f>IF(L$72=0,0,L$72/NFM_fec!L$72)</f>
        <v>1.1905958559767114</v>
      </c>
      <c r="M243" s="272">
        <f>IF(M$72=0,0,M$72/NFM_fec!M$72)</f>
        <v>1.2814386687037242</v>
      </c>
      <c r="N243" s="272">
        <f>IF(N$72=0,0,N$72/NFM_fec!N$72)</f>
        <v>1.3230493128333263</v>
      </c>
      <c r="O243" s="272">
        <f>IF(O$72=0,0,O$72/NFM_fec!O$72)</f>
        <v>1.3372573213115222</v>
      </c>
      <c r="P243" s="272">
        <f>IF(P$72=0,0,P$72/NFM_fec!P$72)</f>
        <v>1.4279883167862895</v>
      </c>
      <c r="Q243" s="272">
        <f>IF(Q$72=0,0,Q$72/NFM_fec!Q$72)</f>
        <v>1.5294707442576654</v>
      </c>
      <c r="R243" s="272">
        <f>IF(R$72=0,0,R$72/NFM_fec!R$72)</f>
        <v>1.6059700304839124</v>
      </c>
      <c r="S243" s="272">
        <f>IF(S$72=0,0,S$72/NFM_fec!S$72)</f>
        <v>1.2978363114182674</v>
      </c>
      <c r="T243" s="272">
        <f>IF(T$72=0,0,T$72/NFM_fec!T$72)</f>
        <v>1.3801949663711384</v>
      </c>
      <c r="U243" s="272">
        <f>IF(U$72=0,0,U$72/NFM_fec!U$72)</f>
        <v>1.3604753091356654</v>
      </c>
      <c r="V243" s="272">
        <f>IF(V$72=0,0,V$72/NFM_fec!V$72)</f>
        <v>1.3437829471903326</v>
      </c>
      <c r="W243" s="272">
        <f>IF(W$72=0,0,W$72/NFM_fec!W$72)</f>
        <v>1.4042706405714536</v>
      </c>
      <c r="X243" s="272">
        <f>IF(X$72=0,0,X$72/NFM_fec!X$72)</f>
        <v>1.4180743999110867</v>
      </c>
      <c r="Y243" s="272">
        <f>IF(Y$72=0,0,Y$72/NFM_fec!Y$72)</f>
        <v>1.4272900556477304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1.1886643435021844</v>
      </c>
      <c r="C248" s="275">
        <f>IF(C$77=0,0,C$77/NFM_fec!C$77)</f>
        <v>1.0719050928177347</v>
      </c>
      <c r="D248" s="275">
        <f>IF(D$77=0,0,D$77/NFM_fec!D$77)</f>
        <v>0.97578512350982083</v>
      </c>
      <c r="E248" s="275">
        <f>IF(E$77=0,0,E$77/NFM_fec!E$77)</f>
        <v>0.90838660432374163</v>
      </c>
      <c r="F248" s="275">
        <f>IF(F$77=0,0,F$77/NFM_fec!F$77)</f>
        <v>0.98798673012578042</v>
      </c>
      <c r="G248" s="275">
        <f>IF(G$77=0,0,G$77/NFM_fec!G$77)</f>
        <v>0.18790855366172793</v>
      </c>
      <c r="H248" s="275">
        <f>IF(H$77=0,0,H$77/NFM_fec!H$77)</f>
        <v>0.34536303694137843</v>
      </c>
      <c r="I248" s="275">
        <f>IF(I$77=0,0,I$77/NFM_fec!I$77)</f>
        <v>0.29154880465425498</v>
      </c>
      <c r="J248" s="275">
        <f>IF(J$77=0,0,J$77/NFM_fec!J$77)</f>
        <v>0.55017591876190719</v>
      </c>
      <c r="K248" s="275">
        <f>IF(K$77=0,0,K$77/NFM_fec!K$77)</f>
        <v>0.26506111552829997</v>
      </c>
      <c r="L248" s="275">
        <f>IF(L$77=0,0,L$77/NFM_fec!L$77)</f>
        <v>0.12049826395478382</v>
      </c>
      <c r="M248" s="275">
        <f>IF(M$77=0,0,M$77/NFM_fec!M$77)</f>
        <v>0.2468611261913464</v>
      </c>
      <c r="N248" s="275">
        <f>IF(N$77=0,0,N$77/NFM_fec!N$77)</f>
        <v>0.42614861575796464</v>
      </c>
      <c r="O248" s="275">
        <f>IF(O$77=0,0,O$77/NFM_fec!O$77)</f>
        <v>0.44936750784145041</v>
      </c>
      <c r="P248" s="275">
        <f>IF(P$77=0,0,P$77/NFM_fec!P$77)</f>
        <v>0.55155305801076804</v>
      </c>
      <c r="Q248" s="275">
        <f>IF(Q$77=0,0,Q$77/NFM_fec!Q$77)</f>
        <v>1.2067625057637648</v>
      </c>
      <c r="R248" s="275">
        <f>IF(R$77=0,0,R$77/NFM_fec!R$77)</f>
        <v>1.3217022158684752</v>
      </c>
      <c r="S248" s="275">
        <f>IF(S$77=0,0,S$77/NFM_fec!S$77)</f>
        <v>1.1031022881013048</v>
      </c>
      <c r="T248" s="275">
        <f>IF(T$77=0,0,T$77/NFM_fec!T$77)</f>
        <v>1.1706991778891234</v>
      </c>
      <c r="U248" s="275">
        <f>IF(U$77=0,0,U$77/NFM_fec!U$77)</f>
        <v>1.1785380210623113</v>
      </c>
      <c r="V248" s="275">
        <f>IF(V$77=0,0,V$77/NFM_fec!V$77)</f>
        <v>1.1557031638472586</v>
      </c>
      <c r="W248" s="275">
        <f>IF(W$77=0,0,W$77/NFM_fec!W$77)</f>
        <v>1.221829459741508</v>
      </c>
      <c r="X248" s="275">
        <f>IF(X$77=0,0,X$77/NFM_fec!X$77)</f>
        <v>1.2278229815233106</v>
      </c>
      <c r="Y248" s="275">
        <f>IF(Y$77=0,0,Y$77/NFM_fec!Y$77)</f>
        <v>1.2086922981775654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1.3313091749709052</v>
      </c>
      <c r="C249" s="276">
        <f>IF(C$83=0,0,C$83/NFM_fec!C$83)</f>
        <v>1.3227805192084041</v>
      </c>
      <c r="D249" s="276">
        <f>IF(D$83=0,0,D$83/NFM_fec!D$83)</f>
        <v>1.1999473435992742</v>
      </c>
      <c r="E249" s="276">
        <f>IF(E$83=0,0,E$83/NFM_fec!E$83)</f>
        <v>1.1571292762153496</v>
      </c>
      <c r="F249" s="276">
        <f>IF(F$83=0,0,F$83/NFM_fec!F$83)</f>
        <v>1.449746183222524</v>
      </c>
      <c r="G249" s="276">
        <f>IF(G$83=0,0,G$83/NFM_fec!G$83)</f>
        <v>1.2396437172627961</v>
      </c>
      <c r="H249" s="276">
        <f>IF(H$83=0,0,H$83/NFM_fec!H$83)</f>
        <v>1.2540509418902179</v>
      </c>
      <c r="I249" s="276">
        <f>IF(I$83=0,0,I$83/NFM_fec!I$83)</f>
        <v>1.2186091623925042</v>
      </c>
      <c r="J249" s="276">
        <f>IF(J$83=0,0,J$83/NFM_fec!J$83)</f>
        <v>1.4811983051908866</v>
      </c>
      <c r="K249" s="276">
        <f>IF(K$83=0,0,K$83/NFM_fec!K$83)</f>
        <v>1.2156534596137067</v>
      </c>
      <c r="L249" s="276">
        <f>IF(L$83=0,0,L$83/NFM_fec!L$83)</f>
        <v>1.0195629586300179</v>
      </c>
      <c r="M249" s="276">
        <f>IF(M$83=0,0,M$83/NFM_fec!M$83)</f>
        <v>1.1238092650140972</v>
      </c>
      <c r="N249" s="276">
        <f>IF(N$83=0,0,N$83/NFM_fec!N$83)</f>
        <v>1.1543942029665424</v>
      </c>
      <c r="O249" s="276">
        <f>IF(O$83=0,0,O$83/NFM_fec!O$83)</f>
        <v>1.1681925547640617</v>
      </c>
      <c r="P249" s="276">
        <f>IF(P$83=0,0,P$83/NFM_fec!P$83)</f>
        <v>1.1943941670144389</v>
      </c>
      <c r="Q249" s="276">
        <f>IF(Q$83=0,0,Q$83/NFM_fec!Q$83)</f>
        <v>1.4033716817824271</v>
      </c>
      <c r="R249" s="276">
        <f>IF(R$83=0,0,R$83/NFM_fec!R$83)</f>
        <v>1.5159885299069471</v>
      </c>
      <c r="S249" s="276">
        <f>IF(S$83=0,0,S$83/NFM_fec!S$83)</f>
        <v>1.1602929542123948</v>
      </c>
      <c r="T249" s="276">
        <f>IF(T$83=0,0,T$83/NFM_fec!T$83)</f>
        <v>1.2248803051097912</v>
      </c>
      <c r="U249" s="276">
        <f>IF(U$83=0,0,U$83/NFM_fec!U$83)</f>
        <v>1.2299570911967597</v>
      </c>
      <c r="V249" s="276">
        <f>IF(V$83=0,0,V$83/NFM_fec!V$83)</f>
        <v>1.2097193346839727</v>
      </c>
      <c r="W249" s="276">
        <f>IF(W$83=0,0,W$83/NFM_fec!W$83)</f>
        <v>1.2740446820298572</v>
      </c>
      <c r="X249" s="276">
        <f>IF(X$83=0,0,X$83/NFM_fec!X$83)</f>
        <v>1.2799306283691521</v>
      </c>
      <c r="Y249" s="276">
        <f>IF(Y$83=0,0,Y$83/NFM_fec!Y$83)</f>
        <v>1.2716278112059853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1.3313091749709052</v>
      </c>
      <c r="C250" s="276">
        <f>IF(C$90=0,0,C$90/NFM_fec!C$90)</f>
        <v>1.3227805192084043</v>
      </c>
      <c r="D250" s="276">
        <f>IF(D$90=0,0,D$90/NFM_fec!D$90)</f>
        <v>1.1999473435992742</v>
      </c>
      <c r="E250" s="276">
        <f>IF(E$90=0,0,E$90/NFM_fec!E$90)</f>
        <v>1.1571292762153493</v>
      </c>
      <c r="F250" s="276">
        <f>IF(F$90=0,0,F$90/NFM_fec!F$90)</f>
        <v>1.449746183222524</v>
      </c>
      <c r="G250" s="276">
        <f>IF(G$90=0,0,G$90/NFM_fec!G$90)</f>
        <v>1.2396437172627961</v>
      </c>
      <c r="H250" s="276">
        <f>IF(H$90=0,0,H$90/NFM_fec!H$90)</f>
        <v>1.2540509418902175</v>
      </c>
      <c r="I250" s="276">
        <f>IF(I$90=0,0,I$90/NFM_fec!I$90)</f>
        <v>1.2186091623925042</v>
      </c>
      <c r="J250" s="276">
        <f>IF(J$90=0,0,J$90/NFM_fec!J$90)</f>
        <v>1.481198305190887</v>
      </c>
      <c r="K250" s="276">
        <f>IF(K$90=0,0,K$90/NFM_fec!K$90)</f>
        <v>1.2156534596137067</v>
      </c>
      <c r="L250" s="276">
        <f>IF(L$90=0,0,L$90/NFM_fec!L$90)</f>
        <v>1.0195629586300179</v>
      </c>
      <c r="M250" s="276">
        <f>IF(M$90=0,0,M$90/NFM_fec!M$90)</f>
        <v>1.1238092650140969</v>
      </c>
      <c r="N250" s="276">
        <f>IF(N$90=0,0,N$90/NFM_fec!N$90)</f>
        <v>1.1543942029665422</v>
      </c>
      <c r="O250" s="276">
        <f>IF(O$90=0,0,O$90/NFM_fec!O$90)</f>
        <v>1.1681925547640619</v>
      </c>
      <c r="P250" s="276">
        <f>IF(P$90=0,0,P$90/NFM_fec!P$90)</f>
        <v>1.1943941670144382</v>
      </c>
      <c r="Q250" s="276">
        <f>IF(Q$90=0,0,Q$90/NFM_fec!Q$90)</f>
        <v>1.4033716817824273</v>
      </c>
      <c r="R250" s="276">
        <f>IF(R$90=0,0,R$90/NFM_fec!R$90)</f>
        <v>1.5159885299069475</v>
      </c>
      <c r="S250" s="276">
        <f>IF(S$90=0,0,S$90/NFM_fec!S$90)</f>
        <v>1.160292954212395</v>
      </c>
      <c r="T250" s="276">
        <f>IF(T$90=0,0,T$90/NFM_fec!T$90)</f>
        <v>1.224880305109791</v>
      </c>
      <c r="U250" s="276">
        <f>IF(U$90=0,0,U$90/NFM_fec!U$90)</f>
        <v>1.2299570911967597</v>
      </c>
      <c r="V250" s="276">
        <f>IF(V$90=0,0,V$90/NFM_fec!V$90)</f>
        <v>1.2097193346839725</v>
      </c>
      <c r="W250" s="276">
        <f>IF(W$90=0,0,W$90/NFM_fec!W$90)</f>
        <v>1.2740446820298568</v>
      </c>
      <c r="X250" s="276">
        <f>IF(X$90=0,0,X$90/NFM_fec!X$90)</f>
        <v>1.2799306283691514</v>
      </c>
      <c r="Y250" s="276">
        <f>IF(Y$90=0,0,Y$90/NFM_fec!Y$90)</f>
        <v>1.2716278112059853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2.0759628800341545</v>
      </c>
      <c r="C251" s="277">
        <f>IF(C$97=0,0,C$97/NFM_fec!C$97)</f>
        <v>2.0700807000490764</v>
      </c>
      <c r="D251" s="277">
        <f>IF(D$97=0,0,D$97/NFM_fec!D$97)</f>
        <v>2.0746323102339828</v>
      </c>
      <c r="E251" s="277">
        <f>IF(E$97=0,0,E$97/NFM_fec!E$97)</f>
        <v>2.1122777097174548</v>
      </c>
      <c r="F251" s="277">
        <f>IF(F$97=0,0,F$97/NFM_fec!F$97)</f>
        <v>2.1913961346334196</v>
      </c>
      <c r="G251" s="277">
        <f>IF(G$97=0,0,G$97/NFM_fec!G$97)</f>
        <v>1.9670693158868238</v>
      </c>
      <c r="H251" s="277">
        <f>IF(H$97=0,0,H$97/NFM_fec!H$97)</f>
        <v>1.9434218266375236</v>
      </c>
      <c r="I251" s="277">
        <f>IF(I$97=0,0,I$97/NFM_fec!I$97)</f>
        <v>1.8872269628608007</v>
      </c>
      <c r="J251" s="277">
        <f>IF(J$97=0,0,J$97/NFM_fec!J$97)</f>
        <v>2.0147294529246804</v>
      </c>
      <c r="K251" s="277">
        <f>IF(K$97=0,0,K$97/NFM_fec!K$97)</f>
        <v>1.8810575608087232</v>
      </c>
      <c r="L251" s="277">
        <f>IF(L$97=0,0,L$97/NFM_fec!L$97)</f>
        <v>1.8258549476621082</v>
      </c>
      <c r="M251" s="277">
        <f>IF(M$97=0,0,M$97/NFM_fec!M$97)</f>
        <v>1.882427416997893</v>
      </c>
      <c r="N251" s="277">
        <f>IF(N$97=0,0,N$97/NFM_fec!N$97)</f>
        <v>1.9609691569982008</v>
      </c>
      <c r="O251" s="277">
        <f>IF(O$97=0,0,O$97/NFM_fec!O$97)</f>
        <v>1.9774353567344174</v>
      </c>
      <c r="P251" s="277">
        <f>IF(P$97=0,0,P$97/NFM_fec!P$97)</f>
        <v>2.1485597476748564</v>
      </c>
      <c r="Q251" s="277">
        <f>IF(Q$97=0,0,Q$97/NFM_fec!Q$97)</f>
        <v>2.0462538141336917</v>
      </c>
      <c r="R251" s="277">
        <f>IF(R$97=0,0,R$97/NFM_fec!R$97)</f>
        <v>2.0155632056093187</v>
      </c>
      <c r="S251" s="277">
        <f>IF(S$97=0,0,S$97/NFM_fec!S$97)</f>
        <v>1.8288515869907158</v>
      </c>
      <c r="T251" s="277">
        <f>IF(T$97=0,0,T$97/NFM_fec!T$97)</f>
        <v>1.9579893042103165</v>
      </c>
      <c r="U251" s="277">
        <f>IF(U$97=0,0,U$97/NFM_fec!U$97)</f>
        <v>1.8763797741644133</v>
      </c>
      <c r="V251" s="277">
        <f>IF(V$97=0,0,V$97/NFM_fec!V$97)</f>
        <v>1.8691167842688143</v>
      </c>
      <c r="W251" s="277">
        <f>IF(W$97=0,0,W$97/NFM_fec!W$97)</f>
        <v>1.9252737880879245</v>
      </c>
      <c r="X251" s="277">
        <f>IF(X$97=0,0,X$97/NFM_fec!X$97)</f>
        <v>1.9604283199436876</v>
      </c>
      <c r="Y251" s="277">
        <f>IF(Y$97=0,0,Y$97/NFM_fec!Y$97)</f>
        <v>2.014555913266737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</v>
      </c>
      <c r="C253" s="272">
        <f>IF(C$115=0,0,(C$115-C$158)/NFM_fec!C$115)</f>
        <v>0</v>
      </c>
      <c r="D253" s="272">
        <f>IF(D$115=0,0,(D$115-D$158)/NFM_fec!D$115)</f>
        <v>0</v>
      </c>
      <c r="E253" s="272">
        <f>IF(E$115=0,0,(E$115-E$158)/NFM_fec!E$115)</f>
        <v>0</v>
      </c>
      <c r="F253" s="272">
        <f>IF(F$115=0,0,(F$115-F$158)/NFM_fec!F$115)</f>
        <v>0</v>
      </c>
      <c r="G253" s="272">
        <f>IF(G$115=0,0,(G$115-G$158)/NFM_fec!G$115)</f>
        <v>0</v>
      </c>
      <c r="H253" s="272">
        <f>IF(H$115=0,0,(H$115-H$158)/NFM_fec!H$115)</f>
        <v>0</v>
      </c>
      <c r="I253" s="272">
        <f>IF(I$115=0,0,(I$115-I$158)/NFM_fec!I$115)</f>
        <v>0</v>
      </c>
      <c r="J253" s="272">
        <f>IF(J$115=0,0,(J$115-J$158)/NFM_fec!J$115)</f>
        <v>0</v>
      </c>
      <c r="K253" s="272">
        <f>IF(K$115=0,0,(K$115-K$158)/NFM_fec!K$115)</f>
        <v>0</v>
      </c>
      <c r="L253" s="272">
        <f>IF(L$115=0,0,(L$115-L$158)/NFM_fec!L$115)</f>
        <v>0</v>
      </c>
      <c r="M253" s="272">
        <f>IF(M$115=0,0,(M$115-M$158)/NFM_fec!M$115)</f>
        <v>0</v>
      </c>
      <c r="N253" s="272">
        <f>IF(N$115=0,0,(N$115-N$158)/NFM_fec!N$115)</f>
        <v>0</v>
      </c>
      <c r="O253" s="272">
        <f>IF(O$115=0,0,(O$115-O$158)/NFM_fec!O$115)</f>
        <v>0</v>
      </c>
      <c r="P253" s="272">
        <f>IF(P$115=0,0,(P$115-P$158)/NFM_fec!P$115)</f>
        <v>1.3028635190960707</v>
      </c>
      <c r="Q253" s="272">
        <f>IF(Q$115=0,0,(Q$115-Q$158)/NFM_fec!Q$115)</f>
        <v>1.452289821906229</v>
      </c>
      <c r="R253" s="272">
        <f>IF(R$115=0,0,(R$115-R$158)/NFM_fec!R$115)</f>
        <v>1.5454235369455998</v>
      </c>
      <c r="S253" s="272">
        <f>IF(S$115=0,0,(S$115-S$158)/NFM_fec!S$115)</f>
        <v>1.2177835071647696</v>
      </c>
      <c r="T253" s="272">
        <f>IF(T$115=0,0,(T$115-T$158)/NFM_fec!T$115)</f>
        <v>1.291068330097064</v>
      </c>
      <c r="U253" s="272">
        <f>IF(U$115=0,0,(U$115-U$158)/NFM_fec!U$115)</f>
        <v>1.2831118231261571</v>
      </c>
      <c r="V253" s="272">
        <f>IF(V$115=0,0,(V$115-V$158)/NFM_fec!V$115)</f>
        <v>1.2648905956949916</v>
      </c>
      <c r="W253" s="272">
        <f>IF(W$115=0,0,(W$115-W$158)/NFM_fec!W$115)</f>
        <v>1.3265259389908732</v>
      </c>
      <c r="X253" s="272">
        <f>IF(X$115=0,0,(X$115-X$158)/NFM_fec!X$115)</f>
        <v>1.3364699837717284</v>
      </c>
      <c r="Y253" s="272">
        <f>IF(Y$115=0,0,(Y$115-Y$158)/NFM_fec!Y$115)</f>
        <v>1.3373784584061648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</v>
      </c>
      <c r="C258" s="275">
        <f>IF(C$120=0,0,C$120/NFM_fec!C$120)</f>
        <v>0</v>
      </c>
      <c r="D258" s="275">
        <f>IF(D$120=0,0,D$120/NFM_fec!D$120)</f>
        <v>0</v>
      </c>
      <c r="E258" s="275">
        <f>IF(E$120=0,0,E$120/NFM_fec!E$120)</f>
        <v>0</v>
      </c>
      <c r="F258" s="275">
        <f>IF(F$120=0,0,F$120/NFM_fec!F$120)</f>
        <v>0</v>
      </c>
      <c r="G258" s="275">
        <f>IF(G$120=0,0,G$120/NFM_fec!G$120)</f>
        <v>0</v>
      </c>
      <c r="H258" s="275">
        <f>IF(H$120=0,0,H$120/NFM_fec!H$120)</f>
        <v>0</v>
      </c>
      <c r="I258" s="275">
        <f>IF(I$120=0,0,I$120/NFM_fec!I$120)</f>
        <v>0</v>
      </c>
      <c r="J258" s="275">
        <f>IF(J$120=0,0,J$120/NFM_fec!J$120)</f>
        <v>0</v>
      </c>
      <c r="K258" s="275">
        <f>IF(K$120=0,0,K$120/NFM_fec!K$120)</f>
        <v>0</v>
      </c>
      <c r="L258" s="275">
        <f>IF(L$120=0,0,L$120/NFM_fec!L$120)</f>
        <v>0</v>
      </c>
      <c r="M258" s="275">
        <f>IF(M$120=0,0,M$120/NFM_fec!M$120)</f>
        <v>0</v>
      </c>
      <c r="N258" s="275">
        <f>IF(N$120=0,0,N$120/NFM_fec!N$120)</f>
        <v>0</v>
      </c>
      <c r="O258" s="275">
        <f>IF(O$120=0,0,O$120/NFM_fec!O$120)</f>
        <v>0</v>
      </c>
      <c r="P258" s="275">
        <f>IF(P$120=0,0,P$120/NFM_fec!P$120)</f>
        <v>0.55155305801076793</v>
      </c>
      <c r="Q258" s="275">
        <f>IF(Q$120=0,0,Q$120/NFM_fec!Q$120)</f>
        <v>1.2067625057637645</v>
      </c>
      <c r="R258" s="275">
        <f>IF(R$120=0,0,R$120/NFM_fec!R$120)</f>
        <v>1.3217022158684752</v>
      </c>
      <c r="S258" s="275">
        <f>IF(S$120=0,0,S$120/NFM_fec!S$120)</f>
        <v>1.1031022881013046</v>
      </c>
      <c r="T258" s="275">
        <f>IF(T$120=0,0,T$120/NFM_fec!T$120)</f>
        <v>1.1706991778891231</v>
      </c>
      <c r="U258" s="275">
        <f>IF(U$120=0,0,U$120/NFM_fec!U$120)</f>
        <v>1.1785380210623115</v>
      </c>
      <c r="V258" s="275">
        <f>IF(V$120=0,0,V$120/NFM_fec!V$120)</f>
        <v>1.1557031638472579</v>
      </c>
      <c r="W258" s="275">
        <f>IF(W$120=0,0,W$120/NFM_fec!W$120)</f>
        <v>1.2218294597415078</v>
      </c>
      <c r="X258" s="275">
        <f>IF(X$120=0,0,X$120/NFM_fec!X$120)</f>
        <v>1.2278229815233104</v>
      </c>
      <c r="Y258" s="275">
        <f>IF(Y$120=0,0,Y$120/NFM_fec!Y$120)</f>
        <v>1.2086922981775656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</v>
      </c>
      <c r="C259" s="276">
        <f>IF(C$126=0,0,C$126/NFM_fec!C$126)</f>
        <v>0</v>
      </c>
      <c r="D259" s="276">
        <f>IF(D$126=0,0,D$126/NFM_fec!D$126)</f>
        <v>0</v>
      </c>
      <c r="E259" s="276">
        <f>IF(E$126=0,0,E$126/NFM_fec!E$126)</f>
        <v>0</v>
      </c>
      <c r="F259" s="276">
        <f>IF(F$126=0,0,F$126/NFM_fec!F$126)</f>
        <v>0</v>
      </c>
      <c r="G259" s="276">
        <f>IF(G$126=0,0,G$126/NFM_fec!G$126)</f>
        <v>0</v>
      </c>
      <c r="H259" s="276">
        <f>IF(H$126=0,0,H$126/NFM_fec!H$126)</f>
        <v>0</v>
      </c>
      <c r="I259" s="276">
        <f>IF(I$126=0,0,I$126/NFM_fec!I$126)</f>
        <v>0</v>
      </c>
      <c r="J259" s="276">
        <f>IF(J$126=0,0,J$126/NFM_fec!J$126)</f>
        <v>0</v>
      </c>
      <c r="K259" s="276">
        <f>IF(K$126=0,0,K$126/NFM_fec!K$126)</f>
        <v>0</v>
      </c>
      <c r="L259" s="276">
        <f>IF(L$126=0,0,L$126/NFM_fec!L$126)</f>
        <v>0</v>
      </c>
      <c r="M259" s="276">
        <f>IF(M$126=0,0,M$126/NFM_fec!M$126)</f>
        <v>0</v>
      </c>
      <c r="N259" s="276">
        <f>IF(N$126=0,0,N$126/NFM_fec!N$126)</f>
        <v>0</v>
      </c>
      <c r="O259" s="276">
        <f>IF(O$126=0,0,O$126/NFM_fec!O$126)</f>
        <v>0</v>
      </c>
      <c r="P259" s="276">
        <f>IF(P$126=0,0,P$126/NFM_fec!P$126)</f>
        <v>1.1943941670144389</v>
      </c>
      <c r="Q259" s="276">
        <f>IF(Q$126=0,0,Q$126/NFM_fec!Q$126)</f>
        <v>1.4033716817824273</v>
      </c>
      <c r="R259" s="276">
        <f>IF(R$126=0,0,R$126/NFM_fec!R$126)</f>
        <v>1.5159885299069471</v>
      </c>
      <c r="S259" s="276">
        <f>IF(S$126=0,0,S$126/NFM_fec!S$126)</f>
        <v>1.160292954212395</v>
      </c>
      <c r="T259" s="276">
        <f>IF(T$126=0,0,T$126/NFM_fec!T$126)</f>
        <v>1.2248803051097903</v>
      </c>
      <c r="U259" s="276">
        <f>IF(U$126=0,0,U$126/NFM_fec!U$126)</f>
        <v>1.2299570911967601</v>
      </c>
      <c r="V259" s="276">
        <f>IF(V$126=0,0,V$126/NFM_fec!V$126)</f>
        <v>1.2097193346839721</v>
      </c>
      <c r="W259" s="276">
        <f>IF(W$126=0,0,W$126/NFM_fec!W$126)</f>
        <v>1.274044682029857</v>
      </c>
      <c r="X259" s="276">
        <f>IF(X$126=0,0,X$126/NFM_fec!X$126)</f>
        <v>1.2799306283691512</v>
      </c>
      <c r="Y259" s="276">
        <f>IF(Y$126=0,0,Y$126/NFM_fec!Y$126)</f>
        <v>1.2716278112059858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</v>
      </c>
      <c r="C260" s="276">
        <f>IF(C$134=0,0,C$134/NFM_fec!C$134)</f>
        <v>0</v>
      </c>
      <c r="D260" s="276">
        <f>IF(D$134=0,0,D$134/NFM_fec!D$134)</f>
        <v>0</v>
      </c>
      <c r="E260" s="276">
        <f>IF(E$134=0,0,E$134/NFM_fec!E$134)</f>
        <v>0</v>
      </c>
      <c r="F260" s="276">
        <f>IF(F$134=0,0,F$134/NFM_fec!F$134)</f>
        <v>0</v>
      </c>
      <c r="G260" s="276">
        <f>IF(G$134=0,0,G$134/NFM_fec!G$134)</f>
        <v>0</v>
      </c>
      <c r="H260" s="276">
        <f>IF(H$134=0,0,H$134/NFM_fec!H$134)</f>
        <v>0</v>
      </c>
      <c r="I260" s="276">
        <f>IF(I$134=0,0,I$134/NFM_fec!I$134)</f>
        <v>0</v>
      </c>
      <c r="J260" s="276">
        <f>IF(J$134=0,0,J$134/NFM_fec!J$134)</f>
        <v>0</v>
      </c>
      <c r="K260" s="276">
        <f>IF(K$134=0,0,K$134/NFM_fec!K$134)</f>
        <v>0</v>
      </c>
      <c r="L260" s="276">
        <f>IF(L$134=0,0,L$134/NFM_fec!L$134)</f>
        <v>0</v>
      </c>
      <c r="M260" s="276">
        <f>IF(M$134=0,0,M$134/NFM_fec!M$134)</f>
        <v>0</v>
      </c>
      <c r="N260" s="276">
        <f>IF(N$134=0,0,N$134/NFM_fec!N$134)</f>
        <v>0</v>
      </c>
      <c r="O260" s="276">
        <f>IF(O$134=0,0,O$134/NFM_fec!O$134)</f>
        <v>0</v>
      </c>
      <c r="P260" s="276">
        <f>IF(P$134=0,0,P$134/NFM_fec!P$134)</f>
        <v>1.1943941670144387</v>
      </c>
      <c r="Q260" s="276">
        <f>IF(Q$134=0,0,Q$134/NFM_fec!Q$134)</f>
        <v>1.4033716817824267</v>
      </c>
      <c r="R260" s="276">
        <f>IF(R$134=0,0,R$134/NFM_fec!R$134)</f>
        <v>1.5159885299069473</v>
      </c>
      <c r="S260" s="276">
        <f>IF(S$134=0,0,S$134/NFM_fec!S$134)</f>
        <v>1.1602929542123948</v>
      </c>
      <c r="T260" s="276">
        <f>IF(T$134=0,0,T$134/NFM_fec!T$134)</f>
        <v>1.2248803051097914</v>
      </c>
      <c r="U260" s="276">
        <f>IF(U$134=0,0,U$134/NFM_fec!U$134)</f>
        <v>1.2299570911967597</v>
      </c>
      <c r="V260" s="276">
        <f>IF(V$134=0,0,V$134/NFM_fec!V$134)</f>
        <v>1.2097193346839723</v>
      </c>
      <c r="W260" s="276">
        <f>IF(W$134=0,0,W$134/NFM_fec!W$134)</f>
        <v>1.2740446820298565</v>
      </c>
      <c r="X260" s="276">
        <f>IF(X$134=0,0,X$134/NFM_fec!X$134)</f>
        <v>1.2799306283691521</v>
      </c>
      <c r="Y260" s="276">
        <f>IF(Y$134=0,0,Y$134/NFM_fec!Y$134)</f>
        <v>1.2716278112059853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</v>
      </c>
      <c r="C261" s="277">
        <f>IF(C$141=0,0,C$141/NFM_fec!C$141)</f>
        <v>0</v>
      </c>
      <c r="D261" s="277">
        <f>IF(D$141=0,0,D$141/NFM_fec!D$141)</f>
        <v>0</v>
      </c>
      <c r="E261" s="277">
        <f>IF(E$141=0,0,E$141/NFM_fec!E$141)</f>
        <v>0</v>
      </c>
      <c r="F261" s="277">
        <f>IF(F$141=0,0,F$141/NFM_fec!F$141)</f>
        <v>0</v>
      </c>
      <c r="G261" s="277">
        <f>IF(G$141=0,0,G$141/NFM_fec!G$141)</f>
        <v>0</v>
      </c>
      <c r="H261" s="277">
        <f>IF(H$141=0,0,H$141/NFM_fec!H$141)</f>
        <v>0</v>
      </c>
      <c r="I261" s="277">
        <f>IF(I$141=0,0,I$141/NFM_fec!I$141)</f>
        <v>0</v>
      </c>
      <c r="J261" s="277">
        <f>IF(J$141=0,0,J$141/NFM_fec!J$141)</f>
        <v>0</v>
      </c>
      <c r="K261" s="277">
        <f>IF(K$141=0,0,K$141/NFM_fec!K$141)</f>
        <v>0</v>
      </c>
      <c r="L261" s="277">
        <f>IF(L$141=0,0,L$141/NFM_fec!L$141)</f>
        <v>0</v>
      </c>
      <c r="M261" s="277">
        <f>IF(M$141=0,0,M$141/NFM_fec!M$141)</f>
        <v>0</v>
      </c>
      <c r="N261" s="277">
        <f>IF(N$141=0,0,N$141/NFM_fec!N$141)</f>
        <v>0</v>
      </c>
      <c r="O261" s="277">
        <f>IF(O$141=0,0,O$141/NFM_fec!O$141)</f>
        <v>0</v>
      </c>
      <c r="P261" s="277">
        <f>IF(P$141=0,0,P$141/NFM_fec!P$141)</f>
        <v>2.3075002793091444</v>
      </c>
      <c r="Q261" s="277">
        <f>IF(Q$141=0,0,Q$141/NFM_fec!Q$141)</f>
        <v>2.1582841270235522</v>
      </c>
      <c r="R261" s="277">
        <f>IF(R$141=0,0,R$141/NFM_fec!R$141)</f>
        <v>2.1018909902212464</v>
      </c>
      <c r="S261" s="277">
        <f>IF(S$141=0,0,S$141/NFM_fec!S$141)</f>
        <v>1.9457403363231316</v>
      </c>
      <c r="T261" s="277">
        <f>IF(T$141=0,0,T$141/NFM_fec!T$141)</f>
        <v>2.0851186347396351</v>
      </c>
      <c r="U261" s="277">
        <f>IF(U$141=0,0,U$141/NFM_fec!U$141)</f>
        <v>1.9893593343650966</v>
      </c>
      <c r="V261" s="277">
        <f>IF(V$141=0,0,V$141/NFM_fec!V$141)</f>
        <v>1.984412766517174</v>
      </c>
      <c r="W261" s="277">
        <f>IF(W$141=0,0,W$141/NFM_fec!W$141)</f>
        <v>2.0392280841749595</v>
      </c>
      <c r="X261" s="277">
        <f>IF(X$141=0,0,X$141/NFM_fec!X$141)</f>
        <v>2.0792414755779931</v>
      </c>
      <c r="Y261" s="277">
        <f>IF(Y$141=0,0,Y$141/NFM_fec!Y$141)</f>
        <v>2.1436917267761411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HR: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1098.5024662528624</v>
      </c>
      <c r="C3" s="203">
        <f t="shared" si="0"/>
        <v>1117.7644316025041</v>
      </c>
      <c r="D3" s="203">
        <f t="shared" si="0"/>
        <v>876.4101454158299</v>
      </c>
      <c r="E3" s="203">
        <f t="shared" si="0"/>
        <v>768.52621467591143</v>
      </c>
      <c r="F3" s="203">
        <f t="shared" si="0"/>
        <v>757.83073385347859</v>
      </c>
      <c r="G3" s="203">
        <f t="shared" si="0"/>
        <v>728.72398589905447</v>
      </c>
      <c r="H3" s="203">
        <f t="shared" si="0"/>
        <v>545.28440396111489</v>
      </c>
      <c r="I3" s="203">
        <f t="shared" si="0"/>
        <v>611.7480451950471</v>
      </c>
      <c r="J3" s="203">
        <f t="shared" si="0"/>
        <v>739.04358106401241</v>
      </c>
      <c r="K3" s="203">
        <f t="shared" si="0"/>
        <v>614.55936920222621</v>
      </c>
      <c r="L3" s="203">
        <f t="shared" si="0"/>
        <v>721.83360436535236</v>
      </c>
      <c r="M3" s="203">
        <f t="shared" si="0"/>
        <v>696.89617517011811</v>
      </c>
      <c r="N3" s="203">
        <f t="shared" si="0"/>
        <v>746.02853823051544</v>
      </c>
      <c r="O3" s="203">
        <f t="shared" si="0"/>
        <v>700.08639575796622</v>
      </c>
      <c r="P3" s="203">
        <f t="shared" si="0"/>
        <v>728.20988834292098</v>
      </c>
      <c r="Q3" s="203">
        <f t="shared" si="0"/>
        <v>737.09193699999992</v>
      </c>
      <c r="R3" s="203">
        <f t="shared" si="0"/>
        <v>715.67883415532697</v>
      </c>
      <c r="S3" s="203">
        <f t="shared" si="0"/>
        <v>675.50118624880247</v>
      </c>
      <c r="T3" s="203">
        <f t="shared" si="0"/>
        <v>638.88144086224838</v>
      </c>
      <c r="U3" s="203">
        <f t="shared" si="0"/>
        <v>730.75280732750593</v>
      </c>
      <c r="V3" s="203">
        <f t="shared" si="0"/>
        <v>837.82526218383691</v>
      </c>
      <c r="W3" s="203">
        <f t="shared" si="0"/>
        <v>698.33979441459428</v>
      </c>
      <c r="X3" s="203">
        <f t="shared" si="0"/>
        <v>629.28166994255241</v>
      </c>
      <c r="Y3" s="203">
        <f t="shared" si="0"/>
        <v>616.6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424.19003103531389</v>
      </c>
      <c r="C4" s="241">
        <f t="shared" si="1"/>
        <v>429.38969434293642</v>
      </c>
      <c r="D4" s="241">
        <f t="shared" si="1"/>
        <v>327.49311464805061</v>
      </c>
      <c r="E4" s="241">
        <f t="shared" si="1"/>
        <v>275.77859412753446</v>
      </c>
      <c r="F4" s="241">
        <f t="shared" si="1"/>
        <v>277.1061171074607</v>
      </c>
      <c r="G4" s="241">
        <f t="shared" si="1"/>
        <v>294.61404973441631</v>
      </c>
      <c r="H4" s="241">
        <f t="shared" si="1"/>
        <v>233.11359166033327</v>
      </c>
      <c r="I4" s="241">
        <f t="shared" si="1"/>
        <v>261.95217796362294</v>
      </c>
      <c r="J4" s="241">
        <f t="shared" si="1"/>
        <v>274.86530288485829</v>
      </c>
      <c r="K4" s="241">
        <f t="shared" si="1"/>
        <v>244.76644123925229</v>
      </c>
      <c r="L4" s="241">
        <f t="shared" si="1"/>
        <v>273.96066955068324</v>
      </c>
      <c r="M4" s="241">
        <f t="shared" si="1"/>
        <v>269.57264517907959</v>
      </c>
      <c r="N4" s="241">
        <f t="shared" si="1"/>
        <v>269.42093939244745</v>
      </c>
      <c r="O4" s="241">
        <f t="shared" si="1"/>
        <v>223.38153426829874</v>
      </c>
      <c r="P4" s="241">
        <f t="shared" si="1"/>
        <v>216.49125519335246</v>
      </c>
      <c r="Q4" s="241">
        <f t="shared" si="1"/>
        <v>239.29319399999997</v>
      </c>
      <c r="R4" s="241">
        <f t="shared" si="1"/>
        <v>220.58234694079655</v>
      </c>
      <c r="S4" s="241">
        <f t="shared" si="1"/>
        <v>208.8425569176882</v>
      </c>
      <c r="T4" s="241">
        <f t="shared" si="1"/>
        <v>172.74853077432172</v>
      </c>
      <c r="U4" s="241">
        <f t="shared" si="1"/>
        <v>267.48682257764551</v>
      </c>
      <c r="V4" s="241">
        <f t="shared" si="1"/>
        <v>300.45293215934782</v>
      </c>
      <c r="W4" s="241">
        <f t="shared" si="1"/>
        <v>244.74638852529546</v>
      </c>
      <c r="X4" s="241">
        <f t="shared" si="1"/>
        <v>169.11246298811403</v>
      </c>
      <c r="Y4" s="241">
        <f t="shared" si="1"/>
        <v>167</v>
      </c>
      <c r="DA4" s="83"/>
    </row>
    <row r="5" spans="1:105" ht="12" customHeight="1" x14ac:dyDescent="0.25">
      <c r="A5" s="99" t="s">
        <v>59</v>
      </c>
      <c r="B5" s="282">
        <v>71.19185100942623</v>
      </c>
      <c r="C5" s="282">
        <v>71.626852003973752</v>
      </c>
      <c r="D5" s="282">
        <v>62.553432066554038</v>
      </c>
      <c r="E5" s="282">
        <v>57.402437262079133</v>
      </c>
      <c r="F5" s="282">
        <v>71.925539047705982</v>
      </c>
      <c r="G5" s="282">
        <v>74.162915737960006</v>
      </c>
      <c r="H5" s="282">
        <v>77.611296982217183</v>
      </c>
      <c r="I5" s="282">
        <v>82.27201801663017</v>
      </c>
      <c r="J5" s="282">
        <v>84.275454565380969</v>
      </c>
      <c r="K5" s="282">
        <v>78.747575890386202</v>
      </c>
      <c r="L5" s="282">
        <v>73.834522497522229</v>
      </c>
      <c r="M5" s="282">
        <v>67.122293179565659</v>
      </c>
      <c r="N5" s="282">
        <v>31.986548675198559</v>
      </c>
      <c r="O5" s="282">
        <v>29.710613924985331</v>
      </c>
      <c r="P5" s="282">
        <v>14.39015547265576</v>
      </c>
      <c r="Q5" s="282">
        <v>26.821596018242349</v>
      </c>
      <c r="R5" s="282">
        <v>31.65070378283847</v>
      </c>
      <c r="S5" s="282">
        <v>22.550442544729218</v>
      </c>
      <c r="T5" s="282">
        <v>3.991761766957405</v>
      </c>
      <c r="U5" s="282">
        <v>42.155024910869493</v>
      </c>
      <c r="V5" s="282">
        <v>53.761625400555147</v>
      </c>
      <c r="W5" s="282">
        <v>48.11472544752813</v>
      </c>
      <c r="X5" s="282">
        <v>24.690261325358719</v>
      </c>
      <c r="Y5" s="282">
        <v>24.381843706130091</v>
      </c>
      <c r="DA5" s="94" t="s">
        <v>938</v>
      </c>
    </row>
    <row r="6" spans="1:105" ht="12" customHeight="1" x14ac:dyDescent="0.25">
      <c r="A6" s="99" t="s">
        <v>49</v>
      </c>
      <c r="B6" s="282">
        <v>352.99818002588768</v>
      </c>
      <c r="C6" s="282">
        <v>357.76284233896268</v>
      </c>
      <c r="D6" s="282">
        <v>264.93968258149658</v>
      </c>
      <c r="E6" s="282">
        <v>218.3761568654553</v>
      </c>
      <c r="F6" s="282">
        <v>205.18057805975471</v>
      </c>
      <c r="G6" s="282">
        <v>220.45113399645629</v>
      </c>
      <c r="H6" s="282">
        <v>155.5022946781161</v>
      </c>
      <c r="I6" s="282">
        <v>179.6801599469928</v>
      </c>
      <c r="J6" s="282">
        <v>190.58984831947731</v>
      </c>
      <c r="K6" s="282">
        <v>166.01886534886609</v>
      </c>
      <c r="L6" s="282">
        <v>200.12614705316099</v>
      </c>
      <c r="M6" s="282">
        <v>202.45035199951391</v>
      </c>
      <c r="N6" s="282">
        <v>237.4343907172489</v>
      </c>
      <c r="O6" s="282">
        <v>193.67092034331341</v>
      </c>
      <c r="P6" s="282">
        <v>202.10109972069671</v>
      </c>
      <c r="Q6" s="282">
        <v>212.47159798175761</v>
      </c>
      <c r="R6" s="282">
        <v>188.93164315795809</v>
      </c>
      <c r="S6" s="282">
        <v>186.29211437295899</v>
      </c>
      <c r="T6" s="282">
        <v>168.75676900736431</v>
      </c>
      <c r="U6" s="282">
        <v>225.331797666776</v>
      </c>
      <c r="V6" s="282">
        <v>246.69130675879271</v>
      </c>
      <c r="W6" s="282">
        <v>196.63166307776731</v>
      </c>
      <c r="X6" s="282">
        <v>144.4222016627553</v>
      </c>
      <c r="Y6" s="282">
        <v>142.6181562938699</v>
      </c>
      <c r="DA6" s="94" t="s">
        <v>939</v>
      </c>
    </row>
    <row r="7" spans="1:105" ht="12" customHeight="1" x14ac:dyDescent="0.25">
      <c r="A7" s="49" t="s">
        <v>50</v>
      </c>
      <c r="B7" s="242">
        <v>674.31243521754845</v>
      </c>
      <c r="C7" s="242">
        <v>688.37473725956772</v>
      </c>
      <c r="D7" s="242">
        <v>548.91703076777935</v>
      </c>
      <c r="E7" s="242">
        <v>492.74762054837691</v>
      </c>
      <c r="F7" s="242">
        <v>480.72461674601789</v>
      </c>
      <c r="G7" s="242">
        <v>434.10993616463821</v>
      </c>
      <c r="H7" s="242">
        <v>312.17081230078162</v>
      </c>
      <c r="I7" s="242">
        <v>349.79586723142421</v>
      </c>
      <c r="J7" s="242">
        <v>464.17827817915418</v>
      </c>
      <c r="K7" s="242">
        <v>369.79292796297398</v>
      </c>
      <c r="L7" s="242">
        <v>447.87293481466912</v>
      </c>
      <c r="M7" s="242">
        <v>427.32352999103858</v>
      </c>
      <c r="N7" s="242">
        <v>476.60759883806799</v>
      </c>
      <c r="O7" s="242">
        <v>476.70486148966751</v>
      </c>
      <c r="P7" s="242">
        <v>511.71863314956852</v>
      </c>
      <c r="Q7" s="242">
        <v>497.79874299999989</v>
      </c>
      <c r="R7" s="242">
        <v>495.09648721453038</v>
      </c>
      <c r="S7" s="242">
        <v>466.6586293311143</v>
      </c>
      <c r="T7" s="242">
        <v>466.13291008792669</v>
      </c>
      <c r="U7" s="242">
        <v>463.26598474986048</v>
      </c>
      <c r="V7" s="242">
        <v>537.37233002448909</v>
      </c>
      <c r="W7" s="242">
        <v>453.59340588929882</v>
      </c>
      <c r="X7" s="242">
        <v>460.16920695443838</v>
      </c>
      <c r="Y7" s="242">
        <v>449.6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277.87383189709931</v>
      </c>
      <c r="C10" s="241">
        <v>237.71306946148309</v>
      </c>
      <c r="D10" s="241">
        <v>217.932744590113</v>
      </c>
      <c r="E10" s="241">
        <v>229.68733110587479</v>
      </c>
      <c r="F10" s="241">
        <v>287.42941120715687</v>
      </c>
      <c r="G10" s="241">
        <v>240.31396453528461</v>
      </c>
      <c r="H10" s="241">
        <v>288.60988349379022</v>
      </c>
      <c r="I10" s="241">
        <v>303.01061841428032</v>
      </c>
      <c r="J10" s="241">
        <v>301.53543350164739</v>
      </c>
      <c r="K10" s="241">
        <v>236.49586627234709</v>
      </c>
      <c r="L10" s="241">
        <v>245.12922327258539</v>
      </c>
      <c r="M10" s="241">
        <v>263.56971844793242</v>
      </c>
      <c r="N10" s="241">
        <v>247.66123446699621</v>
      </c>
      <c r="O10" s="241">
        <v>233.29826475826621</v>
      </c>
      <c r="P10" s="241">
        <v>267.77103840679177</v>
      </c>
      <c r="Q10" s="241">
        <v>236.66760615274259</v>
      </c>
      <c r="R10" s="241">
        <v>221.5352662702866</v>
      </c>
      <c r="S10" s="241">
        <v>233.07721105431719</v>
      </c>
      <c r="T10" s="241">
        <v>261.04933049679317</v>
      </c>
      <c r="U10" s="241">
        <v>291.33011325249618</v>
      </c>
      <c r="V10" s="241">
        <v>306.28295165516721</v>
      </c>
      <c r="W10" s="241">
        <v>332.28620393399052</v>
      </c>
      <c r="X10" s="241">
        <v>118.3596958347344</v>
      </c>
      <c r="Y10" s="241">
        <v>114.6369855143476</v>
      </c>
      <c r="DA10" s="83" t="s">
        <v>942</v>
      </c>
    </row>
    <row r="11" spans="1:105" ht="12" customHeight="1" x14ac:dyDescent="0.25">
      <c r="A11" s="107" t="s">
        <v>943</v>
      </c>
      <c r="B11" s="282">
        <v>280.82345080904958</v>
      </c>
      <c r="C11" s="282">
        <v>229.68377814203851</v>
      </c>
      <c r="D11" s="282">
        <v>184.9674259309767</v>
      </c>
      <c r="E11" s="282">
        <v>215.69875039994389</v>
      </c>
      <c r="F11" s="282">
        <v>248.9770390705518</v>
      </c>
      <c r="G11" s="282">
        <v>182.96256153186431</v>
      </c>
      <c r="H11" s="282">
        <v>207.05781084496411</v>
      </c>
      <c r="I11" s="282">
        <v>221.31506775426681</v>
      </c>
      <c r="J11" s="282">
        <v>178.5712336067601</v>
      </c>
      <c r="K11" s="282">
        <v>131.1836245247564</v>
      </c>
      <c r="L11" s="282">
        <v>130.27297409803541</v>
      </c>
      <c r="M11" s="282">
        <v>109.623881500864</v>
      </c>
      <c r="N11" s="282">
        <v>75.217692985107902</v>
      </c>
      <c r="O11" s="282">
        <v>49.428802240637339</v>
      </c>
      <c r="P11" s="282">
        <v>82.438908054036361</v>
      </c>
      <c r="Q11" s="282">
        <v>95.021812444839597</v>
      </c>
      <c r="R11" s="282">
        <v>112.1095544262746</v>
      </c>
      <c r="S11" s="282">
        <v>180.70364157584709</v>
      </c>
      <c r="T11" s="282">
        <v>222.63729543045491</v>
      </c>
      <c r="U11" s="282">
        <v>140.05553498470221</v>
      </c>
      <c r="V11" s="282">
        <v>65.314320514923921</v>
      </c>
      <c r="W11" s="282">
        <v>34.29465653670222</v>
      </c>
      <c r="X11" s="282">
        <v>9.5656235586982525</v>
      </c>
      <c r="Y11" s="282">
        <v>10.42439165587076</v>
      </c>
      <c r="DA11" s="94" t="s">
        <v>944</v>
      </c>
    </row>
    <row r="12" spans="1:105" ht="12" customHeight="1" x14ac:dyDescent="0.25">
      <c r="A12" s="49" t="s">
        <v>945</v>
      </c>
      <c r="B12" s="242">
        <v>81.781085722915662</v>
      </c>
      <c r="C12" s="242">
        <v>71.890538654674899</v>
      </c>
      <c r="D12" s="242">
        <v>59.667364527956067</v>
      </c>
      <c r="E12" s="242">
        <v>58.48620526954511</v>
      </c>
      <c r="F12" s="242">
        <v>54.197606902385338</v>
      </c>
      <c r="G12" s="242">
        <v>41.355477272044183</v>
      </c>
      <c r="H12" s="242">
        <v>31.468183610635091</v>
      </c>
      <c r="I12" s="242">
        <v>35.505778383500932</v>
      </c>
      <c r="J12" s="242">
        <v>48.56614428293355</v>
      </c>
      <c r="K12" s="242">
        <v>29.046546588157401</v>
      </c>
      <c r="L12" s="242">
        <v>36.192933706791138</v>
      </c>
      <c r="M12" s="242">
        <v>41.118652043279802</v>
      </c>
      <c r="N12" s="242">
        <v>47.819726330793593</v>
      </c>
      <c r="O12" s="242">
        <v>47.163750344790188</v>
      </c>
      <c r="P12" s="242">
        <v>63.71523839227256</v>
      </c>
      <c r="Q12" s="242">
        <v>61.338919335090772</v>
      </c>
      <c r="R12" s="242">
        <v>86.652454786055827</v>
      </c>
      <c r="S12" s="242">
        <v>121.6381571246839</v>
      </c>
      <c r="T12" s="242">
        <v>203.46170922685741</v>
      </c>
      <c r="U12" s="242">
        <v>64.314747313849622</v>
      </c>
      <c r="V12" s="242">
        <v>37.760469803210938</v>
      </c>
      <c r="W12" s="242">
        <v>32.25175595572999</v>
      </c>
      <c r="X12" s="242">
        <v>31.277708476731551</v>
      </c>
      <c r="Y12" s="242">
        <v>29.35296039510088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308.74870210788811</v>
      </c>
      <c r="C15" s="241">
        <v>277.31502367297338</v>
      </c>
      <c r="D15" s="241">
        <v>277.31502367297338</v>
      </c>
      <c r="E15" s="241">
        <v>245.88134523805871</v>
      </c>
      <c r="F15" s="241">
        <v>308.74870210788811</v>
      </c>
      <c r="G15" s="241">
        <v>308.74870210788811</v>
      </c>
      <c r="H15" s="241">
        <v>308.74870210788811</v>
      </c>
      <c r="I15" s="241">
        <v>340.18238054280272</v>
      </c>
      <c r="J15" s="241">
        <v>340.18238054280272</v>
      </c>
      <c r="K15" s="241">
        <v>340.18238054280272</v>
      </c>
      <c r="L15" s="241">
        <v>340.18238054280272</v>
      </c>
      <c r="M15" s="241">
        <v>308.74870210788811</v>
      </c>
      <c r="N15" s="241">
        <v>308.74870210788811</v>
      </c>
      <c r="O15" s="241">
        <v>277.31502367297338</v>
      </c>
      <c r="P15" s="241">
        <v>308.74870210788811</v>
      </c>
      <c r="Q15" s="241">
        <v>308.74870210788811</v>
      </c>
      <c r="R15" s="241">
        <v>277.31502367297338</v>
      </c>
      <c r="S15" s="241">
        <v>277.31502367297338</v>
      </c>
      <c r="T15" s="241">
        <v>277.31502367297338</v>
      </c>
      <c r="U15" s="241">
        <v>308.74870210788811</v>
      </c>
      <c r="V15" s="241">
        <v>340.18238054280272</v>
      </c>
      <c r="W15" s="241">
        <v>371.61605897771739</v>
      </c>
      <c r="X15" s="241">
        <v>371.61605897771739</v>
      </c>
      <c r="Y15" s="241">
        <v>371.61605897771739</v>
      </c>
      <c r="DA15" s="83" t="s">
        <v>947</v>
      </c>
    </row>
    <row r="16" spans="1:105" ht="12" customHeight="1" x14ac:dyDescent="0.25">
      <c r="A16" s="107" t="s">
        <v>943</v>
      </c>
      <c r="B16" s="282">
        <v>312.02605645449961</v>
      </c>
      <c r="C16" s="282">
        <v>312.02605645449961</v>
      </c>
      <c r="D16" s="282">
        <v>289.11537588802452</v>
      </c>
      <c r="E16" s="282">
        <v>289.11537588802452</v>
      </c>
      <c r="F16" s="282">
        <v>266.20469532154931</v>
      </c>
      <c r="G16" s="282">
        <v>266.20469532154931</v>
      </c>
      <c r="H16" s="282">
        <v>243.29401475507419</v>
      </c>
      <c r="I16" s="282">
        <v>243.29401475507419</v>
      </c>
      <c r="J16" s="282">
        <v>220.38333418859901</v>
      </c>
      <c r="K16" s="282">
        <v>220.38333418859901</v>
      </c>
      <c r="L16" s="282">
        <v>197.47265362212389</v>
      </c>
      <c r="M16" s="282">
        <v>174.56197305564871</v>
      </c>
      <c r="N16" s="282">
        <v>174.56197305564871</v>
      </c>
      <c r="O16" s="282">
        <v>151.65129248917361</v>
      </c>
      <c r="P16" s="282">
        <v>151.65129248917361</v>
      </c>
      <c r="Q16" s="282">
        <v>128.74061192269841</v>
      </c>
      <c r="R16" s="282">
        <v>128.74061192269841</v>
      </c>
      <c r="S16" s="282">
        <v>197.4726536221238</v>
      </c>
      <c r="T16" s="282">
        <v>243.2940147550741</v>
      </c>
      <c r="U16" s="282">
        <v>220.38333418859901</v>
      </c>
      <c r="V16" s="282">
        <v>220.38333418859901</v>
      </c>
      <c r="W16" s="282">
        <v>197.4726536221238</v>
      </c>
      <c r="X16" s="282">
        <v>174.56197305564871</v>
      </c>
      <c r="Y16" s="282">
        <v>174.56197305564871</v>
      </c>
      <c r="DA16" s="94" t="s">
        <v>948</v>
      </c>
    </row>
    <row r="17" spans="1:105" ht="12" customHeight="1" x14ac:dyDescent="0.25">
      <c r="A17" s="49" t="s">
        <v>945</v>
      </c>
      <c r="B17" s="242">
        <v>90.867873025461847</v>
      </c>
      <c r="C17" s="242">
        <v>90.867873025461847</v>
      </c>
      <c r="D17" s="242">
        <v>81.164654978521398</v>
      </c>
      <c r="E17" s="242">
        <v>81.164654978521398</v>
      </c>
      <c r="F17" s="242">
        <v>81.164654978521398</v>
      </c>
      <c r="G17" s="242">
        <v>71.461436931580948</v>
      </c>
      <c r="H17" s="242">
        <v>71.461436931580948</v>
      </c>
      <c r="I17" s="242">
        <v>71.461436931580948</v>
      </c>
      <c r="J17" s="242">
        <v>61.758218884640499</v>
      </c>
      <c r="K17" s="242">
        <v>61.758218884640499</v>
      </c>
      <c r="L17" s="242">
        <v>52.055000837700049</v>
      </c>
      <c r="M17" s="242">
        <v>52.055000837700049</v>
      </c>
      <c r="N17" s="242">
        <v>52.055000837700049</v>
      </c>
      <c r="O17" s="242">
        <v>52.055000837700049</v>
      </c>
      <c r="P17" s="242">
        <v>71.461436931580948</v>
      </c>
      <c r="Q17" s="242">
        <v>71.461436931580948</v>
      </c>
      <c r="R17" s="242">
        <v>100.5710910724023</v>
      </c>
      <c r="S17" s="242">
        <v>129.6807452132237</v>
      </c>
      <c r="T17" s="242">
        <v>217.0097076356877</v>
      </c>
      <c r="U17" s="242">
        <v>217.0097076356877</v>
      </c>
      <c r="V17" s="242">
        <v>217.0097076356877</v>
      </c>
      <c r="W17" s="242">
        <v>207.3064895887473</v>
      </c>
      <c r="X17" s="242">
        <v>207.3064895887473</v>
      </c>
      <c r="Y17" s="242">
        <v>207.3064895887473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0</v>
      </c>
      <c r="F19" s="241">
        <v>62.867356869829372</v>
      </c>
      <c r="G19" s="241">
        <v>0</v>
      </c>
      <c r="H19" s="241">
        <v>31.43367843491469</v>
      </c>
      <c r="I19" s="241">
        <v>31.43367843491469</v>
      </c>
      <c r="J19" s="241">
        <v>31.43367843491469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31.43367843491469</v>
      </c>
      <c r="Q19" s="241">
        <v>0</v>
      </c>
      <c r="R19" s="241">
        <v>0</v>
      </c>
      <c r="S19" s="241">
        <v>0</v>
      </c>
      <c r="T19" s="241">
        <v>0</v>
      </c>
      <c r="U19" s="241">
        <v>62.867356869829372</v>
      </c>
      <c r="V19" s="241">
        <v>31.43367843491469</v>
      </c>
      <c r="W19" s="241">
        <v>62.867356869829372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91.642722265900559</v>
      </c>
      <c r="T20" s="282">
        <v>45.82136113295028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9.7032180469404512</v>
      </c>
      <c r="P21" s="242">
        <v>19.406436093880899</v>
      </c>
      <c r="Q21" s="242">
        <v>0</v>
      </c>
      <c r="R21" s="242">
        <v>38.812872187761798</v>
      </c>
      <c r="S21" s="242">
        <v>29.109654140821359</v>
      </c>
      <c r="T21" s="242">
        <v>97.032180469404508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31.433678434914725</v>
      </c>
      <c r="D23" s="241">
        <f t="shared" si="2"/>
        <v>0</v>
      </c>
      <c r="E23" s="241">
        <f t="shared" si="2"/>
        <v>31.433678434914668</v>
      </c>
      <c r="F23" s="241">
        <f t="shared" si="2"/>
        <v>0</v>
      </c>
      <c r="G23" s="241">
        <f t="shared" si="2"/>
        <v>0</v>
      </c>
      <c r="H23" s="241">
        <f t="shared" si="2"/>
        <v>31.433678434914668</v>
      </c>
      <c r="I23" s="241">
        <f t="shared" si="2"/>
        <v>0</v>
      </c>
      <c r="J23" s="241">
        <f t="shared" si="2"/>
        <v>31.433678434914668</v>
      </c>
      <c r="K23" s="241">
        <f t="shared" si="2"/>
        <v>0</v>
      </c>
      <c r="L23" s="241">
        <f t="shared" si="2"/>
        <v>0</v>
      </c>
      <c r="M23" s="241">
        <f t="shared" si="2"/>
        <v>31.433678434914611</v>
      </c>
      <c r="N23" s="241">
        <f t="shared" si="2"/>
        <v>0</v>
      </c>
      <c r="O23" s="241">
        <f t="shared" si="2"/>
        <v>31.433678434914725</v>
      </c>
      <c r="P23" s="241">
        <f t="shared" si="2"/>
        <v>0</v>
      </c>
      <c r="Q23" s="241">
        <f t="shared" si="2"/>
        <v>0</v>
      </c>
      <c r="R23" s="241">
        <f t="shared" si="2"/>
        <v>31.433678434914725</v>
      </c>
      <c r="S23" s="241">
        <f t="shared" si="2"/>
        <v>0</v>
      </c>
      <c r="T23" s="241">
        <f t="shared" si="2"/>
        <v>0</v>
      </c>
      <c r="U23" s="241">
        <f t="shared" si="2"/>
        <v>31.433678434914668</v>
      </c>
      <c r="V23" s="241">
        <f t="shared" si="2"/>
        <v>0</v>
      </c>
      <c r="W23" s="241">
        <f t="shared" si="2"/>
        <v>31.433678434914725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22.910680566475094</v>
      </c>
      <c r="E24" s="282">
        <f t="shared" si="3"/>
        <v>0</v>
      </c>
      <c r="F24" s="282">
        <f t="shared" si="3"/>
        <v>22.910680566475207</v>
      </c>
      <c r="G24" s="282">
        <f t="shared" si="3"/>
        <v>0</v>
      </c>
      <c r="H24" s="282">
        <f t="shared" si="3"/>
        <v>22.910680566475122</v>
      </c>
      <c r="I24" s="282">
        <f t="shared" si="3"/>
        <v>0</v>
      </c>
      <c r="J24" s="282">
        <f t="shared" si="3"/>
        <v>22.910680566475179</v>
      </c>
      <c r="K24" s="282">
        <f t="shared" si="3"/>
        <v>0</v>
      </c>
      <c r="L24" s="282">
        <f t="shared" si="3"/>
        <v>22.910680566475122</v>
      </c>
      <c r="M24" s="282">
        <f t="shared" si="3"/>
        <v>22.910680566475179</v>
      </c>
      <c r="N24" s="282">
        <f t="shared" si="3"/>
        <v>0</v>
      </c>
      <c r="O24" s="282">
        <f t="shared" si="3"/>
        <v>22.910680566475094</v>
      </c>
      <c r="P24" s="282">
        <f t="shared" si="3"/>
        <v>0</v>
      </c>
      <c r="Q24" s="282">
        <f t="shared" si="3"/>
        <v>22.910680566475207</v>
      </c>
      <c r="R24" s="282">
        <f t="shared" si="3"/>
        <v>0</v>
      </c>
      <c r="S24" s="282">
        <f t="shared" si="3"/>
        <v>22.91068056647515</v>
      </c>
      <c r="T24" s="282">
        <f t="shared" si="3"/>
        <v>0</v>
      </c>
      <c r="U24" s="282">
        <f t="shared" si="3"/>
        <v>22.910680566475094</v>
      </c>
      <c r="V24" s="282">
        <f t="shared" si="3"/>
        <v>0</v>
      </c>
      <c r="W24" s="282">
        <f t="shared" si="3"/>
        <v>22.910680566475207</v>
      </c>
      <c r="X24" s="282">
        <f t="shared" si="3"/>
        <v>22.910680566475094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9.7032180469404494</v>
      </c>
      <c r="E25" s="242">
        <f t="shared" si="4"/>
        <v>0</v>
      </c>
      <c r="F25" s="242">
        <f t="shared" si="4"/>
        <v>0</v>
      </c>
      <c r="G25" s="242">
        <f t="shared" si="4"/>
        <v>9.7032180469404494</v>
      </c>
      <c r="H25" s="242">
        <f t="shared" si="4"/>
        <v>0</v>
      </c>
      <c r="I25" s="242">
        <f t="shared" si="4"/>
        <v>0</v>
      </c>
      <c r="J25" s="242">
        <f t="shared" si="4"/>
        <v>9.7032180469404494</v>
      </c>
      <c r="K25" s="242">
        <f t="shared" si="4"/>
        <v>0</v>
      </c>
      <c r="L25" s="242">
        <f t="shared" si="4"/>
        <v>9.7032180469404494</v>
      </c>
      <c r="M25" s="242">
        <f t="shared" si="4"/>
        <v>0</v>
      </c>
      <c r="N25" s="242">
        <f t="shared" si="4"/>
        <v>0</v>
      </c>
      <c r="O25" s="242">
        <f t="shared" si="4"/>
        <v>9.7032180469404494</v>
      </c>
      <c r="P25" s="242">
        <f t="shared" si="4"/>
        <v>0</v>
      </c>
      <c r="Q25" s="242">
        <f t="shared" si="4"/>
        <v>0</v>
      </c>
      <c r="R25" s="242">
        <f t="shared" si="4"/>
        <v>9.7032180469404494</v>
      </c>
      <c r="S25" s="242">
        <f t="shared" si="4"/>
        <v>0</v>
      </c>
      <c r="T25" s="242">
        <f t="shared" si="4"/>
        <v>9.7032180469405205</v>
      </c>
      <c r="U25" s="242">
        <f t="shared" si="4"/>
        <v>0</v>
      </c>
      <c r="V25" s="242">
        <f t="shared" si="4"/>
        <v>0</v>
      </c>
      <c r="W25" s="242">
        <f t="shared" si="4"/>
        <v>9.7032180469404068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30.874870210788799</v>
      </c>
      <c r="C27" s="241">
        <f t="shared" si="5"/>
        <v>39.601954211490295</v>
      </c>
      <c r="D27" s="241">
        <f t="shared" si="5"/>
        <v>59.382279082860379</v>
      </c>
      <c r="E27" s="241">
        <f t="shared" si="5"/>
        <v>16.194014132183923</v>
      </c>
      <c r="F27" s="241">
        <f t="shared" si="5"/>
        <v>21.319290900731232</v>
      </c>
      <c r="G27" s="241">
        <f t="shared" si="5"/>
        <v>68.434737572603495</v>
      </c>
      <c r="H27" s="241">
        <f t="shared" si="5"/>
        <v>20.138818614097886</v>
      </c>
      <c r="I27" s="241">
        <f t="shared" si="5"/>
        <v>37.171762128522403</v>
      </c>
      <c r="J27" s="241">
        <f t="shared" si="5"/>
        <v>38.646947041155329</v>
      </c>
      <c r="K27" s="241">
        <f t="shared" si="5"/>
        <v>103.68651427045563</v>
      </c>
      <c r="L27" s="241">
        <f t="shared" si="5"/>
        <v>95.053157270217326</v>
      </c>
      <c r="M27" s="241">
        <f t="shared" si="5"/>
        <v>45.178983659955691</v>
      </c>
      <c r="N27" s="241">
        <f t="shared" si="5"/>
        <v>61.087467640891902</v>
      </c>
      <c r="O27" s="241">
        <f t="shared" si="5"/>
        <v>44.016758914707168</v>
      </c>
      <c r="P27" s="241">
        <f t="shared" si="5"/>
        <v>40.977663701096333</v>
      </c>
      <c r="Q27" s="241">
        <f t="shared" si="5"/>
        <v>72.081095955145514</v>
      </c>
      <c r="R27" s="241">
        <f t="shared" si="5"/>
        <v>55.779757402686784</v>
      </c>
      <c r="S27" s="241">
        <f t="shared" si="5"/>
        <v>44.237812618656193</v>
      </c>
      <c r="T27" s="241">
        <f t="shared" si="5"/>
        <v>16.265693176180207</v>
      </c>
      <c r="U27" s="241">
        <f t="shared" si="5"/>
        <v>17.418588855391931</v>
      </c>
      <c r="V27" s="241">
        <f t="shared" si="5"/>
        <v>33.899428887635509</v>
      </c>
      <c r="W27" s="241">
        <f t="shared" si="5"/>
        <v>39.329855043726866</v>
      </c>
      <c r="X27" s="241">
        <f t="shared" si="5"/>
        <v>253.25636314298299</v>
      </c>
      <c r="Y27" s="241">
        <f t="shared" si="5"/>
        <v>256.97907346336979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31.202605645450035</v>
      </c>
      <c r="C28" s="282">
        <f t="shared" si="6"/>
        <v>82.342278312461104</v>
      </c>
      <c r="D28" s="282">
        <f t="shared" si="6"/>
        <v>104.14794995704781</v>
      </c>
      <c r="E28" s="282">
        <f t="shared" si="6"/>
        <v>73.416625488080626</v>
      </c>
      <c r="F28" s="282">
        <f t="shared" si="6"/>
        <v>17.227656250997512</v>
      </c>
      <c r="G28" s="282">
        <f t="shared" si="6"/>
        <v>83.242133789684999</v>
      </c>
      <c r="H28" s="282">
        <f t="shared" si="6"/>
        <v>36.236203910110078</v>
      </c>
      <c r="I28" s="282">
        <f t="shared" si="6"/>
        <v>21.978947000807381</v>
      </c>
      <c r="J28" s="282">
        <f t="shared" si="6"/>
        <v>41.812100581838905</v>
      </c>
      <c r="K28" s="282">
        <f t="shared" si="6"/>
        <v>89.199709663842611</v>
      </c>
      <c r="L28" s="282">
        <f t="shared" si="6"/>
        <v>67.199679524088481</v>
      </c>
      <c r="M28" s="282">
        <f t="shared" si="6"/>
        <v>64.938091554784705</v>
      </c>
      <c r="N28" s="282">
        <f t="shared" si="6"/>
        <v>99.344280070540805</v>
      </c>
      <c r="O28" s="282">
        <f t="shared" si="6"/>
        <v>102.22249024853627</v>
      </c>
      <c r="P28" s="282">
        <f t="shared" si="6"/>
        <v>69.212384435137253</v>
      </c>
      <c r="Q28" s="282">
        <f t="shared" si="6"/>
        <v>33.718799477858809</v>
      </c>
      <c r="R28" s="282">
        <f t="shared" si="6"/>
        <v>16.631057496423807</v>
      </c>
      <c r="S28" s="282">
        <f t="shared" si="6"/>
        <v>16.769012046276714</v>
      </c>
      <c r="T28" s="282">
        <f t="shared" si="6"/>
        <v>20.656719324619189</v>
      </c>
      <c r="U28" s="282">
        <f t="shared" si="6"/>
        <v>80.327799203896802</v>
      </c>
      <c r="V28" s="282">
        <f t="shared" si="6"/>
        <v>155.0690136736751</v>
      </c>
      <c r="W28" s="282">
        <f t="shared" si="6"/>
        <v>163.17799708542157</v>
      </c>
      <c r="X28" s="282">
        <f t="shared" si="6"/>
        <v>164.99634949695044</v>
      </c>
      <c r="Y28" s="282">
        <f t="shared" si="6"/>
        <v>164.13758139977796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9.0867873025461847</v>
      </c>
      <c r="C29" s="242">
        <f t="shared" si="7"/>
        <v>18.977334370786949</v>
      </c>
      <c r="D29" s="242">
        <f t="shared" si="7"/>
        <v>21.49729045056533</v>
      </c>
      <c r="E29" s="242">
        <f t="shared" si="7"/>
        <v>22.678449708976288</v>
      </c>
      <c r="F29" s="242">
        <f t="shared" si="7"/>
        <v>26.967048076136059</v>
      </c>
      <c r="G29" s="242">
        <f t="shared" si="7"/>
        <v>30.105959659536765</v>
      </c>
      <c r="H29" s="242">
        <f t="shared" si="7"/>
        <v>39.993253320945854</v>
      </c>
      <c r="I29" s="242">
        <f t="shared" si="7"/>
        <v>35.955658548080017</v>
      </c>
      <c r="J29" s="242">
        <f t="shared" si="7"/>
        <v>13.192074601706949</v>
      </c>
      <c r="K29" s="242">
        <f t="shared" si="7"/>
        <v>32.711672296483101</v>
      </c>
      <c r="L29" s="242">
        <f t="shared" si="7"/>
        <v>15.862067130908912</v>
      </c>
      <c r="M29" s="242">
        <f t="shared" si="7"/>
        <v>10.936348794420248</v>
      </c>
      <c r="N29" s="242">
        <f t="shared" si="7"/>
        <v>4.2352745069064568</v>
      </c>
      <c r="O29" s="242">
        <f t="shared" si="7"/>
        <v>4.8912504929098617</v>
      </c>
      <c r="P29" s="242">
        <f t="shared" si="7"/>
        <v>7.7461985393083879</v>
      </c>
      <c r="Q29" s="242">
        <f t="shared" si="7"/>
        <v>10.122517596490177</v>
      </c>
      <c r="R29" s="242">
        <f t="shared" si="7"/>
        <v>13.918636286346469</v>
      </c>
      <c r="S29" s="242">
        <f t="shared" si="7"/>
        <v>8.0425880885398016</v>
      </c>
      <c r="T29" s="242">
        <f t="shared" si="7"/>
        <v>13.547998408830296</v>
      </c>
      <c r="U29" s="242">
        <f t="shared" si="7"/>
        <v>152.6949603218381</v>
      </c>
      <c r="V29" s="242">
        <f t="shared" si="7"/>
        <v>179.24923783247675</v>
      </c>
      <c r="W29" s="242">
        <f t="shared" si="7"/>
        <v>175.05473363301729</v>
      </c>
      <c r="X29" s="242">
        <f t="shared" si="7"/>
        <v>176.02878111201574</v>
      </c>
      <c r="Y29" s="242">
        <f t="shared" si="7"/>
        <v>177.95352919364643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257.08013757523639</v>
      </c>
      <c r="C32" s="210">
        <v>245.15279449699059</v>
      </c>
      <c r="D32" s="210">
        <v>200.82777300085979</v>
      </c>
      <c r="E32" s="210">
        <v>228.17626827171111</v>
      </c>
      <c r="F32" s="210">
        <v>291.01126397248493</v>
      </c>
      <c r="G32" s="210">
        <v>226.50507308684439</v>
      </c>
      <c r="H32" s="210">
        <v>256.97850386930361</v>
      </c>
      <c r="I32" s="210">
        <v>264.84840928632838</v>
      </c>
      <c r="J32" s="210">
        <v>236.1191745485813</v>
      </c>
      <c r="K32" s="210">
        <v>222.86569217540841</v>
      </c>
      <c r="L32" s="210">
        <v>210.5873602751505</v>
      </c>
      <c r="M32" s="210">
        <v>191.42699914015469</v>
      </c>
      <c r="N32" s="210">
        <v>130.26380051590709</v>
      </c>
      <c r="O32" s="210">
        <v>131.11633705932931</v>
      </c>
      <c r="P32" s="210">
        <v>131.83938091143591</v>
      </c>
      <c r="Q32" s="210">
        <v>140.5914875322442</v>
      </c>
      <c r="R32" s="210">
        <v>140.48237317282889</v>
      </c>
      <c r="S32" s="210">
        <v>155.97876182287189</v>
      </c>
      <c r="T32" s="210">
        <v>144.07592433361989</v>
      </c>
      <c r="U32" s="210">
        <v>150.88830610490109</v>
      </c>
      <c r="V32" s="210">
        <v>162.73422184006881</v>
      </c>
      <c r="W32" s="210">
        <v>127.8702493551161</v>
      </c>
      <c r="X32" s="210">
        <v>58.007996560619091</v>
      </c>
      <c r="Y32" s="210">
        <v>69.519260533104031</v>
      </c>
      <c r="DA32" s="109" t="s">
        <v>953</v>
      </c>
    </row>
    <row r="33" spans="1:105" ht="12" customHeight="1" x14ac:dyDescent="0.25">
      <c r="A33" s="24" t="s">
        <v>28</v>
      </c>
      <c r="B33" s="213">
        <v>0.74514187446259672</v>
      </c>
      <c r="C33" s="213">
        <v>0</v>
      </c>
      <c r="D33" s="213">
        <v>0</v>
      </c>
      <c r="E33" s="213">
        <v>0</v>
      </c>
      <c r="F33" s="213">
        <v>0.92863284608770424</v>
      </c>
      <c r="G33" s="213">
        <v>0.13190025795356841</v>
      </c>
      <c r="H33" s="213">
        <v>0</v>
      </c>
      <c r="I33" s="213">
        <v>2.141014617368874</v>
      </c>
      <c r="J33" s="213">
        <v>0</v>
      </c>
      <c r="K33" s="213">
        <v>0</v>
      </c>
      <c r="L33" s="213">
        <v>0.70963026655202055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0.18177128116938951</v>
      </c>
      <c r="Y33" s="213">
        <v>3.2932072226999141E-2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90.742648323301793</v>
      </c>
      <c r="C34" s="204">
        <f t="shared" si="8"/>
        <v>96.956491831470331</v>
      </c>
      <c r="D34" s="204">
        <f t="shared" si="8"/>
        <v>72.349699054170244</v>
      </c>
      <c r="E34" s="204">
        <f t="shared" si="8"/>
        <v>78.99226139294926</v>
      </c>
      <c r="F34" s="204">
        <f t="shared" si="8"/>
        <v>101.27919174548576</v>
      </c>
      <c r="G34" s="204">
        <f t="shared" si="8"/>
        <v>56.281599312123809</v>
      </c>
      <c r="H34" s="204">
        <f t="shared" si="8"/>
        <v>100.18624247635424</v>
      </c>
      <c r="I34" s="204">
        <f t="shared" si="8"/>
        <v>52.109716251074801</v>
      </c>
      <c r="J34" s="204">
        <f t="shared" si="8"/>
        <v>49.26999140154772</v>
      </c>
      <c r="K34" s="204">
        <f t="shared" si="8"/>
        <v>23.161564918314703</v>
      </c>
      <c r="L34" s="204">
        <f t="shared" si="8"/>
        <v>3.9179707652622531</v>
      </c>
      <c r="M34" s="204">
        <f t="shared" si="8"/>
        <v>5.8478073946689602</v>
      </c>
      <c r="N34" s="204">
        <f t="shared" si="8"/>
        <v>1.5800515907136714</v>
      </c>
      <c r="O34" s="204">
        <f t="shared" si="8"/>
        <v>2.9529664660361141</v>
      </c>
      <c r="P34" s="204">
        <f t="shared" si="8"/>
        <v>4.0029234737747208</v>
      </c>
      <c r="Q34" s="204">
        <f t="shared" si="8"/>
        <v>4.173000859845228</v>
      </c>
      <c r="R34" s="204">
        <f t="shared" si="8"/>
        <v>4.2029234737747201</v>
      </c>
      <c r="S34" s="204">
        <f t="shared" si="8"/>
        <v>2.9349957007738601</v>
      </c>
      <c r="T34" s="204">
        <f t="shared" si="8"/>
        <v>3.5555460017196907</v>
      </c>
      <c r="U34" s="204">
        <f t="shared" si="8"/>
        <v>2.0951848667239901</v>
      </c>
      <c r="V34" s="204">
        <f t="shared" si="8"/>
        <v>2.0489251934651755</v>
      </c>
      <c r="W34" s="204">
        <f t="shared" si="8"/>
        <v>2.3939810834049871</v>
      </c>
      <c r="X34" s="204">
        <f t="shared" si="8"/>
        <v>1.9680997420464315</v>
      </c>
      <c r="Y34" s="204">
        <f t="shared" si="8"/>
        <v>2.8891659501289757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7.8396388650042983</v>
      </c>
      <c r="C36" s="204">
        <v>6.7196904557179709</v>
      </c>
      <c r="D36" s="204">
        <v>5.7117798796216679</v>
      </c>
      <c r="E36" s="204">
        <v>5.5997420464316416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956</v>
      </c>
    </row>
    <row r="37" spans="1:105" ht="12" customHeight="1" x14ac:dyDescent="0.25">
      <c r="A37" s="18" t="s">
        <v>71</v>
      </c>
      <c r="B37" s="204">
        <v>2.041272570937231</v>
      </c>
      <c r="C37" s="204">
        <v>9.1820292347377475</v>
      </c>
      <c r="D37" s="204">
        <v>1.022184006878762</v>
      </c>
      <c r="E37" s="204">
        <v>1.022184006878762</v>
      </c>
      <c r="F37" s="204">
        <v>1.022184006878762</v>
      </c>
      <c r="G37" s="204">
        <v>1.022184006878762</v>
      </c>
      <c r="H37" s="204">
        <v>1.022184006878762</v>
      </c>
      <c r="I37" s="204">
        <v>3.095442820292347E-3</v>
      </c>
      <c r="J37" s="204">
        <v>1.023129836629407</v>
      </c>
      <c r="K37" s="204">
        <v>3.095442820292347E-3</v>
      </c>
      <c r="L37" s="204">
        <v>1.023129836629407</v>
      </c>
      <c r="M37" s="204">
        <v>1.023129836629407</v>
      </c>
      <c r="N37" s="204">
        <v>0.61513327601031809</v>
      </c>
      <c r="O37" s="204">
        <v>1.023129836629407</v>
      </c>
      <c r="P37" s="204">
        <v>1.023129836629407</v>
      </c>
      <c r="Q37" s="204">
        <v>1.023129836629407</v>
      </c>
      <c r="R37" s="204">
        <v>3.095442820292347E-3</v>
      </c>
      <c r="S37" s="204">
        <v>0.20507308684436801</v>
      </c>
      <c r="T37" s="204">
        <v>0.41418744625967319</v>
      </c>
      <c r="U37" s="204">
        <v>0.41521926053310398</v>
      </c>
      <c r="V37" s="204">
        <v>0.37747205503009451</v>
      </c>
      <c r="W37" s="204">
        <v>0.40808254514187448</v>
      </c>
      <c r="X37" s="204">
        <v>0.91814273430782456</v>
      </c>
      <c r="Y37" s="204">
        <v>1.734221840068787</v>
      </c>
      <c r="DA37" s="71" t="s">
        <v>957</v>
      </c>
    </row>
    <row r="38" spans="1:105" ht="12" customHeight="1" x14ac:dyDescent="0.25">
      <c r="A38" s="18" t="s">
        <v>32</v>
      </c>
      <c r="B38" s="204">
        <v>80.861736887360266</v>
      </c>
      <c r="C38" s="204">
        <v>81.05477214101461</v>
      </c>
      <c r="D38" s="204">
        <v>65.615735167669811</v>
      </c>
      <c r="E38" s="204">
        <v>72.370335339638856</v>
      </c>
      <c r="F38" s="204">
        <v>100.257007738607</v>
      </c>
      <c r="G38" s="204">
        <v>54.51900257953568</v>
      </c>
      <c r="H38" s="204">
        <v>98.423645743766102</v>
      </c>
      <c r="I38" s="204">
        <v>52.106620808254512</v>
      </c>
      <c r="J38" s="204">
        <v>48.246861564918312</v>
      </c>
      <c r="K38" s="204">
        <v>23.15846947549441</v>
      </c>
      <c r="L38" s="204">
        <v>2.894840928632846</v>
      </c>
      <c r="M38" s="204">
        <v>4.8246775580395527</v>
      </c>
      <c r="N38" s="204">
        <v>0.96491831470335332</v>
      </c>
      <c r="O38" s="204">
        <v>1.9298366294067071</v>
      </c>
      <c r="P38" s="204">
        <v>1.9298366294067071</v>
      </c>
      <c r="Q38" s="204">
        <v>0</v>
      </c>
      <c r="R38" s="204">
        <v>0</v>
      </c>
      <c r="S38" s="204">
        <v>0</v>
      </c>
      <c r="T38" s="204">
        <v>9.6474634565778164E-2</v>
      </c>
      <c r="U38" s="204">
        <v>0</v>
      </c>
      <c r="V38" s="204">
        <v>9.6474634565778164E-2</v>
      </c>
      <c r="W38" s="204">
        <v>9.5958727429062765E-2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0.74041272570937233</v>
      </c>
      <c r="H39" s="204">
        <v>0.74041272570937233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1.0499570077386069</v>
      </c>
      <c r="Q39" s="204">
        <v>3.1498710232158209</v>
      </c>
      <c r="R39" s="204">
        <v>4.1998280309544276</v>
      </c>
      <c r="S39" s="204">
        <v>2.7299226139294919</v>
      </c>
      <c r="T39" s="204">
        <v>3.0448839208942391</v>
      </c>
      <c r="U39" s="204">
        <v>1.6799656061908861</v>
      </c>
      <c r="V39" s="204">
        <v>1.5749785038693029</v>
      </c>
      <c r="W39" s="204">
        <v>1.8899398108340499</v>
      </c>
      <c r="X39" s="204">
        <v>1.0499570077386069</v>
      </c>
      <c r="Y39" s="204">
        <v>1.1549441100601889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116.8959587274291</v>
      </c>
      <c r="C40" s="204">
        <f t="shared" si="9"/>
        <v>101.61650902837491</v>
      </c>
      <c r="D40" s="204">
        <f t="shared" si="9"/>
        <v>82.330180567497848</v>
      </c>
      <c r="E40" s="204">
        <f t="shared" si="9"/>
        <v>99.656061908856401</v>
      </c>
      <c r="F40" s="204">
        <f t="shared" si="9"/>
        <v>144.66895958727429</v>
      </c>
      <c r="G40" s="204">
        <f t="shared" si="9"/>
        <v>125.8736887360275</v>
      </c>
      <c r="H40" s="204">
        <f t="shared" si="9"/>
        <v>112.2312983662941</v>
      </c>
      <c r="I40" s="204">
        <f t="shared" si="9"/>
        <v>155.8469475494411</v>
      </c>
      <c r="J40" s="204">
        <f t="shared" si="9"/>
        <v>140.86414445399831</v>
      </c>
      <c r="K40" s="204">
        <f t="shared" si="9"/>
        <v>157.13671539122959</v>
      </c>
      <c r="L40" s="204">
        <f t="shared" si="9"/>
        <v>161.19948409286329</v>
      </c>
      <c r="M40" s="204">
        <f t="shared" si="9"/>
        <v>146.49613069647461</v>
      </c>
      <c r="N40" s="204">
        <f t="shared" si="9"/>
        <v>102.9664660361135</v>
      </c>
      <c r="O40" s="204">
        <f t="shared" si="9"/>
        <v>101.41874462596731</v>
      </c>
      <c r="P40" s="204">
        <f t="shared" si="9"/>
        <v>100.816852966466</v>
      </c>
      <c r="Q40" s="204">
        <f t="shared" si="9"/>
        <v>105.7824591573517</v>
      </c>
      <c r="R40" s="204">
        <f t="shared" si="9"/>
        <v>104.945399828031</v>
      </c>
      <c r="S40" s="204">
        <f t="shared" si="9"/>
        <v>120.9212381771281</v>
      </c>
      <c r="T40" s="204">
        <f t="shared" si="9"/>
        <v>107.8052450558899</v>
      </c>
      <c r="U40" s="204">
        <f t="shared" si="9"/>
        <v>113.8450558899398</v>
      </c>
      <c r="V40" s="204">
        <f t="shared" si="9"/>
        <v>120.9159931212382</v>
      </c>
      <c r="W40" s="204">
        <f t="shared" si="9"/>
        <v>86.521926053310395</v>
      </c>
      <c r="X40" s="204">
        <f t="shared" si="9"/>
        <v>27.90748065348237</v>
      </c>
      <c r="Y40" s="204">
        <f t="shared" si="9"/>
        <v>42.065520206362848</v>
      </c>
      <c r="DA40" s="71"/>
    </row>
    <row r="41" spans="1:105" ht="12" customHeight="1" x14ac:dyDescent="0.25">
      <c r="A41" s="18" t="s">
        <v>73</v>
      </c>
      <c r="B41" s="204">
        <v>116.8959587274291</v>
      </c>
      <c r="C41" s="204">
        <v>101.61650902837491</v>
      </c>
      <c r="D41" s="204">
        <v>82.330180567497848</v>
      </c>
      <c r="E41" s="204">
        <v>99.656061908856401</v>
      </c>
      <c r="F41" s="204">
        <v>144.66895958727429</v>
      </c>
      <c r="G41" s="204">
        <v>125.8736887360275</v>
      </c>
      <c r="H41" s="204">
        <v>112.2312983662941</v>
      </c>
      <c r="I41" s="204">
        <v>155.8469475494411</v>
      </c>
      <c r="J41" s="204">
        <v>140.86414445399831</v>
      </c>
      <c r="K41" s="204">
        <v>157.13671539122959</v>
      </c>
      <c r="L41" s="204">
        <v>161.19948409286329</v>
      </c>
      <c r="M41" s="204">
        <v>146.49613069647461</v>
      </c>
      <c r="N41" s="204">
        <v>102.9664660361135</v>
      </c>
      <c r="O41" s="204">
        <v>101.41874462596731</v>
      </c>
      <c r="P41" s="204">
        <v>100.816852966466</v>
      </c>
      <c r="Q41" s="204">
        <v>105.7824591573517</v>
      </c>
      <c r="R41" s="204">
        <v>104.945399828031</v>
      </c>
      <c r="S41" s="204">
        <v>120.9212381771281</v>
      </c>
      <c r="T41" s="204">
        <v>107.8052450558899</v>
      </c>
      <c r="U41" s="204">
        <v>113.8450558899398</v>
      </c>
      <c r="V41" s="204">
        <v>120.9159931212382</v>
      </c>
      <c r="W41" s="204">
        <v>86.521926053310395</v>
      </c>
      <c r="X41" s="204">
        <v>27.90748065348237</v>
      </c>
      <c r="Y41" s="204">
        <v>42.065520206362848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4.7807394668959592E-2</v>
      </c>
      <c r="I43" s="204">
        <f t="shared" si="10"/>
        <v>2.3903697334479789E-2</v>
      </c>
      <c r="J43" s="204">
        <f t="shared" si="10"/>
        <v>2.3903697334479789E-2</v>
      </c>
      <c r="K43" s="204">
        <f t="shared" si="10"/>
        <v>4.7807394668959592E-2</v>
      </c>
      <c r="L43" s="204">
        <f t="shared" si="10"/>
        <v>2.3903697334479789E-2</v>
      </c>
      <c r="M43" s="204">
        <f t="shared" si="10"/>
        <v>2.3903697334479789E-2</v>
      </c>
      <c r="N43" s="204">
        <f t="shared" si="10"/>
        <v>2.3903697334479789E-2</v>
      </c>
      <c r="O43" s="204">
        <f t="shared" si="10"/>
        <v>0</v>
      </c>
      <c r="P43" s="204">
        <f t="shared" si="10"/>
        <v>0</v>
      </c>
      <c r="Q43" s="204">
        <f t="shared" si="10"/>
        <v>0</v>
      </c>
      <c r="R43" s="204">
        <f t="shared" si="10"/>
        <v>0</v>
      </c>
      <c r="S43" s="204">
        <f t="shared" si="10"/>
        <v>0</v>
      </c>
      <c r="T43" s="204">
        <f t="shared" si="10"/>
        <v>2.407566638005159E-3</v>
      </c>
      <c r="U43" s="204">
        <f t="shared" si="10"/>
        <v>4.815133276010318E-3</v>
      </c>
      <c r="V43" s="204">
        <f t="shared" si="10"/>
        <v>4.815133276010318E-3</v>
      </c>
      <c r="W43" s="204">
        <f t="shared" si="10"/>
        <v>4.815133276010318E-3</v>
      </c>
      <c r="X43" s="204">
        <f t="shared" si="10"/>
        <v>7.1367153912295783E-3</v>
      </c>
      <c r="Y43" s="204">
        <f t="shared" si="10"/>
        <v>0.18993981083404982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4.7807394668959592E-2</v>
      </c>
      <c r="I44" s="204">
        <v>2.3903697334479789E-2</v>
      </c>
      <c r="J44" s="204">
        <v>2.3903697334479789E-2</v>
      </c>
      <c r="K44" s="204">
        <v>4.7807394668959592E-2</v>
      </c>
      <c r="L44" s="204">
        <v>2.3903697334479789E-2</v>
      </c>
      <c r="M44" s="204">
        <v>2.3903697334479789E-2</v>
      </c>
      <c r="N44" s="204">
        <v>2.3903697334479789E-2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2.407566638005159E-3</v>
      </c>
      <c r="U44" s="204">
        <v>4.815133276010318E-3</v>
      </c>
      <c r="V44" s="204">
        <v>4.815133276010318E-3</v>
      </c>
      <c r="W44" s="204">
        <v>4.815133276010318E-3</v>
      </c>
      <c r="X44" s="204">
        <v>7.1367153912295783E-3</v>
      </c>
      <c r="Y44" s="204">
        <v>4.815133276010318E-3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0.18512467755803949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3.0386070507308678</v>
      </c>
      <c r="C50" s="204">
        <v>3.1576096302665522</v>
      </c>
      <c r="D50" s="204">
        <v>3.5855546001719691</v>
      </c>
      <c r="E50" s="204">
        <v>3.9561478933791911</v>
      </c>
      <c r="F50" s="204">
        <v>3.7217540842648318</v>
      </c>
      <c r="G50" s="204">
        <v>3.4612209802235592</v>
      </c>
      <c r="H50" s="204">
        <v>3.49853826311264</v>
      </c>
      <c r="I50" s="204">
        <v>3.823989681857265</v>
      </c>
      <c r="J50" s="204">
        <v>4.0006878761822868</v>
      </c>
      <c r="K50" s="204">
        <v>3.7405846947549439</v>
      </c>
      <c r="L50" s="204">
        <v>3.8077386070507311</v>
      </c>
      <c r="M50" s="204">
        <v>3.805503009458298</v>
      </c>
      <c r="N50" s="204">
        <v>3.5953568357695609</v>
      </c>
      <c r="O50" s="204">
        <v>3.614789337919174</v>
      </c>
      <c r="P50" s="204">
        <v>3.6318142734307819</v>
      </c>
      <c r="Q50" s="204">
        <v>4.3247635425623381</v>
      </c>
      <c r="R50" s="204">
        <v>5.1087704213241611</v>
      </c>
      <c r="S50" s="204">
        <v>5.6822871883061037</v>
      </c>
      <c r="T50" s="204">
        <v>5.8769561478933792</v>
      </c>
      <c r="U50" s="204">
        <v>7.3680137575236451</v>
      </c>
      <c r="V50" s="204">
        <v>10.736113499570081</v>
      </c>
      <c r="W50" s="204">
        <v>12.689853826311261</v>
      </c>
      <c r="X50" s="204">
        <v>11.873000859845231</v>
      </c>
      <c r="Y50" s="204">
        <v>4.6598452278589857</v>
      </c>
      <c r="DA50" s="71" t="s">
        <v>968</v>
      </c>
    </row>
    <row r="51" spans="1:105" ht="12" customHeight="1" x14ac:dyDescent="0.25">
      <c r="A51" s="21" t="s">
        <v>40</v>
      </c>
      <c r="B51" s="207">
        <v>45.657781599312123</v>
      </c>
      <c r="C51" s="207">
        <v>43.422184006878759</v>
      </c>
      <c r="D51" s="207">
        <v>42.562338779019782</v>
      </c>
      <c r="E51" s="207">
        <v>45.571797076526217</v>
      </c>
      <c r="F51" s="207">
        <v>40.41272570937231</v>
      </c>
      <c r="G51" s="207">
        <v>40.756663800515902</v>
      </c>
      <c r="H51" s="207">
        <v>41.014617368873601</v>
      </c>
      <c r="I51" s="207">
        <v>50.90283748925193</v>
      </c>
      <c r="J51" s="207">
        <v>41.960447119518477</v>
      </c>
      <c r="K51" s="207">
        <v>38.779019776440236</v>
      </c>
      <c r="L51" s="207">
        <v>40.928632846087702</v>
      </c>
      <c r="M51" s="207">
        <v>35.253654342218397</v>
      </c>
      <c r="N51" s="207">
        <v>22.098022355975921</v>
      </c>
      <c r="O51" s="207">
        <v>23.1298366294067</v>
      </c>
      <c r="P51" s="207">
        <v>23.387790197764399</v>
      </c>
      <c r="Q51" s="207">
        <v>26.311263972484952</v>
      </c>
      <c r="R51" s="207">
        <v>26.225279449699048</v>
      </c>
      <c r="S51" s="207">
        <v>26.440240756663801</v>
      </c>
      <c r="T51" s="207">
        <v>26.83576956147893</v>
      </c>
      <c r="U51" s="207">
        <v>27.575236457437661</v>
      </c>
      <c r="V51" s="207">
        <v>29.028374892519341</v>
      </c>
      <c r="W51" s="207">
        <v>26.259673258813411</v>
      </c>
      <c r="X51" s="207">
        <v>16.070507308684441</v>
      </c>
      <c r="Y51" s="207">
        <v>19.68185726569217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257.08013757523634</v>
      </c>
      <c r="C52" s="284">
        <f t="shared" si="11"/>
        <v>245.15279449699065</v>
      </c>
      <c r="D52" s="284">
        <f t="shared" si="11"/>
        <v>200.82777300085985</v>
      </c>
      <c r="E52" s="284">
        <f t="shared" si="11"/>
        <v>228.17626827171102</v>
      </c>
      <c r="F52" s="284">
        <f t="shared" si="11"/>
        <v>291.01126397248487</v>
      </c>
      <c r="G52" s="284">
        <f t="shared" si="11"/>
        <v>226.50507308684442</v>
      </c>
      <c r="H52" s="284">
        <f t="shared" si="11"/>
        <v>256.97850386930355</v>
      </c>
      <c r="I52" s="284">
        <f t="shared" si="11"/>
        <v>264.84840928632832</v>
      </c>
      <c r="J52" s="284">
        <f t="shared" si="11"/>
        <v>236.11917454858107</v>
      </c>
      <c r="K52" s="284">
        <f t="shared" si="11"/>
        <v>222.8656921754083</v>
      </c>
      <c r="L52" s="284">
        <f t="shared" si="11"/>
        <v>210.58736027515053</v>
      </c>
      <c r="M52" s="284">
        <f t="shared" si="11"/>
        <v>191.42699914015472</v>
      </c>
      <c r="N52" s="284">
        <f t="shared" si="11"/>
        <v>130.26380051590718</v>
      </c>
      <c r="O52" s="284">
        <f t="shared" si="11"/>
        <v>131.11633705932928</v>
      </c>
      <c r="P52" s="284">
        <f t="shared" si="11"/>
        <v>131.83938091143582</v>
      </c>
      <c r="Q52" s="284">
        <f t="shared" si="11"/>
        <v>140.59148753224423</v>
      </c>
      <c r="R52" s="284">
        <f t="shared" si="11"/>
        <v>140.48237317282889</v>
      </c>
      <c r="S52" s="284">
        <f t="shared" si="11"/>
        <v>155.97876182287189</v>
      </c>
      <c r="T52" s="284">
        <f t="shared" si="11"/>
        <v>144.07592433361992</v>
      </c>
      <c r="U52" s="284">
        <f t="shared" si="11"/>
        <v>150.88830610490106</v>
      </c>
      <c r="V52" s="284">
        <f t="shared" si="11"/>
        <v>162.73422184006881</v>
      </c>
      <c r="W52" s="284">
        <f t="shared" si="11"/>
        <v>127.8702493551161</v>
      </c>
      <c r="X52" s="284">
        <f t="shared" si="11"/>
        <v>58.007996560619098</v>
      </c>
      <c r="Y52" s="284">
        <f t="shared" si="11"/>
        <v>69.519260533104017</v>
      </c>
      <c r="DA52" s="118"/>
    </row>
    <row r="53" spans="1:105" ht="12" customHeight="1" x14ac:dyDescent="0.25">
      <c r="A53" s="51" t="s">
        <v>48</v>
      </c>
      <c r="B53" s="237">
        <f>CHI_fec!B5-B58</f>
        <v>121.32813486166822</v>
      </c>
      <c r="C53" s="237">
        <f>CHI_fec!C5-C58</f>
        <v>117.23531632214105</v>
      </c>
      <c r="D53" s="237">
        <f>CHI_fec!D5-D58</f>
        <v>102.11353198377168</v>
      </c>
      <c r="E53" s="237">
        <f>CHI_fec!E5-E58</f>
        <v>112.9277192071969</v>
      </c>
      <c r="F53" s="237">
        <f>CHI_fec!F5-F58</f>
        <v>148.22657378294963</v>
      </c>
      <c r="G53" s="237">
        <f>CHI_fec!G5-G58</f>
        <v>122.19591736743598</v>
      </c>
      <c r="H53" s="237">
        <f>CHI_fec!H5-H58</f>
        <v>144.55381630699304</v>
      </c>
      <c r="I53" s="237">
        <f>CHI_fec!I5-I58</f>
        <v>144.63564916191865</v>
      </c>
      <c r="J53" s="237">
        <f>CHI_fec!J5-J58</f>
        <v>132.53906254221022</v>
      </c>
      <c r="K53" s="237">
        <f>CHI_fec!K5-K58</f>
        <v>131.29556521943374</v>
      </c>
      <c r="L53" s="237">
        <f>CHI_fec!L5-L58</f>
        <v>123.50013576283294</v>
      </c>
      <c r="M53" s="237">
        <f>CHI_fec!M5-M58</f>
        <v>119.51131932525851</v>
      </c>
      <c r="N53" s="237">
        <f>CHI_fec!N5-N58</f>
        <v>84.751273624818509</v>
      </c>
      <c r="O53" s="237">
        <f>CHI_fec!O5-O58</f>
        <v>91.015173978039002</v>
      </c>
      <c r="P53" s="237">
        <f>CHI_fec!P5-P58</f>
        <v>84.251251785069542</v>
      </c>
      <c r="Q53" s="237">
        <f>CHI_fec!Q5-Q58</f>
        <v>83.545872433335887</v>
      </c>
      <c r="R53" s="237">
        <f>CHI_fec!R5-R58</f>
        <v>74.94597338699873</v>
      </c>
      <c r="S53" s="237">
        <f>CHI_fec!S5-S58</f>
        <v>74.659623840731342</v>
      </c>
      <c r="T53" s="237">
        <f>CHI_fec!T5-T58</f>
        <v>62.443892993545319</v>
      </c>
      <c r="U53" s="237">
        <f>CHI_fec!U5-U58</f>
        <v>96.937342848208004</v>
      </c>
      <c r="V53" s="237">
        <f>CHI_fec!V5-V58</f>
        <v>127.5405549579462</v>
      </c>
      <c r="W53" s="237">
        <f>CHI_fec!W5-W58</f>
        <v>108.3581080134631</v>
      </c>
      <c r="X53" s="237">
        <f>CHI_fec!X5-X58</f>
        <v>44.082921585593652</v>
      </c>
      <c r="Y53" s="237">
        <f>CHI_fec!Y5-Y58</f>
        <v>52.783239502210719</v>
      </c>
      <c r="DA53" s="83"/>
    </row>
    <row r="54" spans="1:105" ht="12" customHeight="1" x14ac:dyDescent="0.25">
      <c r="A54" s="99" t="s">
        <v>49</v>
      </c>
      <c r="B54" s="238">
        <f>CHI_fec!B61</f>
        <v>99.469127941880998</v>
      </c>
      <c r="C54" s="238">
        <f>CHI_fec!C61</f>
        <v>90.877950081430967</v>
      </c>
      <c r="D54" s="238">
        <f>CHI_fec!D61</f>
        <v>69.178543842872145</v>
      </c>
      <c r="E54" s="238">
        <f>CHI_fec!E61</f>
        <v>88.735171471773114</v>
      </c>
      <c r="F54" s="238">
        <f>CHI_fec!F61</f>
        <v>116.91823695790259</v>
      </c>
      <c r="G54" s="238">
        <f>CHI_fec!G61</f>
        <v>80.950908668951612</v>
      </c>
      <c r="H54" s="238">
        <f>CHI_fec!H61</f>
        <v>95.627645273700011</v>
      </c>
      <c r="I54" s="238">
        <f>CHI_fec!I61</f>
        <v>101.3912183826845</v>
      </c>
      <c r="J54" s="238">
        <f>CHI_fec!J61</f>
        <v>78.60397118601351</v>
      </c>
      <c r="K54" s="238">
        <f>CHI_fec!K61</f>
        <v>71.672599050520148</v>
      </c>
      <c r="L54" s="238">
        <f>CHI_fec!L61</f>
        <v>62.988428822355303</v>
      </c>
      <c r="M54" s="238">
        <f>CHI_fec!M61</f>
        <v>48.922590386465266</v>
      </c>
      <c r="N54" s="238">
        <f>CHI_fec!N61</f>
        <v>19.86759893080702</v>
      </c>
      <c r="O54" s="238">
        <f>CHI_fec!O61</f>
        <v>14.45100168851706</v>
      </c>
      <c r="P54" s="238">
        <f>CHI_fec!P61</f>
        <v>20.05397416314857</v>
      </c>
      <c r="Q54" s="238">
        <f>CHI_fec!Q61</f>
        <v>23.4662704920487</v>
      </c>
      <c r="R54" s="238">
        <f>CHI_fec!R61</f>
        <v>29.18166586015899</v>
      </c>
      <c r="S54" s="238">
        <f>CHI_fec!S61</f>
        <v>42.186626278691612</v>
      </c>
      <c r="T54" s="238">
        <f>CHI_fec!T61</f>
        <v>38.209847333195839</v>
      </c>
      <c r="U54" s="238">
        <f>CHI_fec!U61</f>
        <v>32.463431012497011</v>
      </c>
      <c r="V54" s="238">
        <f>CHI_fec!V61</f>
        <v>16.884934676141899</v>
      </c>
      <c r="W54" s="238">
        <f>CHI_fec!W61</f>
        <v>4.1758463192014794</v>
      </c>
      <c r="X54" s="238">
        <f>CHI_fec!X61</f>
        <v>2.3828470205017052</v>
      </c>
      <c r="Y54" s="238">
        <f>CHI_fec!Y61</f>
        <v>5.4588959866100106</v>
      </c>
      <c r="DA54" s="94"/>
    </row>
    <row r="55" spans="1:105" ht="12" customHeight="1" x14ac:dyDescent="0.25">
      <c r="A55" s="52" t="s">
        <v>50</v>
      </c>
      <c r="B55" s="239">
        <f>CHI_fec!B110</f>
        <v>36.282874771687098</v>
      </c>
      <c r="C55" s="239">
        <f>CHI_fec!C110</f>
        <v>37.039528093418618</v>
      </c>
      <c r="D55" s="239">
        <f>CHI_fec!D110</f>
        <v>29.535697174216001</v>
      </c>
      <c r="E55" s="239">
        <f>CHI_fec!E110</f>
        <v>26.513377592740991</v>
      </c>
      <c r="F55" s="239">
        <f>CHI_fec!F110</f>
        <v>25.866453231632661</v>
      </c>
      <c r="G55" s="239">
        <f>CHI_fec!G110</f>
        <v>23.358247050456821</v>
      </c>
      <c r="H55" s="239">
        <f>CHI_fec!H110</f>
        <v>16.797042288610509</v>
      </c>
      <c r="I55" s="239">
        <f>CHI_fec!I110</f>
        <v>18.821541741725191</v>
      </c>
      <c r="J55" s="239">
        <f>CHI_fec!J110</f>
        <v>24.976140820357369</v>
      </c>
      <c r="K55" s="239">
        <f>CHI_fec!K110</f>
        <v>19.897527905454421</v>
      </c>
      <c r="L55" s="239">
        <f>CHI_fec!L110</f>
        <v>24.098795689962291</v>
      </c>
      <c r="M55" s="239">
        <f>CHI_fec!M110</f>
        <v>22.993089428430942</v>
      </c>
      <c r="N55" s="239">
        <f>CHI_fec!N110</f>
        <v>25.644927960281649</v>
      </c>
      <c r="O55" s="239">
        <f>CHI_fec!O110</f>
        <v>25.65016139277321</v>
      </c>
      <c r="P55" s="239">
        <f>CHI_fec!P110</f>
        <v>27.53415496321772</v>
      </c>
      <c r="Q55" s="239">
        <f>CHI_fec!Q110</f>
        <v>33.579344606859657</v>
      </c>
      <c r="R55" s="239">
        <f>CHI_fec!R110</f>
        <v>36.354733925671162</v>
      </c>
      <c r="S55" s="239">
        <f>CHI_fec!S110</f>
        <v>39.132511703448941</v>
      </c>
      <c r="T55" s="239">
        <f>CHI_fec!T110</f>
        <v>43.422184006878759</v>
      </c>
      <c r="U55" s="239">
        <f>CHI_fec!U110</f>
        <v>21.48753224419605</v>
      </c>
      <c r="V55" s="239">
        <f>CHI_fec!V110</f>
        <v>18.3087322059807</v>
      </c>
      <c r="W55" s="239">
        <f>CHI_fec!W110</f>
        <v>15.33629502245152</v>
      </c>
      <c r="X55" s="239">
        <f>CHI_fec!X110</f>
        <v>11.542227954523741</v>
      </c>
      <c r="Y55" s="239">
        <f>CHI_fec!Y110</f>
        <v>11.277125044283281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539.08862404430045</v>
      </c>
      <c r="C58" s="210">
        <v>444.11888799650609</v>
      </c>
      <c r="D58" s="210">
        <v>404.44881061043571</v>
      </c>
      <c r="E58" s="210">
        <v>447.86334459460147</v>
      </c>
      <c r="F58" s="210">
        <v>470.86635767543152</v>
      </c>
      <c r="G58" s="210">
        <v>474.5298925478794</v>
      </c>
      <c r="H58" s="210">
        <v>457.66300065651029</v>
      </c>
      <c r="I58" s="210">
        <v>488.00865843810959</v>
      </c>
      <c r="J58" s="210">
        <v>476.07675558034111</v>
      </c>
      <c r="K58" s="210">
        <v>400.30435343461698</v>
      </c>
      <c r="L58" s="210">
        <v>463.77614653924098</v>
      </c>
      <c r="M58" s="210">
        <v>451.35052315145077</v>
      </c>
      <c r="N58" s="210">
        <v>400.47219600171587</v>
      </c>
      <c r="O58" s="210">
        <v>399.73393288907619</v>
      </c>
      <c r="P58" s="210">
        <v>417.61870377132237</v>
      </c>
      <c r="Q58" s="210">
        <v>414.3653627259456</v>
      </c>
      <c r="R58" s="210">
        <v>383.97946418768248</v>
      </c>
      <c r="S58" s="210">
        <v>413.02894577279523</v>
      </c>
      <c r="T58" s="210">
        <v>363.84596859951881</v>
      </c>
      <c r="U58" s="210">
        <v>425.50448488821451</v>
      </c>
      <c r="V58" s="210">
        <v>403.11651937735661</v>
      </c>
      <c r="W58" s="210">
        <v>273.17086840311629</v>
      </c>
      <c r="X58" s="210">
        <v>54.284102469236203</v>
      </c>
      <c r="Y58" s="210">
        <v>114.0813652667163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92.356035910164664</v>
      </c>
      <c r="C60" s="204">
        <f t="shared" si="12"/>
        <v>79.067297282834616</v>
      </c>
      <c r="D60" s="204">
        <f t="shared" si="12"/>
        <v>73.451390146119223</v>
      </c>
      <c r="E60" s="204">
        <f t="shared" si="12"/>
        <v>70.563258610078691</v>
      </c>
      <c r="F60" s="204">
        <f t="shared" si="12"/>
        <v>80.733081665113389</v>
      </c>
      <c r="G60" s="204">
        <f t="shared" si="12"/>
        <v>84.002807423201901</v>
      </c>
      <c r="H60" s="204">
        <f t="shared" si="12"/>
        <v>79.546061705521495</v>
      </c>
      <c r="I60" s="204">
        <f t="shared" si="12"/>
        <v>73.219320518935078</v>
      </c>
      <c r="J60" s="204">
        <f t="shared" si="12"/>
        <v>69.434451195130407</v>
      </c>
      <c r="K60" s="204">
        <f t="shared" si="12"/>
        <v>59.547689634101133</v>
      </c>
      <c r="L60" s="204">
        <f t="shared" si="12"/>
        <v>54.575802601149931</v>
      </c>
      <c r="M60" s="204">
        <f t="shared" si="12"/>
        <v>36.948115584812882</v>
      </c>
      <c r="N60" s="204">
        <f t="shared" si="12"/>
        <v>2.8797626397211169</v>
      </c>
      <c r="O60" s="204">
        <f t="shared" si="12"/>
        <v>3.8396938521028869</v>
      </c>
      <c r="P60" s="204">
        <f t="shared" si="12"/>
        <v>3.8396839948822592</v>
      </c>
      <c r="Q60" s="204">
        <f t="shared" si="12"/>
        <v>4.7995845660144107</v>
      </c>
      <c r="R60" s="204">
        <f t="shared" si="12"/>
        <v>4.7995845660144107</v>
      </c>
      <c r="S60" s="204">
        <f t="shared" si="12"/>
        <v>3.935652565572533</v>
      </c>
      <c r="T60" s="204">
        <f t="shared" si="12"/>
        <v>9.9831998978850685</v>
      </c>
      <c r="U60" s="204">
        <f t="shared" si="12"/>
        <v>11.32701283318443</v>
      </c>
      <c r="V60" s="204">
        <f t="shared" si="12"/>
        <v>8.0632949577521611</v>
      </c>
      <c r="W60" s="204">
        <f t="shared" si="12"/>
        <v>9.0073258407774901</v>
      </c>
      <c r="X60" s="204">
        <f t="shared" si="12"/>
        <v>2.4318238793823852</v>
      </c>
      <c r="Y60" s="204">
        <f t="shared" si="12"/>
        <v>3.0848906321505019</v>
      </c>
      <c r="DA60" s="71"/>
    </row>
    <row r="61" spans="1:105" ht="12" customHeight="1" x14ac:dyDescent="0.25">
      <c r="A61" s="18" t="s">
        <v>30</v>
      </c>
      <c r="B61" s="204">
        <v>87.460447119518477</v>
      </c>
      <c r="C61" s="204">
        <v>73.787704213241611</v>
      </c>
      <c r="D61" s="204">
        <v>68.36380051590713</v>
      </c>
      <c r="E61" s="204">
        <v>63.843852106620808</v>
      </c>
      <c r="F61" s="204">
        <v>74.013671539122953</v>
      </c>
      <c r="G61" s="204">
        <v>74.691659501289763</v>
      </c>
      <c r="H61" s="204">
        <v>71.866723989681844</v>
      </c>
      <c r="I61" s="204">
        <v>67.459845227858978</v>
      </c>
      <c r="J61" s="204">
        <v>64.634823731728289</v>
      </c>
      <c r="K61" s="204">
        <v>55.707996560619087</v>
      </c>
      <c r="L61" s="204">
        <v>50.736113499570067</v>
      </c>
      <c r="M61" s="204">
        <v>33.108426483233018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4.8955887906461832</v>
      </c>
      <c r="C65" s="204">
        <v>5.2795930695930027</v>
      </c>
      <c r="D65" s="204">
        <v>5.0875896302120909</v>
      </c>
      <c r="E65" s="204">
        <v>6.7194065034578783</v>
      </c>
      <c r="F65" s="204">
        <v>6.7194101259904357</v>
      </c>
      <c r="G65" s="204">
        <v>9.311147921912136</v>
      </c>
      <c r="H65" s="204">
        <v>7.6793377158396483</v>
      </c>
      <c r="I65" s="204">
        <v>5.7594752910761056</v>
      </c>
      <c r="J65" s="204">
        <v>4.7996274634021159</v>
      </c>
      <c r="K65" s="204">
        <v>3.8396930734820458</v>
      </c>
      <c r="L65" s="204">
        <v>3.8396891015798622</v>
      </c>
      <c r="M65" s="204">
        <v>3.8396891015798622</v>
      </c>
      <c r="N65" s="204">
        <v>2.8797626397211169</v>
      </c>
      <c r="O65" s="204">
        <v>3.8396938521028869</v>
      </c>
      <c r="P65" s="204">
        <v>3.8396839948822592</v>
      </c>
      <c r="Q65" s="204">
        <v>4.7995845660144107</v>
      </c>
      <c r="R65" s="204">
        <v>4.7995845660144107</v>
      </c>
      <c r="S65" s="204">
        <v>3.935652565572533</v>
      </c>
      <c r="T65" s="204">
        <v>9.9831998978850685</v>
      </c>
      <c r="U65" s="204">
        <v>11.32701283318443</v>
      </c>
      <c r="V65" s="204">
        <v>8.0632949577521611</v>
      </c>
      <c r="W65" s="204">
        <v>9.0073258407774901</v>
      </c>
      <c r="X65" s="204">
        <v>2.4318238793823852</v>
      </c>
      <c r="Y65" s="204">
        <v>3.0848906321505019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446.73258813413582</v>
      </c>
      <c r="C67" s="204">
        <f t="shared" si="13"/>
        <v>365.05159071367149</v>
      </c>
      <c r="D67" s="204">
        <f t="shared" si="13"/>
        <v>330.99742046431641</v>
      </c>
      <c r="E67" s="204">
        <f t="shared" si="13"/>
        <v>377.30008598452281</v>
      </c>
      <c r="F67" s="204">
        <f t="shared" si="13"/>
        <v>390.13327601031813</v>
      </c>
      <c r="G67" s="204">
        <f t="shared" si="13"/>
        <v>390.52708512467751</v>
      </c>
      <c r="H67" s="204">
        <f t="shared" si="13"/>
        <v>378.11693895098881</v>
      </c>
      <c r="I67" s="204">
        <f t="shared" si="13"/>
        <v>414.7893379191745</v>
      </c>
      <c r="J67" s="204">
        <f t="shared" si="13"/>
        <v>406.64230438521071</v>
      </c>
      <c r="K67" s="204">
        <f t="shared" si="13"/>
        <v>340.75666380051592</v>
      </c>
      <c r="L67" s="204">
        <f t="shared" si="13"/>
        <v>409.20034393809112</v>
      </c>
      <c r="M67" s="204">
        <f t="shared" si="13"/>
        <v>414.40240756663798</v>
      </c>
      <c r="N67" s="204">
        <f t="shared" si="13"/>
        <v>397.59243336199478</v>
      </c>
      <c r="O67" s="204">
        <f t="shared" si="13"/>
        <v>395.89423903697332</v>
      </c>
      <c r="P67" s="204">
        <f t="shared" si="13"/>
        <v>413.77901977644018</v>
      </c>
      <c r="Q67" s="204">
        <f t="shared" si="13"/>
        <v>409.5657781599312</v>
      </c>
      <c r="R67" s="204">
        <f t="shared" si="13"/>
        <v>379.17987962166808</v>
      </c>
      <c r="S67" s="204">
        <f t="shared" si="13"/>
        <v>409.0932932072227</v>
      </c>
      <c r="T67" s="204">
        <f t="shared" si="13"/>
        <v>353.86276870163368</v>
      </c>
      <c r="U67" s="204">
        <f t="shared" si="13"/>
        <v>414.17747205503008</v>
      </c>
      <c r="V67" s="204">
        <f t="shared" si="13"/>
        <v>395.05322441960448</v>
      </c>
      <c r="W67" s="204">
        <f t="shared" si="13"/>
        <v>264.16354256233882</v>
      </c>
      <c r="X67" s="204">
        <f t="shared" si="13"/>
        <v>51.852278589853817</v>
      </c>
      <c r="Y67" s="204">
        <f t="shared" si="13"/>
        <v>110.9964746345658</v>
      </c>
      <c r="DA67" s="71"/>
    </row>
    <row r="68" spans="1:105" ht="12" customHeight="1" x14ac:dyDescent="0.25">
      <c r="A68" s="18" t="s">
        <v>73</v>
      </c>
      <c r="B68" s="204">
        <v>446.73258813413582</v>
      </c>
      <c r="C68" s="204">
        <v>365.05159071367149</v>
      </c>
      <c r="D68" s="204">
        <v>330.99742046431641</v>
      </c>
      <c r="E68" s="204">
        <v>377.30008598452281</v>
      </c>
      <c r="F68" s="204">
        <v>390.13327601031813</v>
      </c>
      <c r="G68" s="204">
        <v>390.52708512467751</v>
      </c>
      <c r="H68" s="204">
        <v>378.11693895098881</v>
      </c>
      <c r="I68" s="204">
        <v>414.7893379191745</v>
      </c>
      <c r="J68" s="204">
        <v>406.64230438521071</v>
      </c>
      <c r="K68" s="204">
        <v>340.75666380051592</v>
      </c>
      <c r="L68" s="204">
        <v>409.20034393809112</v>
      </c>
      <c r="M68" s="204">
        <v>414.40240756663798</v>
      </c>
      <c r="N68" s="204">
        <v>397.59243336199478</v>
      </c>
      <c r="O68" s="204">
        <v>395.89423903697332</v>
      </c>
      <c r="P68" s="204">
        <v>413.77901977644018</v>
      </c>
      <c r="Q68" s="204">
        <v>409.5657781599312</v>
      </c>
      <c r="R68" s="204">
        <v>379.17987962166808</v>
      </c>
      <c r="S68" s="204">
        <v>409.0932932072227</v>
      </c>
      <c r="T68" s="204">
        <v>353.86276870163368</v>
      </c>
      <c r="U68" s="204">
        <v>414.17747205503008</v>
      </c>
      <c r="V68" s="204">
        <v>395.05322441960448</v>
      </c>
      <c r="W68" s="204">
        <v>264.16354256233882</v>
      </c>
      <c r="X68" s="204">
        <v>51.852278589853817</v>
      </c>
      <c r="Y68" s="204">
        <v>110.9964746345658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539.08862404430045</v>
      </c>
      <c r="C71" s="284">
        <f t="shared" si="14"/>
        <v>444.11888799650609</v>
      </c>
      <c r="D71" s="284">
        <f t="shared" si="14"/>
        <v>404.44881061043571</v>
      </c>
      <c r="E71" s="284">
        <f t="shared" si="14"/>
        <v>447.86334459460147</v>
      </c>
      <c r="F71" s="284">
        <f t="shared" si="14"/>
        <v>470.86635767543152</v>
      </c>
      <c r="G71" s="284">
        <f t="shared" si="14"/>
        <v>474.5298925478794</v>
      </c>
      <c r="H71" s="284">
        <f t="shared" si="14"/>
        <v>457.66300065651029</v>
      </c>
      <c r="I71" s="284">
        <f t="shared" si="14"/>
        <v>488.00865843810959</v>
      </c>
      <c r="J71" s="284">
        <f t="shared" si="14"/>
        <v>476.07675558034111</v>
      </c>
      <c r="K71" s="284">
        <f t="shared" si="14"/>
        <v>400.30435343461698</v>
      </c>
      <c r="L71" s="284">
        <f t="shared" si="14"/>
        <v>463.77614653924098</v>
      </c>
      <c r="M71" s="284">
        <f t="shared" si="14"/>
        <v>451.35052315145077</v>
      </c>
      <c r="N71" s="284">
        <f t="shared" si="14"/>
        <v>400.47219600171587</v>
      </c>
      <c r="O71" s="284">
        <f t="shared" si="14"/>
        <v>399.73393288907619</v>
      </c>
      <c r="P71" s="284">
        <f t="shared" si="14"/>
        <v>417.61870377132237</v>
      </c>
      <c r="Q71" s="284">
        <f t="shared" si="14"/>
        <v>414.3653627259456</v>
      </c>
      <c r="R71" s="284">
        <f t="shared" si="14"/>
        <v>383.97946418768248</v>
      </c>
      <c r="S71" s="284">
        <f t="shared" si="14"/>
        <v>413.02894577279523</v>
      </c>
      <c r="T71" s="284">
        <f t="shared" si="14"/>
        <v>363.84596859951881</v>
      </c>
      <c r="U71" s="284">
        <f t="shared" si="14"/>
        <v>425.50448488821451</v>
      </c>
      <c r="V71" s="284">
        <f t="shared" si="14"/>
        <v>403.11651937735661</v>
      </c>
      <c r="W71" s="284">
        <f t="shared" si="14"/>
        <v>273.17086840311629</v>
      </c>
      <c r="X71" s="284">
        <f t="shared" si="14"/>
        <v>54.284102469236203</v>
      </c>
      <c r="Y71" s="284">
        <f t="shared" si="14"/>
        <v>114.0813652667163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539.08862404430045</v>
      </c>
      <c r="C72" s="241">
        <f>CHI_fec!C16</f>
        <v>444.11888799650609</v>
      </c>
      <c r="D72" s="241">
        <f>CHI_fec!D16</f>
        <v>404.44881061043571</v>
      </c>
      <c r="E72" s="241">
        <f>CHI_fec!E16</f>
        <v>447.86334459460147</v>
      </c>
      <c r="F72" s="241">
        <f>CHI_fec!F16</f>
        <v>470.86635767543152</v>
      </c>
      <c r="G72" s="241">
        <f>CHI_fec!G16</f>
        <v>474.5298925478794</v>
      </c>
      <c r="H72" s="241">
        <f>CHI_fec!H16</f>
        <v>457.66300065651029</v>
      </c>
      <c r="I72" s="241">
        <f>CHI_fec!I16</f>
        <v>488.00865843810959</v>
      </c>
      <c r="J72" s="241">
        <f>CHI_fec!J16</f>
        <v>476.07675558034111</v>
      </c>
      <c r="K72" s="241">
        <f>CHI_fec!K16</f>
        <v>400.30435343461698</v>
      </c>
      <c r="L72" s="241">
        <f>CHI_fec!L16</f>
        <v>463.77614653924098</v>
      </c>
      <c r="M72" s="241">
        <f>CHI_fec!M16</f>
        <v>451.35052315145077</v>
      </c>
      <c r="N72" s="241">
        <f>CHI_fec!N16</f>
        <v>400.47219600171587</v>
      </c>
      <c r="O72" s="241">
        <f>CHI_fec!O16</f>
        <v>399.73393288907619</v>
      </c>
      <c r="P72" s="241">
        <f>CHI_fec!P16</f>
        <v>417.61870377132237</v>
      </c>
      <c r="Q72" s="241">
        <f>CHI_fec!Q16</f>
        <v>414.3653627259456</v>
      </c>
      <c r="R72" s="241">
        <f>CHI_fec!R16</f>
        <v>383.97946418768248</v>
      </c>
      <c r="S72" s="241">
        <f>CHI_fec!S16</f>
        <v>413.02894577279523</v>
      </c>
      <c r="T72" s="241">
        <f>CHI_fec!T16</f>
        <v>363.84596859951881</v>
      </c>
      <c r="U72" s="241">
        <f>CHI_fec!U16</f>
        <v>425.50448488821451</v>
      </c>
      <c r="V72" s="241">
        <f>CHI_fec!V16</f>
        <v>403.11651937735661</v>
      </c>
      <c r="W72" s="241">
        <f>CHI_fec!W16</f>
        <v>273.17086840311629</v>
      </c>
      <c r="X72" s="241">
        <f>CHI_fec!X16</f>
        <v>54.284102469236203</v>
      </c>
      <c r="Y72" s="241">
        <f>CHI_fec!Y16</f>
        <v>114.0813652667163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1271.1954990780234</v>
      </c>
      <c r="C76" s="203">
        <f t="shared" si="15"/>
        <v>1143.3873349980686</v>
      </c>
      <c r="D76" s="203">
        <f t="shared" si="15"/>
        <v>975.15920639835417</v>
      </c>
      <c r="E76" s="203">
        <f t="shared" si="15"/>
        <v>1060.9817807583518</v>
      </c>
      <c r="F76" s="203">
        <f t="shared" si="15"/>
        <v>1337.0647910174864</v>
      </c>
      <c r="G76" s="203">
        <f t="shared" si="15"/>
        <v>1142.663971118126</v>
      </c>
      <c r="H76" s="203">
        <f t="shared" si="15"/>
        <v>1246.6363767577543</v>
      </c>
      <c r="I76" s="203">
        <f t="shared" si="15"/>
        <v>1239.6201284561323</v>
      </c>
      <c r="J76" s="203">
        <f t="shared" si="15"/>
        <v>1167.0258062785122</v>
      </c>
      <c r="K76" s="203">
        <f t="shared" si="15"/>
        <v>973.4072904776956</v>
      </c>
      <c r="L76" s="203">
        <f t="shared" si="15"/>
        <v>1009.3158083417779</v>
      </c>
      <c r="M76" s="203">
        <f t="shared" si="15"/>
        <v>956.08532627839645</v>
      </c>
      <c r="N76" s="203">
        <f t="shared" si="15"/>
        <v>748.88910911857067</v>
      </c>
      <c r="O76" s="203">
        <f t="shared" si="15"/>
        <v>756.969343398501</v>
      </c>
      <c r="P76" s="203">
        <f t="shared" si="15"/>
        <v>809.2188986385421</v>
      </c>
      <c r="Q76" s="203">
        <f t="shared" si="15"/>
        <v>833.39214295820761</v>
      </c>
      <c r="R76" s="203">
        <f t="shared" si="15"/>
        <v>807.01066371810543</v>
      </c>
      <c r="S76" s="203">
        <f t="shared" si="15"/>
        <v>859.66468919840145</v>
      </c>
      <c r="T76" s="203">
        <f t="shared" si="15"/>
        <v>777.0326180784574</v>
      </c>
      <c r="U76" s="203">
        <f t="shared" si="15"/>
        <v>868.34667523858832</v>
      </c>
      <c r="V76" s="203">
        <f t="shared" si="15"/>
        <v>825.55184863861678</v>
      </c>
      <c r="W76" s="203">
        <f t="shared" si="15"/>
        <v>575.98116839804572</v>
      </c>
      <c r="X76" s="203">
        <f t="shared" si="15"/>
        <v>156.22707643906142</v>
      </c>
      <c r="Y76" s="203">
        <f t="shared" si="15"/>
        <v>309.70659099837121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566.79709907802339</v>
      </c>
      <c r="C77" s="213">
        <f>(CHI_emi!C5-CHI_emi!C59)+(CHI_emi!C61-CHI_emi!C108)+CHI_emi!C110</f>
        <v>547.58011499806844</v>
      </c>
      <c r="D77" s="213">
        <f>(CHI_emi!D5-CHI_emi!D59)+(CHI_emi!D61-CHI_emi!D108)+CHI_emi!D110</f>
        <v>424.27097639835415</v>
      </c>
      <c r="E77" s="213">
        <f>(CHI_emi!E5-CHI_emi!E59)+(CHI_emi!E61-CHI_emi!E108)+CHI_emi!E110</f>
        <v>486.55877075835173</v>
      </c>
      <c r="F77" s="213">
        <f>(CHI_emi!F5-CHI_emi!F59)+(CHI_emi!F61-CHI_emi!F108)+CHI_emi!F110</f>
        <v>671.49945101748642</v>
      </c>
      <c r="G77" s="213">
        <f>(CHI_emi!G5-CHI_emi!G59)+(CHI_emi!G61-CHI_emi!G108)+CHI_emi!G110</f>
        <v>479.06120111812606</v>
      </c>
      <c r="H77" s="213">
        <f>(CHI_emi!H5-CHI_emi!H59)+(CHI_emi!H61-CHI_emi!H108)+CHI_emi!H110</f>
        <v>588.75200675775432</v>
      </c>
      <c r="I77" s="213">
        <f>(CHI_emi!I5-CHI_emi!I59)+(CHI_emi!I61-CHI_emi!I108)+CHI_emi!I110</f>
        <v>543.30189845613234</v>
      </c>
      <c r="J77" s="213">
        <f>(CHI_emi!J5-CHI_emi!J59)+(CHI_emi!J61-CHI_emi!J108)+CHI_emi!J110</f>
        <v>490.3831162785122</v>
      </c>
      <c r="K77" s="213">
        <f>(CHI_emi!K5-CHI_emi!K59)+(CHI_emi!K61-CHI_emi!K108)+CHI_emi!K110</f>
        <v>444.13845047769559</v>
      </c>
      <c r="L77" s="213">
        <f>(CHI_emi!L5-CHI_emi!L59)+(CHI_emi!L61-CHI_emi!L108)+CHI_emi!L110</f>
        <v>393.9587883417779</v>
      </c>
      <c r="M77" s="213">
        <f>(CHI_emi!M5-CHI_emi!M59)+(CHI_emi!M61-CHI_emi!M108)+CHI_emi!M110</f>
        <v>362.8982962783964</v>
      </c>
      <c r="N77" s="213">
        <f>(CHI_emi!N5-CHI_emi!N59)+(CHI_emi!N61-CHI_emi!N108)+CHI_emi!N110</f>
        <v>246.8823991185707</v>
      </c>
      <c r="O77" s="213">
        <f>(CHI_emi!O5-CHI_emi!O59)+(CHI_emi!O61-CHI_emi!O108)+CHI_emi!O110</f>
        <v>247.63979339850101</v>
      </c>
      <c r="P77" s="213">
        <f>(CHI_emi!P5-CHI_emi!P59)+(CHI_emi!P61-CHI_emi!P108)+CHI_emi!P110</f>
        <v>249.38676863854209</v>
      </c>
      <c r="Q77" s="213">
        <f>(CHI_emi!Q5-CHI_emi!Q59)+(CHI_emi!Q61-CHI_emi!Q108)+CHI_emi!Q110</f>
        <v>261.11755295820763</v>
      </c>
      <c r="R77" s="213">
        <f>(CHI_emi!R5-CHI_emi!R59)+(CHI_emi!R61-CHI_emi!R108)+CHI_emi!R110</f>
        <v>259.14759371810544</v>
      </c>
      <c r="S77" s="213">
        <f>(CHI_emi!S5-CHI_emi!S59)+(CHI_emi!S61-CHI_emi!S108)+CHI_emi!S110</f>
        <v>292.87330919840139</v>
      </c>
      <c r="T77" s="213">
        <f>(CHI_emi!T5-CHI_emi!T59)+(CHI_emi!T61-CHI_emi!T108)+CHI_emi!T110</f>
        <v>263.97605807845741</v>
      </c>
      <c r="U77" s="213">
        <f>(CHI_emi!U5-CHI_emi!U59)+(CHI_emi!U61-CHI_emi!U108)+CHI_emi!U110</f>
        <v>273.74407523858827</v>
      </c>
      <c r="V77" s="213">
        <f>(CHI_emi!V5-CHI_emi!V59)+(CHI_emi!V61-CHI_emi!V108)+CHI_emi!V110</f>
        <v>290.23173863861678</v>
      </c>
      <c r="W77" s="213">
        <f>(CHI_emi!W5-CHI_emi!W59)+(CHI_emi!W61-CHI_emi!W108)+CHI_emi!W110</f>
        <v>210.48855839804568</v>
      </c>
      <c r="X77" s="213">
        <f>(CHI_emi!X5-CHI_emi!X59)+(CHI_emi!X61-CHI_emi!X108)+CHI_emi!X110</f>
        <v>72.32827643906144</v>
      </c>
      <c r="Y77" s="213">
        <f>(CHI_emi!Y5-CHI_emi!Y59)+(CHI_emi!Y61-CHI_emi!Y108)+CHI_emi!Y110</f>
        <v>107.79983099837125</v>
      </c>
      <c r="DA77" s="85"/>
    </row>
    <row r="78" spans="1:105" ht="12" customHeight="1" x14ac:dyDescent="0.25">
      <c r="A78" s="14" t="s">
        <v>146</v>
      </c>
      <c r="B78" s="204">
        <f>CHI_emi!B59+CHI_emi!B108</f>
        <v>704.39840000000004</v>
      </c>
      <c r="C78" s="204">
        <f>CHI_emi!C59+CHI_emi!C108</f>
        <v>595.80722000000003</v>
      </c>
      <c r="D78" s="204">
        <f>CHI_emi!D59+CHI_emi!D108</f>
        <v>550.88823000000002</v>
      </c>
      <c r="E78" s="204">
        <f>CHI_emi!E59+CHI_emi!E108</f>
        <v>574.42300999999998</v>
      </c>
      <c r="F78" s="204">
        <f>CHI_emi!F59+CHI_emi!F108</f>
        <v>665.56533999999999</v>
      </c>
      <c r="G78" s="204">
        <f>CHI_emi!G59+CHI_emi!G108</f>
        <v>663.60276999999996</v>
      </c>
      <c r="H78" s="204">
        <f>CHI_emi!H59+CHI_emi!H108</f>
        <v>657.88436999999999</v>
      </c>
      <c r="I78" s="204">
        <f>CHI_emi!I59+CHI_emi!I108</f>
        <v>696.31822999999997</v>
      </c>
      <c r="J78" s="204">
        <f>CHI_emi!J59+CHI_emi!J108</f>
        <v>676.64269000000002</v>
      </c>
      <c r="K78" s="204">
        <f>CHI_emi!K59+CHI_emi!K108</f>
        <v>529.26883999999995</v>
      </c>
      <c r="L78" s="204">
        <f>CHI_emi!L59+CHI_emi!L108</f>
        <v>615.35702000000003</v>
      </c>
      <c r="M78" s="204">
        <f>CHI_emi!M59+CHI_emi!M108</f>
        <v>593.18703000000005</v>
      </c>
      <c r="N78" s="204">
        <f>CHI_emi!N59+CHI_emi!N108</f>
        <v>502.00671</v>
      </c>
      <c r="O78" s="204">
        <f>CHI_emi!O59+CHI_emi!O108</f>
        <v>509.32954999999998</v>
      </c>
      <c r="P78" s="204">
        <f>CHI_emi!P59+CHI_emi!P108</f>
        <v>559.83213000000001</v>
      </c>
      <c r="Q78" s="204">
        <f>CHI_emi!Q59+CHI_emi!Q108</f>
        <v>572.27458999999999</v>
      </c>
      <c r="R78" s="204">
        <f>CHI_emi!R59+CHI_emi!R108</f>
        <v>547.86306999999999</v>
      </c>
      <c r="S78" s="204">
        <f>CHI_emi!S59+CHI_emi!S108</f>
        <v>566.79138</v>
      </c>
      <c r="T78" s="204">
        <f>CHI_emi!T59+CHI_emi!T108</f>
        <v>513.05655999999999</v>
      </c>
      <c r="U78" s="204">
        <f>CHI_emi!U59+CHI_emi!U108</f>
        <v>594.60260000000005</v>
      </c>
      <c r="V78" s="204">
        <f>CHI_emi!V59+CHI_emi!V108</f>
        <v>535.32011</v>
      </c>
      <c r="W78" s="204">
        <f>CHI_emi!W59+CHI_emi!W108</f>
        <v>365.49261000000001</v>
      </c>
      <c r="X78" s="204">
        <f>CHI_emi!X59+CHI_emi!X108</f>
        <v>83.898799999999994</v>
      </c>
      <c r="Y78" s="204">
        <f>CHI_emi!Y59+CHI_emi!Y108</f>
        <v>201.90675999999999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1271.1954990780234</v>
      </c>
      <c r="C79" s="210">
        <f t="shared" si="16"/>
        <v>1143.3873349980686</v>
      </c>
      <c r="D79" s="210">
        <f t="shared" si="16"/>
        <v>975.15920639835417</v>
      </c>
      <c r="E79" s="210">
        <f t="shared" si="16"/>
        <v>1060.9817807583518</v>
      </c>
      <c r="F79" s="210">
        <f t="shared" si="16"/>
        <v>1337.0647910174866</v>
      </c>
      <c r="G79" s="210">
        <f t="shared" si="16"/>
        <v>1142.663971118126</v>
      </c>
      <c r="H79" s="210">
        <f t="shared" si="16"/>
        <v>1246.6363767577543</v>
      </c>
      <c r="I79" s="210">
        <f t="shared" si="16"/>
        <v>1239.6201284561325</v>
      </c>
      <c r="J79" s="210">
        <f t="shared" si="16"/>
        <v>1167.0258062785122</v>
      </c>
      <c r="K79" s="210">
        <f t="shared" si="16"/>
        <v>973.4072904776956</v>
      </c>
      <c r="L79" s="210">
        <f t="shared" si="16"/>
        <v>1009.3158083417778</v>
      </c>
      <c r="M79" s="210">
        <f t="shared" si="16"/>
        <v>956.08532627839645</v>
      </c>
      <c r="N79" s="210">
        <f t="shared" si="16"/>
        <v>748.88910911857067</v>
      </c>
      <c r="O79" s="210">
        <f t="shared" si="16"/>
        <v>756.969343398501</v>
      </c>
      <c r="P79" s="210">
        <f t="shared" si="16"/>
        <v>809.2188986385421</v>
      </c>
      <c r="Q79" s="210">
        <f t="shared" si="16"/>
        <v>833.39214295820761</v>
      </c>
      <c r="R79" s="210">
        <f t="shared" si="16"/>
        <v>807.01066371810543</v>
      </c>
      <c r="S79" s="210">
        <f t="shared" si="16"/>
        <v>859.66468919840133</v>
      </c>
      <c r="T79" s="210">
        <f t="shared" si="16"/>
        <v>777.0326180784574</v>
      </c>
      <c r="U79" s="210">
        <f t="shared" si="16"/>
        <v>868.3466752385882</v>
      </c>
      <c r="V79" s="210">
        <f t="shared" si="16"/>
        <v>825.55184863861678</v>
      </c>
      <c r="W79" s="210">
        <f t="shared" si="16"/>
        <v>575.98116839804572</v>
      </c>
      <c r="X79" s="210">
        <f t="shared" si="16"/>
        <v>156.22707643906145</v>
      </c>
      <c r="Y79" s="210">
        <f t="shared" si="16"/>
        <v>309.70659099837121</v>
      </c>
      <c r="DA79" s="109"/>
    </row>
    <row r="80" spans="1:105" ht="12" customHeight="1" x14ac:dyDescent="0.25">
      <c r="A80" s="51" t="s">
        <v>48</v>
      </c>
      <c r="B80" s="241">
        <f>CHI_emi!B$5</f>
        <v>968.27325254856248</v>
      </c>
      <c r="C80" s="241">
        <f>CHI_emi!C$5</f>
        <v>854.10765054219894</v>
      </c>
      <c r="D80" s="241">
        <f>CHI_emi!D$5</f>
        <v>764.31418035216859</v>
      </c>
      <c r="E80" s="241">
        <f>CHI_emi!E$5</f>
        <v>812.66067105809907</v>
      </c>
      <c r="F80" s="241">
        <f>CHI_emi!F$5</f>
        <v>1002.7357063135312</v>
      </c>
      <c r="G80" s="241">
        <f>CHI_emi!G$5</f>
        <v>918.96623633701779</v>
      </c>
      <c r="H80" s="241">
        <f>CHI_emi!H$5</f>
        <v>985.50809545576453</v>
      </c>
      <c r="I80" s="241">
        <f>CHI_emi!I$5</f>
        <v>990.0946699951528</v>
      </c>
      <c r="J80" s="241">
        <f>CHI_emi!J$5</f>
        <v>948.53248930564905</v>
      </c>
      <c r="K80" s="241">
        <f>CHI_emi!K$5</f>
        <v>787.71354407710862</v>
      </c>
      <c r="L80" s="241">
        <f>CHI_emi!L$5</f>
        <v>843.28895594808364</v>
      </c>
      <c r="M80" s="241">
        <f>CHI_emi!M$5</f>
        <v>816.64873992372964</v>
      </c>
      <c r="N80" s="241">
        <f>CHI_emi!N$5</f>
        <v>659.62405207094275</v>
      </c>
      <c r="O80" s="241">
        <f>CHI_emi!O$5</f>
        <v>678.19618661593768</v>
      </c>
      <c r="P80" s="241">
        <f>CHI_emi!P$5</f>
        <v>716.12752227118688</v>
      </c>
      <c r="Q80" s="241">
        <f>CHI_emi!Q$5</f>
        <v>723.00991917933288</v>
      </c>
      <c r="R80" s="241">
        <f>CHI_emi!R$5</f>
        <v>681.94363559281271</v>
      </c>
      <c r="S80" s="241">
        <f>CHI_emi!S$5</f>
        <v>702.72029725439688</v>
      </c>
      <c r="T80" s="241">
        <f>CHI_emi!T$5</f>
        <v>624.08527560674031</v>
      </c>
      <c r="U80" s="241">
        <f>CHI_emi!U$5</f>
        <v>767.59942316109004</v>
      </c>
      <c r="V80" s="241">
        <f>CHI_emi!V$5</f>
        <v>759.82533078121457</v>
      </c>
      <c r="W80" s="241">
        <f>CHI_emi!W$5</f>
        <v>542.33100945600086</v>
      </c>
      <c r="X80" s="241">
        <f>CHI_emi!X$5</f>
        <v>138.77372873832863</v>
      </c>
      <c r="Y80" s="241">
        <f>CHI_emi!Y$5</f>
        <v>283.97692872760263</v>
      </c>
      <c r="DA80" s="83"/>
    </row>
    <row r="81" spans="1:105" ht="12" customHeight="1" x14ac:dyDescent="0.25">
      <c r="A81" s="99" t="s">
        <v>49</v>
      </c>
      <c r="B81" s="282">
        <f>CHI_emi!B$61</f>
        <v>219.71784637102212</v>
      </c>
      <c r="C81" s="282">
        <f>CHI_emi!C$61</f>
        <v>203.3476191023359</v>
      </c>
      <c r="D81" s="282">
        <f>CHI_emi!D$61</f>
        <v>145.76509963463914</v>
      </c>
      <c r="E81" s="282">
        <f>CHI_emi!E$61</f>
        <v>189.27733354580292</v>
      </c>
      <c r="F81" s="282">
        <f>CHI_emi!F$61</f>
        <v>272.50528925088537</v>
      </c>
      <c r="G81" s="282">
        <f>CHI_emi!G$61</f>
        <v>171.9053311675948</v>
      </c>
      <c r="H81" s="282">
        <f>CHI_emi!H$61</f>
        <v>221.14930340420159</v>
      </c>
      <c r="I81" s="282">
        <f>CHI_emi!I$61</f>
        <v>208.83243910105753</v>
      </c>
      <c r="J81" s="282">
        <f>CHI_emi!J$61</f>
        <v>163.96374034044609</v>
      </c>
      <c r="K81" s="282">
        <f>CHI_emi!K$61</f>
        <v>143.70856067134639</v>
      </c>
      <c r="L81" s="282">
        <f>CHI_emi!L$61</f>
        <v>117.93310892377285</v>
      </c>
      <c r="M81" s="282">
        <f>CHI_emi!M$61</f>
        <v>93.000112777447981</v>
      </c>
      <c r="N81" s="282">
        <f>CHI_emi!N$61</f>
        <v>37.657670151931939</v>
      </c>
      <c r="O81" s="282">
        <f>CHI_emi!O$61</f>
        <v>27.287206199559211</v>
      </c>
      <c r="P81" s="282">
        <f>CHI_emi!P$61</f>
        <v>37.843135167747036</v>
      </c>
      <c r="Q81" s="282">
        <f>CHI_emi!Q$61</f>
        <v>42.909446947264541</v>
      </c>
      <c r="R81" s="282">
        <f>CHI_emi!R$61</f>
        <v>52.902731684952712</v>
      </c>
      <c r="S81" s="282">
        <f>CHI_emi!S$61</f>
        <v>78.118676211834142</v>
      </c>
      <c r="T81" s="282">
        <f>CHI_emi!T$61</f>
        <v>68.85268785191073</v>
      </c>
      <c r="U81" s="282">
        <f>CHI_emi!U$61</f>
        <v>58.884970133466652</v>
      </c>
      <c r="V81" s="282">
        <f>CHI_emi!V$61</f>
        <v>30.248131240033779</v>
      </c>
      <c r="W81" s="282">
        <f>CHI_emi!W$61</f>
        <v>6.8947466715382637</v>
      </c>
      <c r="X81" s="282">
        <f>CHI_emi!X$61</f>
        <v>2.948174832100964</v>
      </c>
      <c r="Y81" s="282">
        <f>CHI_emi!Y$61</f>
        <v>8.459728289323623</v>
      </c>
      <c r="DA81" s="94"/>
    </row>
    <row r="82" spans="1:105" ht="12" customHeight="1" x14ac:dyDescent="0.25">
      <c r="A82" s="52" t="s">
        <v>50</v>
      </c>
      <c r="B82" s="242">
        <f>CHI_emi!B$110</f>
        <v>83.204400158438787</v>
      </c>
      <c r="C82" s="242">
        <f>CHI_emi!C$110</f>
        <v>85.932065353533631</v>
      </c>
      <c r="D82" s="242">
        <f>CHI_emi!D$110</f>
        <v>65.079926411546438</v>
      </c>
      <c r="E82" s="242">
        <f>CHI_emi!E$110</f>
        <v>59.043776154449752</v>
      </c>
      <c r="F82" s="242">
        <f>CHI_emi!F$110</f>
        <v>61.823795453069962</v>
      </c>
      <c r="G82" s="242">
        <f>CHI_emi!G$110</f>
        <v>51.792403613513457</v>
      </c>
      <c r="H82" s="242">
        <f>CHI_emi!H$110</f>
        <v>39.978977897788141</v>
      </c>
      <c r="I82" s="242">
        <f>CHI_emi!I$110</f>
        <v>40.693019359922047</v>
      </c>
      <c r="J82" s="242">
        <f>CHI_emi!J$110</f>
        <v>54.529576632417083</v>
      </c>
      <c r="K82" s="242">
        <f>CHI_emi!K$110</f>
        <v>41.985185729240527</v>
      </c>
      <c r="L82" s="242">
        <f>CHI_emi!L$110</f>
        <v>48.093743469921407</v>
      </c>
      <c r="M82" s="242">
        <f>CHI_emi!M$110</f>
        <v>46.436473577218877</v>
      </c>
      <c r="N82" s="242">
        <f>CHI_emi!N$110</f>
        <v>51.607386895696017</v>
      </c>
      <c r="O82" s="242">
        <f>CHI_emi!O$110</f>
        <v>51.485950583004097</v>
      </c>
      <c r="P82" s="242">
        <f>CHI_emi!P$110</f>
        <v>55.248241199608167</v>
      </c>
      <c r="Q82" s="242">
        <f>CHI_emi!Q$110</f>
        <v>67.472776831610162</v>
      </c>
      <c r="R82" s="242">
        <f>CHI_emi!R$110</f>
        <v>72.16429644034001</v>
      </c>
      <c r="S82" s="242">
        <f>CHI_emi!S$110</f>
        <v>78.825715732170352</v>
      </c>
      <c r="T82" s="242">
        <f>CHI_emi!T$110</f>
        <v>84.094654619806377</v>
      </c>
      <c r="U82" s="242">
        <f>CHI_emi!U$110</f>
        <v>41.862281944031601</v>
      </c>
      <c r="V82" s="242">
        <f>CHI_emi!V$110</f>
        <v>35.478386617368393</v>
      </c>
      <c r="W82" s="242">
        <f>CHI_emi!W$110</f>
        <v>26.755412270506589</v>
      </c>
      <c r="X82" s="242">
        <f>CHI_emi!X$110</f>
        <v>14.505172868631851</v>
      </c>
      <c r="Y82" s="242">
        <f>CHI_emi!Y$110</f>
        <v>17.269933981444989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256.20207028270875</v>
      </c>
      <c r="C85" s="287">
        <f t="shared" si="17"/>
        <v>301.31642389809588</v>
      </c>
      <c r="D85" s="287">
        <f t="shared" si="17"/>
        <v>287.03090113513815</v>
      </c>
      <c r="E85" s="287">
        <f t="shared" si="17"/>
        <v>249.91555688206142</v>
      </c>
      <c r="F85" s="287">
        <f t="shared" si="17"/>
        <v>250.23722779666281</v>
      </c>
      <c r="G85" s="287">
        <f t="shared" si="17"/>
        <v>308.60843181283741</v>
      </c>
      <c r="H85" s="287">
        <f t="shared" si="17"/>
        <v>268.91420363948515</v>
      </c>
      <c r="I85" s="287">
        <f t="shared" si="17"/>
        <v>271.5152968802787</v>
      </c>
      <c r="J85" s="287">
        <f t="shared" si="17"/>
        <v>279.48773245888049</v>
      </c>
      <c r="K85" s="287">
        <f t="shared" si="17"/>
        <v>332.97654259927322</v>
      </c>
      <c r="L85" s="287">
        <f t="shared" si="17"/>
        <v>301.20652899641317</v>
      </c>
      <c r="M85" s="287">
        <f t="shared" si="17"/>
        <v>254.6661793123458</v>
      </c>
      <c r="N85" s="287">
        <f t="shared" si="17"/>
        <v>129.15444253533812</v>
      </c>
      <c r="O85" s="287">
        <f t="shared" si="17"/>
        <v>127.35034251442123</v>
      </c>
      <c r="P85" s="287">
        <f t="shared" si="17"/>
        <v>53.740522344296842</v>
      </c>
      <c r="Q85" s="287">
        <f t="shared" si="17"/>
        <v>113.33023751857276</v>
      </c>
      <c r="R85" s="287">
        <f t="shared" si="17"/>
        <v>142.8698207545099</v>
      </c>
      <c r="S85" s="287">
        <f t="shared" si="17"/>
        <v>96.750954083940783</v>
      </c>
      <c r="T85" s="287">
        <f t="shared" si="17"/>
        <v>15.291216259244308</v>
      </c>
      <c r="U85" s="287">
        <f t="shared" si="17"/>
        <v>144.69848118424227</v>
      </c>
      <c r="V85" s="287">
        <f t="shared" si="17"/>
        <v>175.52927810713865</v>
      </c>
      <c r="W85" s="287">
        <f t="shared" si="17"/>
        <v>144.79904635789887</v>
      </c>
      <c r="X85" s="287">
        <f t="shared" si="17"/>
        <v>208.6036226371663</v>
      </c>
      <c r="Y85" s="287">
        <f t="shared" si="17"/>
        <v>212.68741145569058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1257.0110473641123</v>
      </c>
      <c r="C86" s="288">
        <f t="shared" si="18"/>
        <v>1557.6321725155485</v>
      </c>
      <c r="D86" s="288">
        <f t="shared" si="18"/>
        <v>1432.3585963744918</v>
      </c>
      <c r="E86" s="288">
        <f t="shared" si="18"/>
        <v>1012.4127119908994</v>
      </c>
      <c r="F86" s="288">
        <f t="shared" si="18"/>
        <v>824.09437764103768</v>
      </c>
      <c r="G86" s="288">
        <f t="shared" si="18"/>
        <v>1204.8975055372903</v>
      </c>
      <c r="H86" s="288">
        <f t="shared" si="18"/>
        <v>751.00907347344389</v>
      </c>
      <c r="I86" s="288">
        <f t="shared" si="18"/>
        <v>811.8749517158833</v>
      </c>
      <c r="J86" s="288">
        <f t="shared" si="18"/>
        <v>1067.3043158742125</v>
      </c>
      <c r="K86" s="288">
        <f t="shared" si="18"/>
        <v>1265.5456498500371</v>
      </c>
      <c r="L86" s="288">
        <f t="shared" si="18"/>
        <v>1536.2061735272766</v>
      </c>
      <c r="M86" s="288">
        <f t="shared" si="18"/>
        <v>1846.7723385430236</v>
      </c>
      <c r="N86" s="288">
        <f t="shared" si="18"/>
        <v>3156.6295281651051</v>
      </c>
      <c r="O86" s="288">
        <f t="shared" si="18"/>
        <v>3918.1795140503937</v>
      </c>
      <c r="P86" s="288">
        <f t="shared" si="18"/>
        <v>2451.5256750880926</v>
      </c>
      <c r="Q86" s="288">
        <f t="shared" si="18"/>
        <v>2236.0297337529519</v>
      </c>
      <c r="R86" s="288">
        <f t="shared" si="18"/>
        <v>1685.2412278759273</v>
      </c>
      <c r="S86" s="288">
        <f t="shared" si="18"/>
        <v>1030.926176962329</v>
      </c>
      <c r="T86" s="288">
        <f t="shared" si="18"/>
        <v>757.98966512364393</v>
      </c>
      <c r="U86" s="288">
        <f t="shared" si="18"/>
        <v>1608.8746345611278</v>
      </c>
      <c r="V86" s="288">
        <f t="shared" si="18"/>
        <v>3776.9864987330807</v>
      </c>
      <c r="W86" s="288">
        <f t="shared" si="18"/>
        <v>5733.5947618350301</v>
      </c>
      <c r="X86" s="288">
        <f t="shared" si="18"/>
        <v>15098.043611744339</v>
      </c>
      <c r="Y86" s="288">
        <f t="shared" si="18"/>
        <v>13681.197042663958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8245.3348382069853</v>
      </c>
      <c r="C87" s="289">
        <f t="shared" si="19"/>
        <v>9575.3175611350634</v>
      </c>
      <c r="D87" s="289">
        <f t="shared" si="19"/>
        <v>9199.6191739052629</v>
      </c>
      <c r="E87" s="289">
        <f t="shared" si="19"/>
        <v>8425.0229310903851</v>
      </c>
      <c r="F87" s="289">
        <f t="shared" si="19"/>
        <v>8869.849504828604</v>
      </c>
      <c r="G87" s="289">
        <f t="shared" si="19"/>
        <v>10497.036059068563</v>
      </c>
      <c r="H87" s="289">
        <f t="shared" si="19"/>
        <v>9920.2043614388767</v>
      </c>
      <c r="I87" s="289">
        <f t="shared" si="19"/>
        <v>9851.8011196163425</v>
      </c>
      <c r="J87" s="289">
        <f t="shared" si="19"/>
        <v>9557.6514263717108</v>
      </c>
      <c r="K87" s="289">
        <f t="shared" si="19"/>
        <v>12731.046248153392</v>
      </c>
      <c r="L87" s="289">
        <f t="shared" si="19"/>
        <v>12374.596059081874</v>
      </c>
      <c r="M87" s="289">
        <f t="shared" si="19"/>
        <v>10392.449867793706</v>
      </c>
      <c r="N87" s="289">
        <f t="shared" si="19"/>
        <v>9966.7571399536791</v>
      </c>
      <c r="O87" s="289">
        <f t="shared" si="19"/>
        <v>10107.441795970863</v>
      </c>
      <c r="P87" s="289">
        <f t="shared" si="19"/>
        <v>8031.3382804768753</v>
      </c>
      <c r="Q87" s="289">
        <f t="shared" si="19"/>
        <v>8115.5447209716185</v>
      </c>
      <c r="R87" s="289">
        <f t="shared" si="19"/>
        <v>5713.5887083282223</v>
      </c>
      <c r="S87" s="289">
        <f t="shared" si="19"/>
        <v>3836.4493540688131</v>
      </c>
      <c r="T87" s="289">
        <f t="shared" si="19"/>
        <v>2291.0104896847888</v>
      </c>
      <c r="U87" s="289">
        <f t="shared" si="19"/>
        <v>7203.1066605792321</v>
      </c>
      <c r="V87" s="289">
        <f t="shared" si="19"/>
        <v>14231.081679465597</v>
      </c>
      <c r="W87" s="289">
        <f t="shared" si="19"/>
        <v>14064.146042526139</v>
      </c>
      <c r="X87" s="289">
        <f t="shared" si="19"/>
        <v>14712.369587329978</v>
      </c>
      <c r="Y87" s="289">
        <f t="shared" si="19"/>
        <v>15317.024039423293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2.3766784889284951</v>
      </c>
      <c r="C89" s="252">
        <f t="shared" si="20"/>
        <v>2.3614780861243472</v>
      </c>
      <c r="D89" s="252">
        <f t="shared" si="20"/>
        <v>2.3243975729620061</v>
      </c>
      <c r="E89" s="252">
        <f t="shared" si="20"/>
        <v>2.4415411207129258</v>
      </c>
      <c r="F89" s="252">
        <f t="shared" si="20"/>
        <v>2.1538955559846551</v>
      </c>
      <c r="G89" s="252">
        <f t="shared" si="20"/>
        <v>2.4831091737396722</v>
      </c>
      <c r="H89" s="252">
        <f t="shared" si="20"/>
        <v>2.0866118986408888</v>
      </c>
      <c r="I89" s="252">
        <f t="shared" si="20"/>
        <v>2.0878618409836323</v>
      </c>
      <c r="J89" s="252">
        <f t="shared" si="20"/>
        <v>2.0183890531698534</v>
      </c>
      <c r="K89" s="252">
        <f t="shared" si="20"/>
        <v>2.2478190719911515</v>
      </c>
      <c r="L89" s="252">
        <f t="shared" si="20"/>
        <v>2.3957824141147732</v>
      </c>
      <c r="M89" s="252">
        <f t="shared" si="20"/>
        <v>2.1658855419291339</v>
      </c>
      <c r="N89" s="252">
        <f t="shared" si="20"/>
        <v>1.9592225269764461</v>
      </c>
      <c r="O89" s="252">
        <f t="shared" si="20"/>
        <v>2.1035266052047521</v>
      </c>
      <c r="P89" s="252">
        <f t="shared" si="20"/>
        <v>1.8742503242414226</v>
      </c>
      <c r="Q89" s="252">
        <f t="shared" si="20"/>
        <v>2.1038419378693307</v>
      </c>
      <c r="R89" s="252">
        <f t="shared" si="20"/>
        <v>2.0715683119037314</v>
      </c>
      <c r="S89" s="252">
        <f t="shared" si="20"/>
        <v>2.092390617716263</v>
      </c>
      <c r="T89" s="252">
        <f t="shared" si="20"/>
        <v>1.6329858451726649</v>
      </c>
      <c r="U89" s="252">
        <f t="shared" si="20"/>
        <v>1.7932984060718142</v>
      </c>
      <c r="V89" s="252">
        <f t="shared" si="20"/>
        <v>1.7325713738476383</v>
      </c>
      <c r="W89" s="252">
        <f t="shared" si="20"/>
        <v>1.1481938518650359</v>
      </c>
      <c r="X89" s="252">
        <f t="shared" si="20"/>
        <v>0.83108547517881171</v>
      </c>
      <c r="Y89" s="252">
        <f t="shared" si="20"/>
        <v>1.4555913523043815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1.940048187927004</v>
      </c>
      <c r="C90" s="291">
        <f t="shared" si="21"/>
        <v>1.8682981503819551</v>
      </c>
      <c r="D90" s="291">
        <f t="shared" si="21"/>
        <v>1.855842321313951</v>
      </c>
      <c r="E90" s="291">
        <f t="shared" si="21"/>
        <v>1.9498826619573462</v>
      </c>
      <c r="F90" s="291">
        <f t="shared" si="21"/>
        <v>1.6381982473466068</v>
      </c>
      <c r="G90" s="291">
        <f t="shared" si="21"/>
        <v>1.9746247100767444</v>
      </c>
      <c r="H90" s="291">
        <f t="shared" si="21"/>
        <v>1.5857495769591601</v>
      </c>
      <c r="I90" s="291">
        <f t="shared" si="21"/>
        <v>1.6105331918464236</v>
      </c>
      <c r="J90" s="291">
        <f t="shared" si="21"/>
        <v>1.5788418298035283</v>
      </c>
      <c r="K90" s="291">
        <f t="shared" si="21"/>
        <v>1.6926484159923079</v>
      </c>
      <c r="L90" s="291">
        <f t="shared" si="21"/>
        <v>1.8919659612494211</v>
      </c>
      <c r="M90" s="291">
        <f t="shared" si="21"/>
        <v>1.7124521201042828</v>
      </c>
      <c r="N90" s="291">
        <f t="shared" si="21"/>
        <v>1.617016069808388</v>
      </c>
      <c r="O90" s="291">
        <f t="shared" si="21"/>
        <v>1.7134029406659479</v>
      </c>
      <c r="P90" s="291">
        <f t="shared" si="21"/>
        <v>1.5596111747413302</v>
      </c>
      <c r="Q90" s="291">
        <f t="shared" si="21"/>
        <v>1.7508326106045915</v>
      </c>
      <c r="R90" s="291">
        <f t="shared" si="21"/>
        <v>1.7332656359967717</v>
      </c>
      <c r="S90" s="291">
        <f t="shared" si="21"/>
        <v>1.7720691950297165</v>
      </c>
      <c r="T90" s="291">
        <f t="shared" si="21"/>
        <v>1.3937824238319141</v>
      </c>
      <c r="U90" s="291">
        <f t="shared" si="21"/>
        <v>1.4605578535557333</v>
      </c>
      <c r="V90" s="291">
        <f t="shared" si="21"/>
        <v>1.316157223896715</v>
      </c>
      <c r="W90" s="291">
        <f t="shared" si="21"/>
        <v>0.82209512513309868</v>
      </c>
      <c r="X90" s="291">
        <f t="shared" si="21"/>
        <v>0.4586367182375416</v>
      </c>
      <c r="Y90" s="291">
        <f t="shared" si="21"/>
        <v>0.99515322000889705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0.43663030100149114</v>
      </c>
      <c r="C91" s="291">
        <f t="shared" si="22"/>
        <v>0.49317993574239222</v>
      </c>
      <c r="D91" s="291">
        <f t="shared" si="22"/>
        <v>0.46855525164805495</v>
      </c>
      <c r="E91" s="291">
        <f t="shared" si="22"/>
        <v>0.49165845875557962</v>
      </c>
      <c r="F91" s="291">
        <f t="shared" si="22"/>
        <v>0.51569730863804808</v>
      </c>
      <c r="G91" s="291">
        <f t="shared" si="22"/>
        <v>0.50848446366292754</v>
      </c>
      <c r="H91" s="291">
        <f t="shared" si="22"/>
        <v>0.50086232168172884</v>
      </c>
      <c r="I91" s="291">
        <f t="shared" si="22"/>
        <v>0.47732864913720874</v>
      </c>
      <c r="J91" s="291">
        <f t="shared" si="22"/>
        <v>0.4395472233663249</v>
      </c>
      <c r="K91" s="291">
        <f t="shared" si="22"/>
        <v>0.55517065599884363</v>
      </c>
      <c r="L91" s="291">
        <f t="shared" si="22"/>
        <v>0.50381645286535226</v>
      </c>
      <c r="M91" s="291">
        <f t="shared" si="22"/>
        <v>0.45343342182485086</v>
      </c>
      <c r="N91" s="291">
        <f t="shared" si="22"/>
        <v>0.34220645716805803</v>
      </c>
      <c r="O91" s="291">
        <f t="shared" si="22"/>
        <v>0.39012366453880432</v>
      </c>
      <c r="P91" s="291">
        <f t="shared" si="22"/>
        <v>0.31463914950009242</v>
      </c>
      <c r="Q91" s="291">
        <f t="shared" si="22"/>
        <v>0.3530093272647391</v>
      </c>
      <c r="R91" s="291">
        <f t="shared" si="22"/>
        <v>0.33830267590695945</v>
      </c>
      <c r="S91" s="291">
        <f t="shared" si="22"/>
        <v>0.32032142268654651</v>
      </c>
      <c r="T91" s="291">
        <f t="shared" si="22"/>
        <v>0.23920342134075079</v>
      </c>
      <c r="U91" s="291">
        <f t="shared" si="22"/>
        <v>0.33274055251608092</v>
      </c>
      <c r="V91" s="291">
        <f t="shared" si="22"/>
        <v>0.41641414995092335</v>
      </c>
      <c r="W91" s="291">
        <f t="shared" si="22"/>
        <v>0.32609872673193707</v>
      </c>
      <c r="X91" s="291">
        <f t="shared" si="22"/>
        <v>0.37244875694127011</v>
      </c>
      <c r="Y91" s="291">
        <f t="shared" si="22"/>
        <v>0.46043813229548447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0.35420520492612506</v>
      </c>
      <c r="C92" s="291">
        <f t="shared" si="23"/>
        <v>0.39566551376227899</v>
      </c>
      <c r="D92" s="291">
        <f t="shared" si="23"/>
        <v>0.37400392796019732</v>
      </c>
      <c r="E92" s="291">
        <f t="shared" si="23"/>
        <v>0.41138472664882064</v>
      </c>
      <c r="F92" s="291">
        <f t="shared" si="23"/>
        <v>0.46959445495201613</v>
      </c>
      <c r="G92" s="291">
        <f t="shared" si="23"/>
        <v>0.44244520841414542</v>
      </c>
      <c r="H92" s="291">
        <f t="shared" si="23"/>
        <v>0.46184031833168487</v>
      </c>
      <c r="I92" s="291">
        <f t="shared" si="23"/>
        <v>0.4581306614661339</v>
      </c>
      <c r="J92" s="291">
        <f t="shared" si="23"/>
        <v>0.44018271923411201</v>
      </c>
      <c r="K92" s="291">
        <f t="shared" si="23"/>
        <v>0.54635324576654309</v>
      </c>
      <c r="L92" s="291">
        <f t="shared" si="23"/>
        <v>0.48351109858714131</v>
      </c>
      <c r="M92" s="291">
        <f t="shared" si="23"/>
        <v>0.44627675755195445</v>
      </c>
      <c r="N92" s="291">
        <f t="shared" si="23"/>
        <v>0.26413464894144706</v>
      </c>
      <c r="O92" s="291">
        <f t="shared" si="23"/>
        <v>0.29235994063065379</v>
      </c>
      <c r="P92" s="291">
        <f t="shared" si="23"/>
        <v>0.24325860975746744</v>
      </c>
      <c r="Q92" s="291">
        <f t="shared" si="23"/>
        <v>0.24695667119242679</v>
      </c>
      <c r="R92" s="291">
        <f t="shared" si="23"/>
        <v>0.26029597574887708</v>
      </c>
      <c r="S92" s="291">
        <f t="shared" si="23"/>
        <v>0.23345753251455389</v>
      </c>
      <c r="T92" s="291">
        <f t="shared" si="23"/>
        <v>0.17162374910869965</v>
      </c>
      <c r="U92" s="291">
        <f t="shared" si="23"/>
        <v>0.23178970410589544</v>
      </c>
      <c r="V92" s="291">
        <f t="shared" si="23"/>
        <v>0.25851810970434569</v>
      </c>
      <c r="W92" s="291">
        <f t="shared" si="23"/>
        <v>0.12176375974876666</v>
      </c>
      <c r="X92" s="291">
        <f t="shared" si="23"/>
        <v>0.24910524712577936</v>
      </c>
      <c r="Y92" s="291">
        <f t="shared" si="23"/>
        <v>0.52366566480027588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0.44365851163455966</v>
      </c>
      <c r="C93" s="253">
        <f t="shared" si="24"/>
        <v>0.51522117912257448</v>
      </c>
      <c r="D93" s="253">
        <f t="shared" si="24"/>
        <v>0.4950058948954848</v>
      </c>
      <c r="E93" s="253">
        <f t="shared" si="24"/>
        <v>0.45332702763923405</v>
      </c>
      <c r="F93" s="253">
        <f t="shared" si="24"/>
        <v>0.47726190712111</v>
      </c>
      <c r="G93" s="253">
        <f t="shared" si="24"/>
        <v>0.5648162853206079</v>
      </c>
      <c r="H93" s="253">
        <f t="shared" si="24"/>
        <v>0.53377857764036074</v>
      </c>
      <c r="I93" s="253">
        <f t="shared" si="24"/>
        <v>0.53009798964078803</v>
      </c>
      <c r="J93" s="253">
        <f t="shared" si="24"/>
        <v>0.51427061359561421</v>
      </c>
      <c r="K93" s="253">
        <f t="shared" si="24"/>
        <v>0.68502215384072074</v>
      </c>
      <c r="L93" s="253">
        <f t="shared" si="24"/>
        <v>0.66584256156721722</v>
      </c>
      <c r="M93" s="253">
        <f t="shared" si="24"/>
        <v>0.55918879354871265</v>
      </c>
      <c r="N93" s="253">
        <f t="shared" si="24"/>
        <v>0.53628345304367742</v>
      </c>
      <c r="O93" s="253">
        <f t="shared" si="24"/>
        <v>0.54385330270086518</v>
      </c>
      <c r="P93" s="253">
        <f t="shared" si="24"/>
        <v>0.4321439526553994</v>
      </c>
      <c r="Q93" s="253">
        <f t="shared" si="24"/>
        <v>0.54743945558313067</v>
      </c>
      <c r="R93" s="253">
        <f t="shared" si="24"/>
        <v>0.41954649773547315</v>
      </c>
      <c r="S93" s="253">
        <f t="shared" si="24"/>
        <v>0.32171246776894669</v>
      </c>
      <c r="T93" s="253">
        <f t="shared" si="24"/>
        <v>0.21341698234955617</v>
      </c>
      <c r="U93" s="253">
        <f t="shared" si="24"/>
        <v>0.33409961387765408</v>
      </c>
      <c r="V93" s="253">
        <f t="shared" si="24"/>
        <v>0.48486505335862712</v>
      </c>
      <c r="W93" s="253">
        <f t="shared" si="24"/>
        <v>0.47551814057822811</v>
      </c>
      <c r="X93" s="253">
        <f t="shared" si="24"/>
        <v>0.36902409149028159</v>
      </c>
      <c r="Y93" s="253">
        <f t="shared" si="24"/>
        <v>0.38419038122524352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2.2068343447054422</v>
      </c>
      <c r="C95" s="252">
        <f t="shared" si="25"/>
        <v>2.1685190765638831</v>
      </c>
      <c r="D95" s="252">
        <f t="shared" si="25"/>
        <v>2.1400483173976368</v>
      </c>
      <c r="E95" s="252">
        <f t="shared" si="25"/>
        <v>2.2494037306993149</v>
      </c>
      <c r="F95" s="252">
        <f t="shared" si="25"/>
        <v>1.9590384272053303</v>
      </c>
      <c r="G95" s="252">
        <f t="shared" si="25"/>
        <v>2.2932866990684491</v>
      </c>
      <c r="H95" s="252">
        <f t="shared" si="25"/>
        <v>1.8968060394815132</v>
      </c>
      <c r="I95" s="252">
        <f t="shared" si="25"/>
        <v>1.9153688490587619</v>
      </c>
      <c r="J95" s="252">
        <f t="shared" si="25"/>
        <v>1.8626909614758853</v>
      </c>
      <c r="K95" s="252">
        <f t="shared" si="25"/>
        <v>2.0573088795809258</v>
      </c>
      <c r="L95" s="252">
        <f t="shared" si="25"/>
        <v>2.2255848504544899</v>
      </c>
      <c r="M95" s="252">
        <f t="shared" si="25"/>
        <v>2.0131811306985115</v>
      </c>
      <c r="N95" s="252">
        <f t="shared" si="25"/>
        <v>1.8453567538911857</v>
      </c>
      <c r="O95" s="252">
        <f t="shared" si="25"/>
        <v>1.9730523841251295</v>
      </c>
      <c r="P95" s="252">
        <f t="shared" si="25"/>
        <v>1.7718032839965843</v>
      </c>
      <c r="Q95" s="252">
        <f t="shared" si="25"/>
        <v>1.988551373124761</v>
      </c>
      <c r="R95" s="252">
        <f t="shared" si="25"/>
        <v>1.9610471624683978</v>
      </c>
      <c r="S95" s="252">
        <f t="shared" si="25"/>
        <v>1.9889327518225126</v>
      </c>
      <c r="T95" s="252">
        <f t="shared" si="25"/>
        <v>1.555084612327523</v>
      </c>
      <c r="U95" s="252">
        <f t="shared" si="25"/>
        <v>1.6906194526189324</v>
      </c>
      <c r="V95" s="252">
        <f t="shared" si="25"/>
        <v>1.608967336555112</v>
      </c>
      <c r="W95" s="252">
        <f t="shared" si="25"/>
        <v>1.0534837918269715</v>
      </c>
      <c r="X95" s="252">
        <f t="shared" si="25"/>
        <v>0.72079010192745019</v>
      </c>
      <c r="Y95" s="252">
        <f t="shared" si="25"/>
        <v>1.3193278839963667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1.940048187927004</v>
      </c>
      <c r="C96" s="291">
        <f>IF(CHI_ued!C$16=0,"",CHI_ued!C$16/C$10)</f>
        <v>1.8682981503819551</v>
      </c>
      <c r="D96" s="291">
        <f>IF(CHI_ued!D$16=0,"",CHI_ued!D$16/D$10)</f>
        <v>1.855842321313951</v>
      </c>
      <c r="E96" s="291">
        <f>IF(CHI_ued!E$16=0,"",CHI_ued!E$16/E$10)</f>
        <v>1.9498826619573462</v>
      </c>
      <c r="F96" s="291">
        <f>IF(CHI_ued!F$16=0,"",CHI_ued!F$16/F$10)</f>
        <v>1.6381982473466068</v>
      </c>
      <c r="G96" s="291">
        <f>IF(CHI_ued!G$16=0,"",CHI_ued!G$16/G$10)</f>
        <v>1.9746247100767444</v>
      </c>
      <c r="H96" s="291">
        <f>IF(CHI_ued!H$16=0,"",CHI_ued!H$16/H$10)</f>
        <v>1.5857495769591601</v>
      </c>
      <c r="I96" s="291">
        <f>IF(CHI_ued!I$16=0,"",CHI_ued!I$16/I$10)</f>
        <v>1.6105331918464236</v>
      </c>
      <c r="J96" s="291">
        <f>IF(CHI_ued!J$16=0,"",CHI_ued!J$16/J$10)</f>
        <v>1.5788418298035283</v>
      </c>
      <c r="K96" s="291">
        <f>IF(CHI_ued!K$16=0,"",CHI_ued!K$16/K$10)</f>
        <v>1.6926484159923079</v>
      </c>
      <c r="L96" s="291">
        <f>IF(CHI_ued!L$16=0,"",CHI_ued!L$16/L$10)</f>
        <v>1.8919659612494211</v>
      </c>
      <c r="M96" s="291">
        <f>IF(CHI_ued!M$16=0,"",CHI_ued!M$16/M$10)</f>
        <v>1.7124521201042828</v>
      </c>
      <c r="N96" s="291">
        <f>IF(CHI_ued!N$16=0,"",CHI_ued!N$16/N$10)</f>
        <v>1.617016069808388</v>
      </c>
      <c r="O96" s="291">
        <f>IF(CHI_ued!O$16=0,"",CHI_ued!O$16/O$10)</f>
        <v>1.7134029406659479</v>
      </c>
      <c r="P96" s="291">
        <f>IF(CHI_ued!P$16=0,"",CHI_ued!P$16/P$10)</f>
        <v>1.5596111747413302</v>
      </c>
      <c r="Q96" s="291">
        <f>IF(CHI_ued!Q$16=0,"",CHI_ued!Q$16/Q$10)</f>
        <v>1.7508326106045915</v>
      </c>
      <c r="R96" s="291">
        <f>IF(CHI_ued!R$16=0,"",CHI_ued!R$16/R$10)</f>
        <v>1.7332656359967717</v>
      </c>
      <c r="S96" s="291">
        <f>IF(CHI_ued!S$16=0,"",CHI_ued!S$16/S$10)</f>
        <v>1.7720691950297165</v>
      </c>
      <c r="T96" s="291">
        <f>IF(CHI_ued!T$16=0,"",CHI_ued!T$16/T$10)</f>
        <v>1.3937824238319141</v>
      </c>
      <c r="U96" s="291">
        <f>IF(CHI_ued!U$16=0,"",CHI_ued!U$16/U$10)</f>
        <v>1.4605578535557333</v>
      </c>
      <c r="V96" s="291">
        <f>IF(CHI_ued!V$16=0,"",CHI_ued!V$16/V$10)</f>
        <v>1.316157223896715</v>
      </c>
      <c r="W96" s="291">
        <f>IF(CHI_ued!W$16=0,"",CHI_ued!W$16/W$10)</f>
        <v>0.82209512513309868</v>
      </c>
      <c r="X96" s="291">
        <f>IF(CHI_ued!X$16=0,"",CHI_ued!X$16/X$10)</f>
        <v>0.4586367182375416</v>
      </c>
      <c r="Y96" s="291">
        <f>IF(CHI_ued!Y$16=0,"",CHI_ued!Y$16/Y$10)</f>
        <v>0.99515322000889705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0.26678615677843803</v>
      </c>
      <c r="C97" s="291">
        <f>IF((CHI_ued!C$5-CHI_ued!C$16)=0,"",(CHI_ued!C$5-CHI_ued!C$16)/C$10)</f>
        <v>0.30022092618192808</v>
      </c>
      <c r="D97" s="291">
        <f>IF((CHI_ued!D$5-CHI_ued!D$16)=0,"",(CHI_ued!D$5-CHI_ued!D$16)/D$10)</f>
        <v>0.28420599608368585</v>
      </c>
      <c r="E97" s="291">
        <f>IF((CHI_ued!E$5-CHI_ued!E$16)=0,"",(CHI_ued!E$5-CHI_ued!E$16)/E$10)</f>
        <v>0.29952106874196854</v>
      </c>
      <c r="F97" s="291">
        <f>IF((CHI_ued!F$5-CHI_ued!F$16)=0,"",(CHI_ued!F$5-CHI_ued!F$16)/F$10)</f>
        <v>0.32084017985872354</v>
      </c>
      <c r="G97" s="291">
        <f>IF((CHI_ued!G$5-CHI_ued!G$16)=0,"",(CHI_ued!G$5-CHI_ued!G$16)/G$10)</f>
        <v>0.31866198899170461</v>
      </c>
      <c r="H97" s="291">
        <f>IF((CHI_ued!H$5-CHI_ued!H$16)=0,"",(CHI_ued!H$5-CHI_ued!H$16)/H$10)</f>
        <v>0.31105646252235314</v>
      </c>
      <c r="I97" s="291">
        <f>IF((CHI_ued!I$5-CHI_ued!I$16)=0,"",(CHI_ued!I$5-CHI_ued!I$16)/I$10)</f>
        <v>0.30483565721233818</v>
      </c>
      <c r="J97" s="291">
        <f>IF((CHI_ued!J$5-CHI_ued!J$16)=0,"",(CHI_ued!J$5-CHI_ued!J$16)/J$10)</f>
        <v>0.28384913167235698</v>
      </c>
      <c r="K97" s="291">
        <f>IF((CHI_ued!K$5-CHI_ued!K$16)=0,"",(CHI_ued!K$5-CHI_ued!K$16)/K$10)</f>
        <v>0.36466046358861776</v>
      </c>
      <c r="L97" s="291">
        <f>IF((CHI_ued!L$5-CHI_ued!L$16)=0,"",(CHI_ued!L$5-CHI_ued!L$16)/L$10)</f>
        <v>0.33361888920506882</v>
      </c>
      <c r="M97" s="291">
        <f>IF((CHI_ued!M$5-CHI_ued!M$16)=0,"",(CHI_ued!M$5-CHI_ued!M$16)/M$10)</f>
        <v>0.30072901059422852</v>
      </c>
      <c r="N97" s="291">
        <f>IF((CHI_ued!N$5-CHI_ued!N$16)=0,"",(CHI_ued!N$5-CHI_ued!N$16)/N$10)</f>
        <v>0.2283406840827977</v>
      </c>
      <c r="O97" s="291">
        <f>IF((CHI_ued!O$5-CHI_ued!O$16)=0,"",(CHI_ued!O$5-CHI_ued!O$16)/O$10)</f>
        <v>0.25964944345918151</v>
      </c>
      <c r="P97" s="291">
        <f>IF((CHI_ued!P$5-CHI_ued!P$16)=0,"",(CHI_ued!P$5-CHI_ued!P$16)/P$10)</f>
        <v>0.21219210925525403</v>
      </c>
      <c r="Q97" s="291">
        <f>IF((CHI_ued!Q$5-CHI_ued!Q$16)=0,"",(CHI_ued!Q$5-CHI_ued!Q$16)/Q$10)</f>
        <v>0.2377187625201696</v>
      </c>
      <c r="R97" s="291">
        <f>IF((CHI_ued!R$5-CHI_ued!R$16)=0,"",(CHI_ued!R$5-CHI_ued!R$16)/R$10)</f>
        <v>0.22778152647162603</v>
      </c>
      <c r="S97" s="291">
        <f>IF((CHI_ued!S$5-CHI_ued!S$16)=0,"",(CHI_ued!S$5-CHI_ued!S$16)/S$10)</f>
        <v>0.21686355679279615</v>
      </c>
      <c r="T97" s="291">
        <f>IF((CHI_ued!T$5-CHI_ued!T$16)=0,"",(CHI_ued!T$5-CHI_ued!T$16)/T$10)</f>
        <v>0.1613021884956089</v>
      </c>
      <c r="U97" s="291">
        <f>IF((CHI_ued!U$5-CHI_ued!U$16)=0,"",(CHI_ued!U$5-CHI_ued!U$16)/U$10)</f>
        <v>0.23006159906319923</v>
      </c>
      <c r="V97" s="291">
        <f>IF((CHI_ued!V$5-CHI_ued!V$16)=0,"",(CHI_ued!V$5-CHI_ued!V$16)/V$10)</f>
        <v>0.29281011265839718</v>
      </c>
      <c r="W97" s="291">
        <f>IF((CHI_ued!W$5-CHI_ued!W$16)=0,"",(CHI_ued!W$5-CHI_ued!W$16)/W$10)</f>
        <v>0.2313886666938729</v>
      </c>
      <c r="X97" s="291">
        <f>IF((CHI_ued!X$5-CHI_ued!X$16)=0,"",(CHI_ued!X$5-CHI_ued!X$16)/X$10)</f>
        <v>0.26215338368990859</v>
      </c>
      <c r="Y97" s="291">
        <f>IF((CHI_ued!Y$5-CHI_ued!Y$16)=0,"",(CHI_ued!Y$5-CHI_ued!Y$16)/Y$10)</f>
        <v>0.32417466398746975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0.27388500253589132</v>
      </c>
      <c r="C98" s="291">
        <f>IF(CHI_ued!C$61=0,"",CHI_ued!C$61/C$11)</f>
        <v>0.30498143490531227</v>
      </c>
      <c r="D98" s="291">
        <f>IF(CHI_ued!D$61=0,"",CHI_ued!D$61/D$11)</f>
        <v>0.28564374752108174</v>
      </c>
      <c r="E98" s="291">
        <f>IF(CHI_ued!E$61=0,"",CHI_ued!E$61/E$11)</f>
        <v>0.31597263010569115</v>
      </c>
      <c r="F98" s="291">
        <f>IF(CHI_ued!F$61=0,"",CHI_ued!F$61/F$11)</f>
        <v>0.36744763937871339</v>
      </c>
      <c r="G98" s="291">
        <f>IF(CHI_ued!G$61=0,"",CHI_ued!G$61/G$11)</f>
        <v>0.34557899768308903</v>
      </c>
      <c r="H98" s="291">
        <f>IF(CHI_ued!H$61=0,"",CHI_ued!H$61/H$11)</f>
        <v>0.35728415797122803</v>
      </c>
      <c r="I98" s="291">
        <f>IF(CHI_ued!I$61=0,"",CHI_ued!I$61/I$11)</f>
        <v>0.35830559656287841</v>
      </c>
      <c r="J98" s="291">
        <f>IF(CHI_ued!J$61=0,"",CHI_ued!J$61/J$11)</f>
        <v>0.34573637018624082</v>
      </c>
      <c r="K98" s="291">
        <f>IF(CHI_ued!K$61=0,"",CHI_ued!K$61/K$11)</f>
        <v>0.4353764787540072</v>
      </c>
      <c r="L98" s="291">
        <f>IF(CHI_ued!L$61=0,"",CHI_ued!L$61/L$11)</f>
        <v>0.38627813337272954</v>
      </c>
      <c r="M98" s="291">
        <f>IF(CHI_ued!M$61=0,"",CHI_ued!M$61/M$11)</f>
        <v>0.35745812129962684</v>
      </c>
      <c r="N98" s="291">
        <f>IF(CHI_ued!N$61=0,"",CHI_ued!N$61/N$11)</f>
        <v>0.21274731693367799</v>
      </c>
      <c r="O98" s="291">
        <f>IF(CHI_ued!O$61=0,"",CHI_ued!O$61/O$11)</f>
        <v>0.23471246230967496</v>
      </c>
      <c r="P98" s="291">
        <f>IF(CHI_ued!P$61=0,"",CHI_ued!P$61/P$11)</f>
        <v>0.19498732878508571</v>
      </c>
      <c r="Q98" s="291">
        <f>IF(CHI_ued!Q$61=0,"",CHI_ued!Q$61/Q$11)</f>
        <v>0.19677431063321235</v>
      </c>
      <c r="R98" s="291">
        <f>IF(CHI_ued!R$61=0,"",CHI_ued!R$61/R$11)</f>
        <v>0.20721184634622908</v>
      </c>
      <c r="S98" s="291">
        <f>IF(CHI_ued!S$61=0,"",CHI_ued!S$61/S$11)</f>
        <v>0.18872442830535627</v>
      </c>
      <c r="T98" s="291">
        <f>IF(CHI_ued!T$61=0,"",CHI_ued!T$61/T$11)</f>
        <v>0.13881912382627212</v>
      </c>
      <c r="U98" s="291">
        <f>IF(CHI_ued!U$61=0,"",CHI_ued!U$61/U$11)</f>
        <v>0.18941617056133789</v>
      </c>
      <c r="V98" s="291">
        <f>IF(CHI_ued!V$61=0,"",CHI_ued!V$61/V$11)</f>
        <v>0.21216644698776105</v>
      </c>
      <c r="W98" s="291">
        <f>IF(CHI_ued!W$61=0,"",CHI_ued!W$61/W$11)</f>
        <v>9.8878021678774505E-2</v>
      </c>
      <c r="X98" s="291">
        <f>IF(CHI_ued!X$61=0,"",CHI_ued!X$61/X$11)</f>
        <v>0.19660408319639269</v>
      </c>
      <c r="Y98" s="291">
        <f>IF(CHI_ued!Y$61=0,"",CHI_ued!Y$61/Y$11)</f>
        <v>0.41690012592099462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0.33159212553268153</v>
      </c>
      <c r="C99" s="253">
        <f>IF(CHI_ued!C$110=0,"",CHI_ued!C$110/C$12)</f>
        <v>0.38366795174978541</v>
      </c>
      <c r="D99" s="253">
        <f>IF(CHI_ued!D$110=0,"",CHI_ued!D$110/D$12)</f>
        <v>0.36867376153242565</v>
      </c>
      <c r="E99" s="253">
        <f>IF(CHI_ued!E$110=0,"",CHI_ued!E$110/E$12)</f>
        <v>0.33842422275213879</v>
      </c>
      <c r="F99" s="253">
        <f>IF(CHI_ued!F$110=0,"",CHI_ued!F$110/F$12)</f>
        <v>0.35753837783750336</v>
      </c>
      <c r="G99" s="253">
        <f>IF(CHI_ued!G$110=0,"",CHI_ued!G$110/G$12)</f>
        <v>0.42702760042942328</v>
      </c>
      <c r="H99" s="253">
        <f>IF(CHI_ued!H$110=0,"",CHI_ued!H$110/H$12)</f>
        <v>0.39680783829407151</v>
      </c>
      <c r="I99" s="253">
        <f>IF(CHI_ued!I$110=0,"",CHI_ued!I$110/I$12)</f>
        <v>0.40257192721548735</v>
      </c>
      <c r="J99" s="253">
        <f>IF(CHI_ued!J$110=0,"",CHI_ued!J$110/J$12)</f>
        <v>0.39102850420005875</v>
      </c>
      <c r="K99" s="253">
        <f>IF(CHI_ued!K$110=0,"",CHI_ued!K$110/K$12)</f>
        <v>0.52850639480760442</v>
      </c>
      <c r="L99" s="253">
        <f>IF(CHI_ued!L$110=0,"",CHI_ued!L$110/L$12)</f>
        <v>0.51823731442667553</v>
      </c>
      <c r="M99" s="253">
        <f>IF(CHI_ued!M$110=0,"",CHI_ued!M$110/M$12)</f>
        <v>0.43526110162769088</v>
      </c>
      <c r="N99" s="253">
        <f>IF(CHI_ued!N$110=0,"",CHI_ued!N$110/N$12)</f>
        <v>0.41890842350240437</v>
      </c>
      <c r="O99" s="253">
        <f>IF(CHI_ued!O$110=0,"",CHI_ued!O$110/O$12)</f>
        <v>0.43093602098363548</v>
      </c>
      <c r="P99" s="253">
        <f>IF(CHI_ued!P$110=0,"",CHI_ued!P$110/P$12)</f>
        <v>0.34820460487905164</v>
      </c>
      <c r="Q99" s="253">
        <f>IF(CHI_ued!Q$110=0,"",CHI_ued!Q$110/Q$12)</f>
        <v>0.44552721324348776</v>
      </c>
      <c r="R99" s="253">
        <f>IF(CHI_ued!R$110=0,"",CHI_ued!R$110/R$12)</f>
        <v>0.34682475943342178</v>
      </c>
      <c r="S99" s="253">
        <f>IF(CHI_ued!S$110=0,"",CHI_ued!S$110/S$12)</f>
        <v>0.27011978827739425</v>
      </c>
      <c r="T99" s="253">
        <f>IF(CHI_ued!T$110=0,"",CHI_ued!T$110/T$12)</f>
        <v>0.18021531511042252</v>
      </c>
      <c r="U99" s="253">
        <f>IF(CHI_ued!U$110=0,"",CHI_ued!U$110/U$12)</f>
        <v>0.28446980912626707</v>
      </c>
      <c r="V99" s="253">
        <f>IF(CHI_ued!V$110=0,"",CHI_ued!V$110/V$12)</f>
        <v>0.41501760485636052</v>
      </c>
      <c r="W99" s="253">
        <f>IF(CHI_ued!W$110=0,"",CHI_ued!W$110/W$12)</f>
        <v>0.40175028947319735</v>
      </c>
      <c r="X99" s="253">
        <f>IF(CHI_ued!X$110=0,"",CHI_ued!X$110/X$12)</f>
        <v>0.30365540777461947</v>
      </c>
      <c r="Y99" s="253">
        <f>IF(CHI_ued!Y$110=0,"",CHI_ued!Y$110/Y$12)</f>
        <v>0.31839919202508266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4.9447441216885109</v>
      </c>
      <c r="C100" s="313">
        <f t="shared" si="26"/>
        <v>4.6639783868019666</v>
      </c>
      <c r="D100" s="313">
        <f t="shared" si="26"/>
        <v>4.8556989495381151</v>
      </c>
      <c r="E100" s="313">
        <f t="shared" si="26"/>
        <v>4.6498340462599757</v>
      </c>
      <c r="F100" s="313">
        <f t="shared" si="26"/>
        <v>4.594546522927395</v>
      </c>
      <c r="G100" s="313">
        <f t="shared" si="26"/>
        <v>5.0447610534533887</v>
      </c>
      <c r="H100" s="313">
        <f t="shared" si="26"/>
        <v>4.8511309622682681</v>
      </c>
      <c r="I100" s="313">
        <f t="shared" si="26"/>
        <v>4.6804892345642743</v>
      </c>
      <c r="J100" s="313">
        <f t="shared" si="26"/>
        <v>4.9425287400299585</v>
      </c>
      <c r="K100" s="313">
        <f t="shared" si="26"/>
        <v>4.3676856719228336</v>
      </c>
      <c r="L100" s="313">
        <f t="shared" si="26"/>
        <v>4.7928603455735415</v>
      </c>
      <c r="M100" s="313">
        <f t="shared" si="26"/>
        <v>4.9945166072336082</v>
      </c>
      <c r="N100" s="313">
        <f t="shared" si="26"/>
        <v>5.7490193449953884</v>
      </c>
      <c r="O100" s="313">
        <f t="shared" si="26"/>
        <v>5.7732648758787191</v>
      </c>
      <c r="P100" s="313">
        <f t="shared" si="26"/>
        <v>6.1379148858575228</v>
      </c>
      <c r="Q100" s="313">
        <f t="shared" si="26"/>
        <v>5.9277567766474597</v>
      </c>
      <c r="R100" s="313">
        <f t="shared" si="26"/>
        <v>5.7445688415676033</v>
      </c>
      <c r="S100" s="313">
        <f t="shared" si="26"/>
        <v>5.5114214214280599</v>
      </c>
      <c r="T100" s="313">
        <f t="shared" si="26"/>
        <v>5.3932162619978961</v>
      </c>
      <c r="U100" s="313">
        <f t="shared" si="26"/>
        <v>5.754897100076751</v>
      </c>
      <c r="V100" s="313">
        <f t="shared" si="26"/>
        <v>5.073007012931483</v>
      </c>
      <c r="W100" s="313">
        <f t="shared" si="26"/>
        <v>4.5044189035594515</v>
      </c>
      <c r="X100" s="313">
        <f t="shared" si="26"/>
        <v>2.6931989674182621</v>
      </c>
      <c r="Y100" s="313">
        <f t="shared" si="26"/>
        <v>4.4549753352294887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7.9806159853403775</v>
      </c>
      <c r="C101" s="255">
        <f t="shared" si="27"/>
        <v>7.285412598668378</v>
      </c>
      <c r="D101" s="255">
        <f t="shared" si="27"/>
        <v>7.4849450949717093</v>
      </c>
      <c r="E101" s="255">
        <f t="shared" si="27"/>
        <v>7.1962904835353134</v>
      </c>
      <c r="F101" s="255">
        <f t="shared" si="27"/>
        <v>6.7648848699818966</v>
      </c>
      <c r="G101" s="255">
        <f t="shared" si="27"/>
        <v>7.5204332201520288</v>
      </c>
      <c r="H101" s="255">
        <f t="shared" si="27"/>
        <v>6.817586146344369</v>
      </c>
      <c r="I101" s="255">
        <f t="shared" si="27"/>
        <v>6.8454400815579595</v>
      </c>
      <c r="J101" s="255">
        <f t="shared" si="27"/>
        <v>7.1566259117274678</v>
      </c>
      <c r="K101" s="255">
        <f t="shared" si="27"/>
        <v>5.9995441792767803</v>
      </c>
      <c r="L101" s="255">
        <f t="shared" si="27"/>
        <v>6.8282431492020219</v>
      </c>
      <c r="M101" s="255">
        <f t="shared" si="27"/>
        <v>6.8332334086377404</v>
      </c>
      <c r="N101" s="255">
        <f t="shared" si="27"/>
        <v>7.7830576917463441</v>
      </c>
      <c r="O101" s="255">
        <f t="shared" si="27"/>
        <v>7.4514628382689159</v>
      </c>
      <c r="P101" s="255">
        <f t="shared" si="27"/>
        <v>8.4999036465128732</v>
      </c>
      <c r="Q101" s="255">
        <f t="shared" si="27"/>
        <v>8.6540471494417304</v>
      </c>
      <c r="R101" s="255">
        <f t="shared" si="27"/>
        <v>9.0991364148605882</v>
      </c>
      <c r="S101" s="255">
        <f t="shared" si="27"/>
        <v>9.4123203560934687</v>
      </c>
      <c r="T101" s="255">
        <f t="shared" si="27"/>
        <v>9.9943364465000695</v>
      </c>
      <c r="U101" s="255">
        <f t="shared" si="27"/>
        <v>7.9185110774395442</v>
      </c>
      <c r="V101" s="255">
        <f t="shared" si="27"/>
        <v>5.9575194026068878</v>
      </c>
      <c r="W101" s="255">
        <f t="shared" si="27"/>
        <v>5.0049878075447589</v>
      </c>
      <c r="X101" s="255">
        <f t="shared" si="27"/>
        <v>3.1480156883177188</v>
      </c>
      <c r="Y101" s="255">
        <f t="shared" si="27"/>
        <v>5.3800587346615742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2.2089049227354387</v>
      </c>
      <c r="C102" s="293">
        <f t="shared" si="28"/>
        <v>2.2375902946768358</v>
      </c>
      <c r="D102" s="293">
        <f t="shared" si="28"/>
        <v>2.1070853986999345</v>
      </c>
      <c r="E102" s="293">
        <f t="shared" si="28"/>
        <v>2.1330587455506582</v>
      </c>
      <c r="F102" s="293">
        <f t="shared" si="28"/>
        <v>2.3307338216962954</v>
      </c>
      <c r="G102" s="293">
        <f t="shared" si="28"/>
        <v>2.123575065359685</v>
      </c>
      <c r="H102" s="293">
        <f t="shared" si="28"/>
        <v>2.3126084802280826</v>
      </c>
      <c r="I102" s="293">
        <f t="shared" si="28"/>
        <v>2.0596698849485544</v>
      </c>
      <c r="J102" s="293">
        <f t="shared" si="28"/>
        <v>2.0859472856966947</v>
      </c>
      <c r="K102" s="293">
        <f t="shared" si="28"/>
        <v>2.0050697557381723</v>
      </c>
      <c r="L102" s="293">
        <f t="shared" si="28"/>
        <v>1.8722979939121305</v>
      </c>
      <c r="M102" s="293">
        <f t="shared" si="28"/>
        <v>1.9009646063871759</v>
      </c>
      <c r="N102" s="293">
        <f t="shared" si="28"/>
        <v>1.8954313645590735</v>
      </c>
      <c r="O102" s="293">
        <f t="shared" si="28"/>
        <v>1.8882570764102777</v>
      </c>
      <c r="P102" s="293">
        <f t="shared" si="28"/>
        <v>1.8870641230448999</v>
      </c>
      <c r="Q102" s="293">
        <f t="shared" si="28"/>
        <v>1.8285584393056391</v>
      </c>
      <c r="R102" s="293">
        <f t="shared" si="28"/>
        <v>1.8128756575607121</v>
      </c>
      <c r="S102" s="293">
        <f t="shared" si="28"/>
        <v>1.8517403049907251</v>
      </c>
      <c r="T102" s="293">
        <f t="shared" si="28"/>
        <v>1.8019618673559341</v>
      </c>
      <c r="U102" s="293">
        <f t="shared" si="28"/>
        <v>1.81388621895198</v>
      </c>
      <c r="V102" s="293">
        <f t="shared" si="28"/>
        <v>1.7914271994652031</v>
      </c>
      <c r="W102" s="293">
        <f t="shared" si="28"/>
        <v>1.6511016317422098</v>
      </c>
      <c r="X102" s="293">
        <f t="shared" si="28"/>
        <v>1.2372488903967616</v>
      </c>
      <c r="Y102" s="293">
        <f t="shared" si="28"/>
        <v>1.5497141381836692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2.2932141039542526</v>
      </c>
      <c r="C103" s="256">
        <f t="shared" si="29"/>
        <v>2.320009724119636</v>
      </c>
      <c r="D103" s="256">
        <f t="shared" si="29"/>
        <v>2.2034328842035849</v>
      </c>
      <c r="E103" s="256">
        <f t="shared" si="29"/>
        <v>2.2269428309509367</v>
      </c>
      <c r="F103" s="256">
        <f t="shared" si="29"/>
        <v>2.3901149067265344</v>
      </c>
      <c r="G103" s="256">
        <f t="shared" si="29"/>
        <v>2.2173069537981678</v>
      </c>
      <c r="H103" s="256">
        <f t="shared" si="29"/>
        <v>2.3801200956013844</v>
      </c>
      <c r="I103" s="256">
        <f t="shared" si="29"/>
        <v>2.1620449545698111</v>
      </c>
      <c r="J103" s="256">
        <f t="shared" si="29"/>
        <v>2.1832667033960473</v>
      </c>
      <c r="K103" s="256">
        <f t="shared" si="29"/>
        <v>2.1100704534120198</v>
      </c>
      <c r="L103" s="256">
        <f t="shared" si="29"/>
        <v>1.9956907427516626</v>
      </c>
      <c r="M103" s="256">
        <f t="shared" si="29"/>
        <v>2.0195839154959403</v>
      </c>
      <c r="N103" s="256">
        <f t="shared" si="29"/>
        <v>2.0123818236348532</v>
      </c>
      <c r="O103" s="256">
        <f t="shared" si="29"/>
        <v>2.0072369056324915</v>
      </c>
      <c r="P103" s="256">
        <f t="shared" si="29"/>
        <v>2.0065348391266444</v>
      </c>
      <c r="Q103" s="256">
        <f t="shared" si="29"/>
        <v>2.0093535958360156</v>
      </c>
      <c r="R103" s="256">
        <f t="shared" si="29"/>
        <v>1.9850041149491855</v>
      </c>
      <c r="S103" s="256">
        <f t="shared" si="29"/>
        <v>2.0143280433804369</v>
      </c>
      <c r="T103" s="256">
        <f t="shared" si="29"/>
        <v>1.936674917283858</v>
      </c>
      <c r="U103" s="256">
        <f t="shared" si="29"/>
        <v>1.9482126410927867</v>
      </c>
      <c r="V103" s="256">
        <f t="shared" si="29"/>
        <v>1.9377849988858913</v>
      </c>
      <c r="W103" s="256">
        <f t="shared" si="29"/>
        <v>1.7445812193452259</v>
      </c>
      <c r="X103" s="256">
        <f t="shared" si="29"/>
        <v>1.256704764953706</v>
      </c>
      <c r="Y103" s="256">
        <f t="shared" si="29"/>
        <v>1.5314128302762455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HR: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660.41675890596866</v>
      </c>
      <c r="C5" s="223">
        <f t="shared" si="0"/>
        <v>561.35420431864713</v>
      </c>
      <c r="D5" s="223">
        <f t="shared" si="0"/>
        <v>506.56234259420739</v>
      </c>
      <c r="E5" s="223">
        <f t="shared" si="0"/>
        <v>560.79106380179837</v>
      </c>
      <c r="F5" s="223">
        <f t="shared" si="0"/>
        <v>619.09293145838114</v>
      </c>
      <c r="G5" s="223">
        <f t="shared" si="0"/>
        <v>596.72580991531538</v>
      </c>
      <c r="H5" s="223">
        <f t="shared" si="0"/>
        <v>602.21681696350333</v>
      </c>
      <c r="I5" s="223">
        <f t="shared" si="0"/>
        <v>632.64430760002824</v>
      </c>
      <c r="J5" s="223">
        <f t="shared" si="0"/>
        <v>608.61581812255133</v>
      </c>
      <c r="K5" s="223">
        <f t="shared" si="0"/>
        <v>531.59991865405073</v>
      </c>
      <c r="L5" s="223">
        <f t="shared" si="0"/>
        <v>587.27628230207392</v>
      </c>
      <c r="M5" s="223">
        <f t="shared" si="0"/>
        <v>570.86184247670928</v>
      </c>
      <c r="N5" s="223">
        <f t="shared" si="0"/>
        <v>485.22346962653438</v>
      </c>
      <c r="O5" s="223">
        <f t="shared" si="0"/>
        <v>490.74910686711519</v>
      </c>
      <c r="P5" s="223">
        <f t="shared" si="0"/>
        <v>501.86995555639191</v>
      </c>
      <c r="Q5" s="223">
        <f t="shared" si="0"/>
        <v>497.91123515928149</v>
      </c>
      <c r="R5" s="223">
        <f t="shared" si="0"/>
        <v>458.92543757468121</v>
      </c>
      <c r="S5" s="223">
        <f t="shared" si="0"/>
        <v>487.68856961352657</v>
      </c>
      <c r="T5" s="223">
        <f t="shared" si="0"/>
        <v>426.28986159306413</v>
      </c>
      <c r="U5" s="223">
        <f t="shared" si="0"/>
        <v>522.44182773642251</v>
      </c>
      <c r="V5" s="223">
        <f t="shared" si="0"/>
        <v>530.65707433530281</v>
      </c>
      <c r="W5" s="223">
        <f t="shared" si="0"/>
        <v>381.52897641657938</v>
      </c>
      <c r="X5" s="223">
        <f t="shared" si="0"/>
        <v>98.367024054829855</v>
      </c>
      <c r="Y5" s="223">
        <f t="shared" si="0"/>
        <v>166.86460476892702</v>
      </c>
      <c r="DA5" s="89"/>
    </row>
    <row r="6" spans="1:105" ht="12" customHeight="1" x14ac:dyDescent="0.25">
      <c r="A6" s="55" t="s">
        <v>91</v>
      </c>
      <c r="B6" s="259">
        <v>0.52659553953971361</v>
      </c>
      <c r="C6" s="259">
        <v>0.50763092903318652</v>
      </c>
      <c r="D6" s="259">
        <v>0.53451588275881923</v>
      </c>
      <c r="E6" s="259">
        <v>0.55182766376726688</v>
      </c>
      <c r="F6" s="259">
        <v>0.4750067153500746</v>
      </c>
      <c r="G6" s="259">
        <v>0.53123186226820318</v>
      </c>
      <c r="H6" s="259">
        <v>0.5368304091069287</v>
      </c>
      <c r="I6" s="259">
        <v>0.67142776974553764</v>
      </c>
      <c r="J6" s="259">
        <v>0.56809534333248912</v>
      </c>
      <c r="K6" s="259">
        <v>0.54625431083291776</v>
      </c>
      <c r="L6" s="259">
        <v>0.58936638108202954</v>
      </c>
      <c r="M6" s="259">
        <v>0.535394835045925</v>
      </c>
      <c r="N6" s="259">
        <v>0.35263071463970169</v>
      </c>
      <c r="O6" s="259">
        <v>0.39460516677885388</v>
      </c>
      <c r="P6" s="259">
        <v>0.37122523411928288</v>
      </c>
      <c r="Q6" s="259">
        <v>0.40989261010746719</v>
      </c>
      <c r="R6" s="259">
        <v>0.36895190813122852</v>
      </c>
      <c r="S6" s="259">
        <v>0.33110084950798352</v>
      </c>
      <c r="T6" s="259">
        <v>0.30503448244883768</v>
      </c>
      <c r="U6" s="259">
        <v>0.43387990609893551</v>
      </c>
      <c r="V6" s="259">
        <v>0.54318583336330273</v>
      </c>
      <c r="W6" s="259">
        <v>0.53202249410178903</v>
      </c>
      <c r="X6" s="259">
        <v>0.28946637094286232</v>
      </c>
      <c r="Y6" s="259">
        <v>0.36150398215161289</v>
      </c>
      <c r="DA6" s="67" t="s">
        <v>987</v>
      </c>
    </row>
    <row r="7" spans="1:105" ht="12" customHeight="1" x14ac:dyDescent="0.25">
      <c r="A7" s="173" t="s">
        <v>92</v>
      </c>
      <c r="B7" s="224">
        <v>4.1665815728043416</v>
      </c>
      <c r="C7" s="224">
        <v>4.0165278964268776</v>
      </c>
      <c r="D7" s="224">
        <v>4.2292496997236402</v>
      </c>
      <c r="E7" s="224">
        <v>4.3662256942511846</v>
      </c>
      <c r="F7" s="224">
        <v>3.7583953499983611</v>
      </c>
      <c r="G7" s="224">
        <v>4.2032655463582831</v>
      </c>
      <c r="H7" s="224">
        <v>4.2475629251646154</v>
      </c>
      <c r="I7" s="224">
        <v>5.312537541309525</v>
      </c>
      <c r="J7" s="224">
        <v>4.4949404455534596</v>
      </c>
      <c r="K7" s="224">
        <v>4.3221276571593936</v>
      </c>
      <c r="L7" s="224">
        <v>4.6632432648274884</v>
      </c>
      <c r="M7" s="224">
        <v>4.2362042333796399</v>
      </c>
      <c r="N7" s="224">
        <v>2.7901197927100978</v>
      </c>
      <c r="O7" s="224">
        <v>3.1222342252865989</v>
      </c>
      <c r="P7" s="224">
        <v>2.9372451980762229</v>
      </c>
      <c r="Q7" s="224">
        <v>3.2431930539997458</v>
      </c>
      <c r="R7" s="224">
        <v>2.9192579622194899</v>
      </c>
      <c r="S7" s="224">
        <v>2.6197690536947409</v>
      </c>
      <c r="T7" s="224">
        <v>2.4135241531900351</v>
      </c>
      <c r="U7" s="224">
        <v>3.4329877217381308</v>
      </c>
      <c r="V7" s="224">
        <v>4.2978489447102968</v>
      </c>
      <c r="W7" s="224">
        <v>4.2095212621426787</v>
      </c>
      <c r="X7" s="224">
        <v>2.2903445938248739</v>
      </c>
      <c r="Y7" s="224">
        <v>2.8603277419418891</v>
      </c>
      <c r="DA7" s="177" t="s">
        <v>988</v>
      </c>
    </row>
    <row r="8" spans="1:105" ht="12" customHeight="1" x14ac:dyDescent="0.25">
      <c r="A8" s="173" t="s">
        <v>93</v>
      </c>
      <c r="B8" s="224">
        <v>4.5983709983608616</v>
      </c>
      <c r="C8" s="224">
        <v>4.4327670226328326</v>
      </c>
      <c r="D8" s="224">
        <v>4.6675335221977203</v>
      </c>
      <c r="E8" s="224">
        <v>4.8187045552619256</v>
      </c>
      <c r="F8" s="224">
        <v>4.147883792942209</v>
      </c>
      <c r="G8" s="224">
        <v>4.6388565900017698</v>
      </c>
      <c r="H8" s="224">
        <v>4.6877445760995293</v>
      </c>
      <c r="I8" s="224">
        <v>5.8630841928336368</v>
      </c>
      <c r="J8" s="224">
        <v>4.9607582194246147</v>
      </c>
      <c r="K8" s="224">
        <v>4.7700365689752537</v>
      </c>
      <c r="L8" s="224">
        <v>5.1465025255348094</v>
      </c>
      <c r="M8" s="224">
        <v>4.6752087651545899</v>
      </c>
      <c r="N8" s="224">
        <v>3.0792643111785831</v>
      </c>
      <c r="O8" s="224">
        <v>3.4457962866629779</v>
      </c>
      <c r="P8" s="224">
        <v>3.241636554547942</v>
      </c>
      <c r="Q8" s="224">
        <v>3.5792902697355031</v>
      </c>
      <c r="R8" s="224">
        <v>3.2217852730455832</v>
      </c>
      <c r="S8" s="224">
        <v>2.8912598561715188</v>
      </c>
      <c r="T8" s="224">
        <v>2.6636414710591532</v>
      </c>
      <c r="U8" s="224">
        <v>3.78875365849242</v>
      </c>
      <c r="V8" s="224">
        <v>4.7432418152298386</v>
      </c>
      <c r="W8" s="224">
        <v>4.6457605954878769</v>
      </c>
      <c r="X8" s="224">
        <v>2.527696619511608</v>
      </c>
      <c r="Y8" s="224">
        <v>3.1567480210161811</v>
      </c>
      <c r="DA8" s="177" t="s">
        <v>989</v>
      </c>
    </row>
    <row r="9" spans="1:105" ht="12" customHeight="1" x14ac:dyDescent="0.25">
      <c r="A9" s="173" t="s">
        <v>94</v>
      </c>
      <c r="B9" s="224">
        <v>7.481692844948002</v>
      </c>
      <c r="C9" s="224">
        <v>7.2122500181858706</v>
      </c>
      <c r="D9" s="224">
        <v>7.5942224255132107</v>
      </c>
      <c r="E9" s="224">
        <v>7.8401824050022517</v>
      </c>
      <c r="F9" s="224">
        <v>6.7487361299020048</v>
      </c>
      <c r="G9" s="224">
        <v>7.5475641635978494</v>
      </c>
      <c r="H9" s="224">
        <v>7.6271064397477986</v>
      </c>
      <c r="I9" s="224">
        <v>9.5394206057944348</v>
      </c>
      <c r="J9" s="224">
        <v>8.0713081412996264</v>
      </c>
      <c r="K9" s="224">
        <v>7.760998075397529</v>
      </c>
      <c r="L9" s="224">
        <v>8.3735199129269819</v>
      </c>
      <c r="M9" s="224">
        <v>7.6067102848734294</v>
      </c>
      <c r="N9" s="224">
        <v>5.0100589475839836</v>
      </c>
      <c r="O9" s="224">
        <v>5.6064178884793092</v>
      </c>
      <c r="P9" s="224">
        <v>5.2742436451361661</v>
      </c>
      <c r="Q9" s="224">
        <v>5.8236167570250021</v>
      </c>
      <c r="R9" s="224">
        <v>5.2419449918017156</v>
      </c>
      <c r="S9" s="224">
        <v>4.7041698433020338</v>
      </c>
      <c r="T9" s="224">
        <v>4.3338276408392824</v>
      </c>
      <c r="U9" s="224">
        <v>6.1644202149234202</v>
      </c>
      <c r="V9" s="224">
        <v>7.7174021764475151</v>
      </c>
      <c r="W9" s="224">
        <v>7.5587971955705431</v>
      </c>
      <c r="X9" s="224">
        <v>4.1126411329447832</v>
      </c>
      <c r="Y9" s="224">
        <v>5.1361273569617021</v>
      </c>
      <c r="DA9" s="177" t="s">
        <v>990</v>
      </c>
    </row>
    <row r="10" spans="1:105" ht="12" customHeight="1" x14ac:dyDescent="0.25">
      <c r="A10" s="56" t="s">
        <v>95</v>
      </c>
      <c r="B10" s="260">
        <v>3.633244958653119</v>
      </c>
      <c r="C10" s="260">
        <v>3.4970446376465971</v>
      </c>
      <c r="D10" s="260">
        <v>2.8853236067626482</v>
      </c>
      <c r="E10" s="260">
        <v>3.2745037751687209</v>
      </c>
      <c r="F10" s="260">
        <v>4.7614036269545723</v>
      </c>
      <c r="G10" s="260">
        <v>3.780382725998737</v>
      </c>
      <c r="H10" s="260">
        <v>4.423847517269178</v>
      </c>
      <c r="I10" s="260">
        <v>4.4553968427221946</v>
      </c>
      <c r="J10" s="260">
        <v>4.1580601354066324</v>
      </c>
      <c r="K10" s="260">
        <v>4.2385489465147188</v>
      </c>
      <c r="L10" s="260">
        <v>3.9254608621326472</v>
      </c>
      <c r="M10" s="260">
        <v>3.8459990090558418</v>
      </c>
      <c r="N10" s="260">
        <v>2.7753989888272801</v>
      </c>
      <c r="O10" s="260">
        <v>2.9501169194340902</v>
      </c>
      <c r="P10" s="260">
        <v>2.7149944320434138</v>
      </c>
      <c r="Q10" s="260">
        <v>2.6245836813356309</v>
      </c>
      <c r="R10" s="260">
        <v>2.341006100520612</v>
      </c>
      <c r="S10" s="260">
        <v>2.401654307228307</v>
      </c>
      <c r="T10" s="260">
        <v>1.9561042493543881</v>
      </c>
      <c r="U10" s="260">
        <v>3.0878067647359968</v>
      </c>
      <c r="V10" s="260">
        <v>4.0749981675347113</v>
      </c>
      <c r="W10" s="260">
        <v>3.2863700409222032</v>
      </c>
      <c r="X10" s="260">
        <v>1.159529473925162</v>
      </c>
      <c r="Y10" s="260">
        <v>1.489103409313987</v>
      </c>
      <c r="DA10" s="68" t="s">
        <v>991</v>
      </c>
    </row>
    <row r="11" spans="1:105" ht="12" customHeight="1" x14ac:dyDescent="0.25">
      <c r="A11" s="37" t="s">
        <v>159</v>
      </c>
      <c r="B11" s="226">
        <v>6.561134195814361E-2</v>
      </c>
      <c r="C11" s="226">
        <v>0.30534571934231719</v>
      </c>
      <c r="D11" s="226">
        <v>3.5497178769433917E-2</v>
      </c>
      <c r="E11" s="226">
        <v>3.3903941246334508E-2</v>
      </c>
      <c r="F11" s="226">
        <v>3.5892653828250819E-2</v>
      </c>
      <c r="G11" s="226">
        <v>3.1623178810648377E-2</v>
      </c>
      <c r="H11" s="226">
        <v>4.2306713243951827E-2</v>
      </c>
      <c r="I11" s="226">
        <v>9.0430724529130512E-5</v>
      </c>
      <c r="J11" s="226">
        <v>3.1151516461487529E-2</v>
      </c>
      <c r="K11" s="226">
        <v>8.6453494565838715E-5</v>
      </c>
      <c r="L11" s="226">
        <v>2.5281331321359211E-2</v>
      </c>
      <c r="M11" s="226">
        <v>2.7453602696069428E-2</v>
      </c>
      <c r="N11" s="226">
        <v>1.7235992060502591E-2</v>
      </c>
      <c r="O11" s="226">
        <v>3.0686670731538211E-2</v>
      </c>
      <c r="P11" s="226">
        <v>2.8436433062840921E-2</v>
      </c>
      <c r="Q11" s="226">
        <v>2.6035703989960829E-2</v>
      </c>
      <c r="R11" s="226">
        <v>7.1701950102146667E-5</v>
      </c>
      <c r="S11" s="226">
        <v>4.2744646978867436E-3</v>
      </c>
      <c r="T11" s="226">
        <v>7.8251828213354857E-3</v>
      </c>
      <c r="U11" s="226">
        <v>1.157558315490422E-2</v>
      </c>
      <c r="V11" s="226">
        <v>1.3073708584338831E-2</v>
      </c>
      <c r="W11" s="226">
        <v>1.557493398232211E-2</v>
      </c>
      <c r="X11" s="226">
        <v>3.2646191566960372E-2</v>
      </c>
      <c r="Y11" s="226">
        <v>5.8893609014875288E-2</v>
      </c>
      <c r="DA11" s="69" t="s">
        <v>992</v>
      </c>
    </row>
    <row r="12" spans="1:105" ht="12" customHeight="1" x14ac:dyDescent="0.25">
      <c r="A12" s="37" t="s">
        <v>35</v>
      </c>
      <c r="B12" s="226">
        <v>3.4016466955270781</v>
      </c>
      <c r="C12" s="226">
        <v>3.0290392181132448</v>
      </c>
      <c r="D12" s="226">
        <v>2.5874095283258658</v>
      </c>
      <c r="E12" s="226">
        <v>3.013415878601363</v>
      </c>
      <c r="F12" s="226">
        <v>4.6448351688494256</v>
      </c>
      <c r="G12" s="226">
        <v>3.6064817863747018</v>
      </c>
      <c r="H12" s="226">
        <v>4.2457555323978751</v>
      </c>
      <c r="I12" s="226">
        <v>4.259999015039452</v>
      </c>
      <c r="J12" s="226">
        <v>3.988025452003126</v>
      </c>
      <c r="K12" s="226">
        <v>4.1292155579299097</v>
      </c>
      <c r="L12" s="226">
        <v>3.7604127781317409</v>
      </c>
      <c r="M12" s="226">
        <v>3.7058392723496651</v>
      </c>
      <c r="N12" s="226">
        <v>2.696401266343456</v>
      </c>
      <c r="O12" s="226">
        <v>2.843207760410019</v>
      </c>
      <c r="P12" s="226">
        <v>2.612237155308486</v>
      </c>
      <c r="Q12" s="226">
        <v>2.4993496188877589</v>
      </c>
      <c r="R12" s="226">
        <v>2.2497908051230162</v>
      </c>
      <c r="S12" s="226">
        <v>2.3332583485076781</v>
      </c>
      <c r="T12" s="226">
        <v>1.874177962862132</v>
      </c>
      <c r="U12" s="226">
        <v>2.9833047438684881</v>
      </c>
      <c r="V12" s="226">
        <v>3.9523053785723818</v>
      </c>
      <c r="W12" s="226">
        <v>3.114140897878424</v>
      </c>
      <c r="X12" s="226">
        <v>0.92409111533261301</v>
      </c>
      <c r="Y12" s="226">
        <v>1.2175081054813921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0.16598692116789671</v>
      </c>
      <c r="C15" s="226">
        <v>0.16265970019103451</v>
      </c>
      <c r="D15" s="226">
        <v>0.26241689966734788</v>
      </c>
      <c r="E15" s="226">
        <v>0.22718395532102401</v>
      </c>
      <c r="F15" s="226">
        <v>8.0675804276895996E-2</v>
      </c>
      <c r="G15" s="226">
        <v>0.14227776081338689</v>
      </c>
      <c r="H15" s="226">
        <v>0.1357852716273511</v>
      </c>
      <c r="I15" s="226">
        <v>0.1953073969582147</v>
      </c>
      <c r="J15" s="226">
        <v>0.13888316694201761</v>
      </c>
      <c r="K15" s="226">
        <v>0.10924693509024309</v>
      </c>
      <c r="L15" s="226">
        <v>0.13976675267954669</v>
      </c>
      <c r="M15" s="226">
        <v>0.1127061340101078</v>
      </c>
      <c r="N15" s="226">
        <v>6.1761730423321948E-2</v>
      </c>
      <c r="O15" s="226">
        <v>7.6222488292533599E-2</v>
      </c>
      <c r="P15" s="226">
        <v>7.4320843672087175E-2</v>
      </c>
      <c r="Q15" s="226">
        <v>9.919835845791182E-2</v>
      </c>
      <c r="R15" s="226">
        <v>9.1143593447493829E-2</v>
      </c>
      <c r="S15" s="226">
        <v>6.4121494022741338E-2</v>
      </c>
      <c r="T15" s="226">
        <v>7.4101103670921181E-2</v>
      </c>
      <c r="U15" s="226">
        <v>9.2926437712605212E-2</v>
      </c>
      <c r="V15" s="226">
        <v>0.1096190803779903</v>
      </c>
      <c r="W15" s="226">
        <v>0.15665420906145749</v>
      </c>
      <c r="X15" s="226">
        <v>0.20279216702558911</v>
      </c>
      <c r="Y15" s="226">
        <v>0.21270169481771989</v>
      </c>
      <c r="DA15" s="69" t="s">
        <v>996</v>
      </c>
    </row>
    <row r="16" spans="1:105" ht="12" customHeight="1" x14ac:dyDescent="0.25">
      <c r="A16" s="134" t="s">
        <v>997</v>
      </c>
      <c r="B16" s="314">
        <v>539.08862404430045</v>
      </c>
      <c r="C16" s="314">
        <v>444.11888799650609</v>
      </c>
      <c r="D16" s="314">
        <v>404.44881061043571</v>
      </c>
      <c r="E16" s="314">
        <v>447.86334459460147</v>
      </c>
      <c r="F16" s="314">
        <v>470.86635767543152</v>
      </c>
      <c r="G16" s="314">
        <v>474.5298925478794</v>
      </c>
      <c r="H16" s="314">
        <v>457.66300065651029</v>
      </c>
      <c r="I16" s="314">
        <v>488.00865843810959</v>
      </c>
      <c r="J16" s="314">
        <v>476.07675558034111</v>
      </c>
      <c r="K16" s="314">
        <v>400.30435343461698</v>
      </c>
      <c r="L16" s="314">
        <v>463.77614653924098</v>
      </c>
      <c r="M16" s="314">
        <v>451.35052315145077</v>
      </c>
      <c r="N16" s="314">
        <v>400.47219600171587</v>
      </c>
      <c r="O16" s="314">
        <v>399.73393288907619</v>
      </c>
      <c r="P16" s="314">
        <v>417.61870377132237</v>
      </c>
      <c r="Q16" s="314">
        <v>414.3653627259456</v>
      </c>
      <c r="R16" s="314">
        <v>383.97946418768248</v>
      </c>
      <c r="S16" s="314">
        <v>413.02894577279523</v>
      </c>
      <c r="T16" s="314">
        <v>363.84596859951881</v>
      </c>
      <c r="U16" s="314">
        <v>425.50448488821451</v>
      </c>
      <c r="V16" s="314">
        <v>403.11651937735661</v>
      </c>
      <c r="W16" s="314">
        <v>273.17086840311629</v>
      </c>
      <c r="X16" s="314">
        <v>54.284102469236203</v>
      </c>
      <c r="Y16" s="314">
        <v>114.0813652667163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87.460447119518477</v>
      </c>
      <c r="C18" s="315">
        <v>73.787704213241611</v>
      </c>
      <c r="D18" s="315">
        <v>68.36380051590713</v>
      </c>
      <c r="E18" s="315">
        <v>63.843852106620808</v>
      </c>
      <c r="F18" s="315">
        <v>74.013671539122953</v>
      </c>
      <c r="G18" s="315">
        <v>74.691659501289763</v>
      </c>
      <c r="H18" s="315">
        <v>71.866723989681844</v>
      </c>
      <c r="I18" s="315">
        <v>67.459845227858978</v>
      </c>
      <c r="J18" s="315">
        <v>64.634823731728289</v>
      </c>
      <c r="K18" s="315">
        <v>55.707996560619087</v>
      </c>
      <c r="L18" s="315">
        <v>50.736113499570067</v>
      </c>
      <c r="M18" s="315">
        <v>33.108426483233018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4.8955887906461832</v>
      </c>
      <c r="C22" s="315">
        <v>5.2795930695930027</v>
      </c>
      <c r="D22" s="315">
        <v>5.0875896302120909</v>
      </c>
      <c r="E22" s="315">
        <v>6.7194065034578783</v>
      </c>
      <c r="F22" s="315">
        <v>6.7194101259904357</v>
      </c>
      <c r="G22" s="315">
        <v>9.311147921912136</v>
      </c>
      <c r="H22" s="315">
        <v>7.6793377158396483</v>
      </c>
      <c r="I22" s="315">
        <v>5.7594752910761056</v>
      </c>
      <c r="J22" s="315">
        <v>4.7996274634021159</v>
      </c>
      <c r="K22" s="315">
        <v>3.8396930734820458</v>
      </c>
      <c r="L22" s="315">
        <v>3.8396891015798622</v>
      </c>
      <c r="M22" s="315">
        <v>3.8396891015798622</v>
      </c>
      <c r="N22" s="315">
        <v>2.8797626397211169</v>
      </c>
      <c r="O22" s="315">
        <v>3.8396938521028869</v>
      </c>
      <c r="P22" s="315">
        <v>3.8396839948822592</v>
      </c>
      <c r="Q22" s="315">
        <v>4.7995845660144107</v>
      </c>
      <c r="R22" s="315">
        <v>4.7995845660144107</v>
      </c>
      <c r="S22" s="315">
        <v>3.935652565572533</v>
      </c>
      <c r="T22" s="315">
        <v>9.9831998978850685</v>
      </c>
      <c r="U22" s="315">
        <v>11.32701283318443</v>
      </c>
      <c r="V22" s="315">
        <v>8.0632949577521611</v>
      </c>
      <c r="W22" s="315">
        <v>9.0073258407774901</v>
      </c>
      <c r="X22" s="315">
        <v>2.4318238793823852</v>
      </c>
      <c r="Y22" s="315">
        <v>3.0848906321505019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446.73258813413582</v>
      </c>
      <c r="C24" s="315">
        <v>365.05159071367149</v>
      </c>
      <c r="D24" s="315">
        <v>330.99742046431641</v>
      </c>
      <c r="E24" s="315">
        <v>377.30008598452281</v>
      </c>
      <c r="F24" s="315">
        <v>390.13327601031813</v>
      </c>
      <c r="G24" s="315">
        <v>390.52708512467751</v>
      </c>
      <c r="H24" s="315">
        <v>378.11693895098881</v>
      </c>
      <c r="I24" s="315">
        <v>414.7893379191745</v>
      </c>
      <c r="J24" s="315">
        <v>406.64230438521071</v>
      </c>
      <c r="K24" s="315">
        <v>340.75666380051592</v>
      </c>
      <c r="L24" s="315">
        <v>409.20034393809112</v>
      </c>
      <c r="M24" s="315">
        <v>414.40240756663798</v>
      </c>
      <c r="N24" s="315">
        <v>397.59243336199478</v>
      </c>
      <c r="O24" s="315">
        <v>395.89423903697332</v>
      </c>
      <c r="P24" s="315">
        <v>413.77901977644018</v>
      </c>
      <c r="Q24" s="315">
        <v>409.5657781599312</v>
      </c>
      <c r="R24" s="315">
        <v>379.17987962166808</v>
      </c>
      <c r="S24" s="315">
        <v>409.0932932072227</v>
      </c>
      <c r="T24" s="315">
        <v>353.86276870163368</v>
      </c>
      <c r="U24" s="315">
        <v>414.17747205503008</v>
      </c>
      <c r="V24" s="315">
        <v>395.05322441960448</v>
      </c>
      <c r="W24" s="315">
        <v>264.16354256233882</v>
      </c>
      <c r="X24" s="315">
        <v>51.852278589853817</v>
      </c>
      <c r="Y24" s="315">
        <v>110.9964746345658</v>
      </c>
      <c r="DA24" s="137" t="s">
        <v>979</v>
      </c>
    </row>
    <row r="25" spans="1:105" ht="12" customHeight="1" x14ac:dyDescent="0.25">
      <c r="A25" s="57" t="s">
        <v>998</v>
      </c>
      <c r="B25" s="294">
        <v>56.939489509263801</v>
      </c>
      <c r="C25" s="294">
        <v>55.093378579253518</v>
      </c>
      <c r="D25" s="294">
        <v>46.392935502377227</v>
      </c>
      <c r="E25" s="294">
        <v>51.968716231267372</v>
      </c>
      <c r="F25" s="294">
        <v>72.4590008359405</v>
      </c>
      <c r="G25" s="294">
        <v>57.244470769467348</v>
      </c>
      <c r="H25" s="294">
        <v>69.544865938314956</v>
      </c>
      <c r="I25" s="294">
        <v>66.899752401680587</v>
      </c>
      <c r="J25" s="294">
        <v>62.162570971140987</v>
      </c>
      <c r="K25" s="294">
        <v>61.754484402383667</v>
      </c>
      <c r="L25" s="294">
        <v>56.69869702842395</v>
      </c>
      <c r="M25" s="294">
        <v>55.511625631547069</v>
      </c>
      <c r="N25" s="294">
        <v>39.890776132156269</v>
      </c>
      <c r="O25" s="294">
        <v>42.565348441050901</v>
      </c>
      <c r="P25" s="294">
        <v>39.360304148190536</v>
      </c>
      <c r="Q25" s="294">
        <v>38.416921307066772</v>
      </c>
      <c r="R25" s="294">
        <v>34.541789454534182</v>
      </c>
      <c r="S25" s="294">
        <v>34.953893603067662</v>
      </c>
      <c r="T25" s="294">
        <v>28.799674421082489</v>
      </c>
      <c r="U25" s="294">
        <v>45.39788955469178</v>
      </c>
      <c r="V25" s="294">
        <v>60.438677651993807</v>
      </c>
      <c r="W25" s="294">
        <v>50.598607957644163</v>
      </c>
      <c r="X25" s="294">
        <v>19.9824232479803</v>
      </c>
      <c r="Y25" s="294">
        <v>22.617344662969611</v>
      </c>
      <c r="DA25" s="70" t="s">
        <v>999</v>
      </c>
    </row>
    <row r="26" spans="1:105" ht="12" customHeight="1" x14ac:dyDescent="0.25">
      <c r="A26" s="46" t="s">
        <v>28</v>
      </c>
      <c r="B26" s="229">
        <v>0.21954232910836879</v>
      </c>
      <c r="C26" s="229">
        <v>0</v>
      </c>
      <c r="D26" s="229">
        <v>0</v>
      </c>
      <c r="E26" s="229">
        <v>0</v>
      </c>
      <c r="F26" s="229">
        <v>0.29289344685667168</v>
      </c>
      <c r="G26" s="229">
        <v>4.4144011743260679E-2</v>
      </c>
      <c r="H26" s="229">
        <v>0</v>
      </c>
      <c r="I26" s="229">
        <v>0.72596510405795756</v>
      </c>
      <c r="J26" s="229">
        <v>0</v>
      </c>
      <c r="K26" s="229">
        <v>0</v>
      </c>
      <c r="L26" s="229">
        <v>0.25897629001614553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7.2002122754787234E-2</v>
      </c>
      <c r="Y26" s="229">
        <v>1.5103228481557381E-2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2.309805199221731</v>
      </c>
      <c r="C28" s="229">
        <v>2.0058956659874152</v>
      </c>
      <c r="D28" s="229">
        <v>1.811421186851055</v>
      </c>
      <c r="E28" s="229">
        <v>1.723936631306866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0.552442077775256</v>
      </c>
      <c r="C29" s="229">
        <v>2.511455517634916</v>
      </c>
      <c r="D29" s="229">
        <v>0.29770617393817489</v>
      </c>
      <c r="E29" s="229">
        <v>0.29000083169374302</v>
      </c>
      <c r="F29" s="229">
        <v>0.29688349344432408</v>
      </c>
      <c r="G29" s="229">
        <v>0.31948739577156982</v>
      </c>
      <c r="H29" s="229">
        <v>0.32583693509208822</v>
      </c>
      <c r="I29" s="229">
        <v>9.8647734166737986E-4</v>
      </c>
      <c r="J29" s="229">
        <v>0.33442849969367161</v>
      </c>
      <c r="K29" s="229">
        <v>1.070399857829564E-3</v>
      </c>
      <c r="L29" s="229">
        <v>0.35523991296525931</v>
      </c>
      <c r="M29" s="229">
        <v>0.37730316458247048</v>
      </c>
      <c r="N29" s="229">
        <v>0.23617023696639511</v>
      </c>
      <c r="O29" s="229">
        <v>0.41919501434557999</v>
      </c>
      <c r="P29" s="229">
        <v>0.38389398090663202</v>
      </c>
      <c r="Q29" s="229">
        <v>0.35118026871414332</v>
      </c>
      <c r="R29" s="229">
        <v>9.4561309604416902E-4</v>
      </c>
      <c r="S29" s="229">
        <v>5.670829897997072E-2</v>
      </c>
      <c r="T29" s="229">
        <v>0.1037754917472352</v>
      </c>
      <c r="U29" s="229">
        <v>0.15349497236779849</v>
      </c>
      <c r="V29" s="229">
        <v>0.16797471115123111</v>
      </c>
      <c r="W29" s="229">
        <v>0.19099983355124189</v>
      </c>
      <c r="X29" s="229">
        <v>0.34374279647147332</v>
      </c>
      <c r="Y29" s="229">
        <v>0.83959426451074115</v>
      </c>
      <c r="DA29" s="73" t="s">
        <v>1003</v>
      </c>
    </row>
    <row r="30" spans="1:105" ht="12" customHeight="1" x14ac:dyDescent="0.25">
      <c r="A30" s="46" t="s">
        <v>32</v>
      </c>
      <c r="B30" s="229">
        <v>23.824421442966809</v>
      </c>
      <c r="C30" s="229">
        <v>24.19567050248699</v>
      </c>
      <c r="D30" s="229">
        <v>20.80922853795229</v>
      </c>
      <c r="E30" s="229">
        <v>22.27993201784502</v>
      </c>
      <c r="F30" s="229">
        <v>31.621346037681821</v>
      </c>
      <c r="G30" s="229">
        <v>18.24626825937737</v>
      </c>
      <c r="H30" s="229">
        <v>34.191936490112312</v>
      </c>
      <c r="I30" s="229">
        <v>17.66806638791655</v>
      </c>
      <c r="J30" s="229">
        <v>16.82102828428388</v>
      </c>
      <c r="K30" s="229">
        <v>8.4628392542079407</v>
      </c>
      <c r="L30" s="229">
        <v>1.0564588338753871</v>
      </c>
      <c r="M30" s="229">
        <v>1.8719868339894929</v>
      </c>
      <c r="N30" s="229">
        <v>0.39087324066108248</v>
      </c>
      <c r="O30" s="229">
        <v>0.834138583482257</v>
      </c>
      <c r="P30" s="229">
        <v>0.76484065455272188</v>
      </c>
      <c r="Q30" s="229">
        <v>0</v>
      </c>
      <c r="R30" s="229">
        <v>0</v>
      </c>
      <c r="S30" s="229">
        <v>0</v>
      </c>
      <c r="T30" s="229">
        <v>2.566363619159814E-2</v>
      </c>
      <c r="U30" s="229">
        <v>0</v>
      </c>
      <c r="V30" s="229">
        <v>4.5180749076032263E-2</v>
      </c>
      <c r="W30" s="229">
        <v>4.7291564064741991E-2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0.38741407589830201</v>
      </c>
      <c r="H31" s="229">
        <v>0.40196016296772291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0.66072295584750085</v>
      </c>
      <c r="Q31" s="229">
        <v>1.8345943164818499</v>
      </c>
      <c r="R31" s="229">
        <v>2.197395116465831</v>
      </c>
      <c r="S31" s="229">
        <v>1.2793859313021649</v>
      </c>
      <c r="T31" s="229">
        <v>1.3017800443378049</v>
      </c>
      <c r="U31" s="229">
        <v>1.0550021888416079</v>
      </c>
      <c r="V31" s="229">
        <v>1.2078655898530479</v>
      </c>
      <c r="W31" s="229">
        <v>1.5771375795353739</v>
      </c>
      <c r="X31" s="229">
        <v>0.79875811204804215</v>
      </c>
      <c r="Y31" s="229">
        <v>0.87434565005786591</v>
      </c>
      <c r="DA31" s="73" t="s">
        <v>1005</v>
      </c>
    </row>
    <row r="32" spans="1:105" ht="12" customHeight="1" x14ac:dyDescent="0.25">
      <c r="A32" s="46" t="s">
        <v>35</v>
      </c>
      <c r="B32" s="229">
        <v>28.641584095828211</v>
      </c>
      <c r="C32" s="229">
        <v>24.913718370928489</v>
      </c>
      <c r="D32" s="229">
        <v>21.69997216095253</v>
      </c>
      <c r="E32" s="229">
        <v>25.775561156271358</v>
      </c>
      <c r="F32" s="229">
        <v>38.419418580737407</v>
      </c>
      <c r="G32" s="229">
        <v>36.436105324062709</v>
      </c>
      <c r="H32" s="229">
        <v>32.699868738316013</v>
      </c>
      <c r="I32" s="229">
        <v>46.470848550019689</v>
      </c>
      <c r="J32" s="229">
        <v>42.813625792581902</v>
      </c>
      <c r="K32" s="229">
        <v>51.12473206956151</v>
      </c>
      <c r="L32" s="229">
        <v>52.839333935248973</v>
      </c>
      <c r="M32" s="229">
        <v>50.930469868412352</v>
      </c>
      <c r="N32" s="229">
        <v>36.946508433832079</v>
      </c>
      <c r="O32" s="229">
        <v>38.839616338295357</v>
      </c>
      <c r="P32" s="229">
        <v>35.265397682173443</v>
      </c>
      <c r="Q32" s="229">
        <v>33.712254184101887</v>
      </c>
      <c r="R32" s="229">
        <v>29.67048519117456</v>
      </c>
      <c r="S32" s="229">
        <v>30.954779458139281</v>
      </c>
      <c r="T32" s="229">
        <v>24.854849293432359</v>
      </c>
      <c r="U32" s="229">
        <v>39.55932699864092</v>
      </c>
      <c r="V32" s="229">
        <v>50.780339034207351</v>
      </c>
      <c r="W32" s="229">
        <v>38.189593215933058</v>
      </c>
      <c r="X32" s="229">
        <v>9.7300680089236824</v>
      </c>
      <c r="Y32" s="229">
        <v>17.356939733466259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2.5953994961102549E-2</v>
      </c>
      <c r="I34" s="229">
        <v>1.263480760858607E-2</v>
      </c>
      <c r="J34" s="229">
        <v>1.3028025759382739E-2</v>
      </c>
      <c r="K34" s="229">
        <v>2.7331726307645569E-2</v>
      </c>
      <c r="L34" s="229">
        <v>1.3654128622064859E-2</v>
      </c>
      <c r="M34" s="229">
        <v>1.4555835336546769E-2</v>
      </c>
      <c r="N34" s="229">
        <v>1.5304293769687489E-2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1.0293076144091979E-3</v>
      </c>
      <c r="U34" s="229">
        <v>3.0238572307876971E-3</v>
      </c>
      <c r="V34" s="229">
        <v>3.6927702697914901E-3</v>
      </c>
      <c r="W34" s="229">
        <v>4.0181849160136921E-3</v>
      </c>
      <c r="X34" s="229">
        <v>5.4292787896148961E-3</v>
      </c>
      <c r="Y34" s="229">
        <v>3.6452766827903878E-3</v>
      </c>
      <c r="DA34" s="73" t="s">
        <v>1008</v>
      </c>
    </row>
    <row r="35" spans="1:105" ht="12" customHeight="1" x14ac:dyDescent="0.25">
      <c r="A35" s="46" t="s">
        <v>39</v>
      </c>
      <c r="B35" s="229">
        <v>1.3916943643634241</v>
      </c>
      <c r="C35" s="229">
        <v>1.4666385222157099</v>
      </c>
      <c r="D35" s="229">
        <v>1.7746074426831719</v>
      </c>
      <c r="E35" s="229">
        <v>1.8992855941503839</v>
      </c>
      <c r="F35" s="229">
        <v>1.828459277220279</v>
      </c>
      <c r="G35" s="229">
        <v>1.8110517026141271</v>
      </c>
      <c r="H35" s="229">
        <v>1.89930961686572</v>
      </c>
      <c r="I35" s="229">
        <v>2.0212510747361452</v>
      </c>
      <c r="J35" s="229">
        <v>2.18046036882216</v>
      </c>
      <c r="K35" s="229">
        <v>2.1385109524487511</v>
      </c>
      <c r="L35" s="229">
        <v>2.1750339276961168</v>
      </c>
      <c r="M35" s="229">
        <v>2.3173099292262118</v>
      </c>
      <c r="N35" s="229">
        <v>2.3019199269270252</v>
      </c>
      <c r="O35" s="229">
        <v>2.4723985049277002</v>
      </c>
      <c r="P35" s="229">
        <v>2.2854488747102399</v>
      </c>
      <c r="Q35" s="229">
        <v>2.518892537768886</v>
      </c>
      <c r="R35" s="229">
        <v>2.6729635337977502</v>
      </c>
      <c r="S35" s="229">
        <v>2.6630199146462439</v>
      </c>
      <c r="T35" s="229">
        <v>2.5125766477590821</v>
      </c>
      <c r="U35" s="229">
        <v>4.6270415376106726</v>
      </c>
      <c r="V35" s="229">
        <v>8.233624797436347</v>
      </c>
      <c r="W35" s="229">
        <v>10.589567579643729</v>
      </c>
      <c r="X35" s="229">
        <v>9.0324229289926983</v>
      </c>
      <c r="Y35" s="229">
        <v>3.5277165097703982</v>
      </c>
      <c r="DA35" s="73" t="s">
        <v>1009</v>
      </c>
    </row>
    <row r="36" spans="1:105" ht="12" customHeight="1" x14ac:dyDescent="0.25">
      <c r="A36" s="57" t="s">
        <v>1010</v>
      </c>
      <c r="B36" s="261">
        <v>33.019980361547937</v>
      </c>
      <c r="C36" s="261">
        <v>31.93477715459592</v>
      </c>
      <c r="D36" s="261">
        <v>26.78468924725798</v>
      </c>
      <c r="E36" s="261">
        <v>30.028852890421248</v>
      </c>
      <c r="F36" s="261">
        <v>42.094431169314532</v>
      </c>
      <c r="G36" s="261">
        <v>33.090027218438699</v>
      </c>
      <c r="H36" s="261">
        <v>40.285799257774862</v>
      </c>
      <c r="I36" s="261">
        <v>38.71942756733926</v>
      </c>
      <c r="J36" s="261">
        <v>35.96081863593681</v>
      </c>
      <c r="K36" s="261">
        <v>35.731941819102232</v>
      </c>
      <c r="L36" s="261">
        <v>32.751060814383109</v>
      </c>
      <c r="M36" s="261">
        <v>32.05337137801687</v>
      </c>
      <c r="N36" s="261">
        <v>22.959788322662789</v>
      </c>
      <c r="O36" s="261">
        <v>24.491355753422852</v>
      </c>
      <c r="P36" s="261">
        <v>22.55579878559837</v>
      </c>
      <c r="Q36" s="261">
        <v>21.797899372384759</v>
      </c>
      <c r="R36" s="261">
        <v>19.456617354146211</v>
      </c>
      <c r="S36" s="261">
        <v>19.849471545497881</v>
      </c>
      <c r="T36" s="261">
        <v>16.25590910888738</v>
      </c>
      <c r="U36" s="261">
        <v>25.691435267653869</v>
      </c>
      <c r="V36" s="261">
        <v>33.932814220305339</v>
      </c>
      <c r="W36" s="261">
        <v>27.696114612474041</v>
      </c>
      <c r="X36" s="261">
        <v>9.9101896579287985</v>
      </c>
      <c r="Y36" s="261">
        <v>12.53718129265369</v>
      </c>
      <c r="DA36" s="70" t="s">
        <v>1011</v>
      </c>
    </row>
    <row r="37" spans="1:105" ht="12" customHeight="1" x14ac:dyDescent="0.25">
      <c r="A37" s="60" t="s">
        <v>1012</v>
      </c>
      <c r="B37" s="262">
        <v>32.937109784854499</v>
      </c>
      <c r="C37" s="262">
        <v>31.85530518164963</v>
      </c>
      <c r="D37" s="262">
        <v>26.653220596707239</v>
      </c>
      <c r="E37" s="262">
        <v>29.912758689212691</v>
      </c>
      <c r="F37" s="262">
        <v>42.054698680071617</v>
      </c>
      <c r="G37" s="262">
        <v>33.003843754724492</v>
      </c>
      <c r="H37" s="262">
        <v>40.22321901553633</v>
      </c>
      <c r="I37" s="262">
        <v>38.592668690350372</v>
      </c>
      <c r="J37" s="262">
        <v>35.871632482144634</v>
      </c>
      <c r="K37" s="262">
        <v>35.65101710194979</v>
      </c>
      <c r="L37" s="262">
        <v>32.633486376798373</v>
      </c>
      <c r="M37" s="262">
        <v>31.96028141040243</v>
      </c>
      <c r="N37" s="262">
        <v>22.9081922195309</v>
      </c>
      <c r="O37" s="262">
        <v>24.427915070796939</v>
      </c>
      <c r="P37" s="262">
        <v>22.493820426762181</v>
      </c>
      <c r="Q37" s="262">
        <v>21.712611184170761</v>
      </c>
      <c r="R37" s="262">
        <v>19.37811517697244</v>
      </c>
      <c r="S37" s="262">
        <v>19.795170877548621</v>
      </c>
      <c r="T37" s="262">
        <v>16.192220113614489</v>
      </c>
      <c r="U37" s="262">
        <v>25.611965357553601</v>
      </c>
      <c r="V37" s="262">
        <v>33.839351479206073</v>
      </c>
      <c r="W37" s="262">
        <v>27.55834434962523</v>
      </c>
      <c r="X37" s="262">
        <v>9.7059208049877554</v>
      </c>
      <c r="Y37" s="262">
        <v>12.33185169912192</v>
      </c>
      <c r="DA37" s="72" t="s">
        <v>1013</v>
      </c>
    </row>
    <row r="38" spans="1:105" ht="12" customHeight="1" x14ac:dyDescent="0.25">
      <c r="A38" s="59" t="s">
        <v>28</v>
      </c>
      <c r="B38" s="230">
        <v>0.13017780053019551</v>
      </c>
      <c r="C38" s="230">
        <v>0</v>
      </c>
      <c r="D38" s="230">
        <v>0</v>
      </c>
      <c r="E38" s="230">
        <v>0</v>
      </c>
      <c r="F38" s="230">
        <v>0.17439404230936609</v>
      </c>
      <c r="G38" s="230">
        <v>2.6467353380516871E-2</v>
      </c>
      <c r="H38" s="230">
        <v>0</v>
      </c>
      <c r="I38" s="230">
        <v>0.43192101246829001</v>
      </c>
      <c r="J38" s="230">
        <v>0</v>
      </c>
      <c r="K38" s="230">
        <v>0</v>
      </c>
      <c r="L38" s="230">
        <v>0.15504123722453289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6.8880325923415628E-2</v>
      </c>
      <c r="Y38" s="230">
        <v>1.0227019761953509E-2</v>
      </c>
      <c r="DA38" s="71" t="s">
        <v>1014</v>
      </c>
    </row>
    <row r="39" spans="1:105" ht="12" customHeight="1" x14ac:dyDescent="0.25">
      <c r="A39" s="59" t="s">
        <v>31</v>
      </c>
      <c r="B39" s="295">
        <v>1.3696008496815799</v>
      </c>
      <c r="C39" s="295">
        <v>1.1915402378480331</v>
      </c>
      <c r="D39" s="295">
        <v>1.08207121571425</v>
      </c>
      <c r="E39" s="295">
        <v>1.0299238435826921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0.32757097411322228</v>
      </c>
      <c r="C40" s="295">
        <v>1.4918524206264661</v>
      </c>
      <c r="D40" s="295">
        <v>0.17783786780087341</v>
      </c>
      <c r="E40" s="295">
        <v>0.1732539153679781</v>
      </c>
      <c r="F40" s="295">
        <v>0.17676978803154311</v>
      </c>
      <c r="G40" s="295">
        <v>0.19155453866963359</v>
      </c>
      <c r="H40" s="295">
        <v>0.1949817039353548</v>
      </c>
      <c r="I40" s="295">
        <v>5.8691566551659705E-4</v>
      </c>
      <c r="J40" s="295">
        <v>0.20004468497998271</v>
      </c>
      <c r="K40" s="295">
        <v>6.4040465655177683E-4</v>
      </c>
      <c r="L40" s="295">
        <v>0.21267134382933481</v>
      </c>
      <c r="M40" s="295">
        <v>0.2267538504734313</v>
      </c>
      <c r="N40" s="295">
        <v>0.14399046429539911</v>
      </c>
      <c r="O40" s="295">
        <v>0.25540800127827912</v>
      </c>
      <c r="P40" s="295">
        <v>0.23713986081297381</v>
      </c>
      <c r="Q40" s="295">
        <v>0.22384826288449719</v>
      </c>
      <c r="R40" s="295">
        <v>6.1757047069533331E-4</v>
      </c>
      <c r="S40" s="295">
        <v>3.6197891480583187E-2</v>
      </c>
      <c r="T40" s="295">
        <v>6.7256492417549274E-2</v>
      </c>
      <c r="U40" s="295">
        <v>9.8993416224932296E-2</v>
      </c>
      <c r="V40" s="295">
        <v>0.11146824406954479</v>
      </c>
      <c r="W40" s="295">
        <v>0.13697447144593419</v>
      </c>
      <c r="X40" s="295">
        <v>0.32883913624903732</v>
      </c>
      <c r="Y40" s="295">
        <v>0.56852395139616996</v>
      </c>
      <c r="DA40" s="122" t="s">
        <v>1016</v>
      </c>
    </row>
    <row r="41" spans="1:105" ht="12" customHeight="1" x14ac:dyDescent="0.25">
      <c r="A41" s="59" t="s">
        <v>32</v>
      </c>
      <c r="B41" s="295">
        <v>14.12670984655059</v>
      </c>
      <c r="C41" s="295">
        <v>14.372689205265401</v>
      </c>
      <c r="D41" s="295">
        <v>12.43060829010232</v>
      </c>
      <c r="E41" s="295">
        <v>13.310601330621321</v>
      </c>
      <c r="F41" s="295">
        <v>18.827919907245882</v>
      </c>
      <c r="G41" s="295">
        <v>10.93988540745567</v>
      </c>
      <c r="H41" s="295">
        <v>20.460547346504349</v>
      </c>
      <c r="I41" s="295">
        <v>10.51181259260175</v>
      </c>
      <c r="J41" s="295">
        <v>10.061813832407131</v>
      </c>
      <c r="K41" s="295">
        <v>5.0631935593052759</v>
      </c>
      <c r="L41" s="295">
        <v>0.63246980899531668</v>
      </c>
      <c r="M41" s="295">
        <v>1.1250375360949381</v>
      </c>
      <c r="N41" s="295">
        <v>0.2383112289100382</v>
      </c>
      <c r="O41" s="295">
        <v>0.50822567326782564</v>
      </c>
      <c r="P41" s="295">
        <v>0.4724591042985084</v>
      </c>
      <c r="Q41" s="295">
        <v>0</v>
      </c>
      <c r="R41" s="295">
        <v>0</v>
      </c>
      <c r="S41" s="295">
        <v>0</v>
      </c>
      <c r="T41" s="295">
        <v>1.6632502760199629E-2</v>
      </c>
      <c r="U41" s="295">
        <v>0</v>
      </c>
      <c r="V41" s="295">
        <v>2.9982005807515949E-2</v>
      </c>
      <c r="W41" s="295">
        <v>3.3914882914710537E-2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16.983050313978911</v>
      </c>
      <c r="C42" s="295">
        <v>14.79922331790973</v>
      </c>
      <c r="D42" s="295">
        <v>12.9627032230898</v>
      </c>
      <c r="E42" s="295">
        <v>15.3989795996407</v>
      </c>
      <c r="F42" s="295">
        <v>22.875614942484841</v>
      </c>
      <c r="G42" s="295">
        <v>21.845936455218659</v>
      </c>
      <c r="H42" s="295">
        <v>19.56768996509663</v>
      </c>
      <c r="I42" s="295">
        <v>27.64834816961481</v>
      </c>
      <c r="J42" s="295">
        <v>25.609773964757519</v>
      </c>
      <c r="K42" s="295">
        <v>30.58718313798796</v>
      </c>
      <c r="L42" s="295">
        <v>31.633303986749191</v>
      </c>
      <c r="M42" s="295">
        <v>30.608490023834069</v>
      </c>
      <c r="N42" s="295">
        <v>22.525890526325458</v>
      </c>
      <c r="O42" s="295">
        <v>23.664281396250839</v>
      </c>
      <c r="P42" s="295">
        <v>21.784221461650699</v>
      </c>
      <c r="Q42" s="295">
        <v>21.488762921286259</v>
      </c>
      <c r="R42" s="295">
        <v>19.377497606501741</v>
      </c>
      <c r="S42" s="295">
        <v>19.758972986068031</v>
      </c>
      <c r="T42" s="295">
        <v>16.108331118436741</v>
      </c>
      <c r="U42" s="295">
        <v>25.512971941328669</v>
      </c>
      <c r="V42" s="295">
        <v>33.697901229329013</v>
      </c>
      <c r="W42" s="295">
        <v>27.38745499526458</v>
      </c>
      <c r="X42" s="295">
        <v>9.3082013428153019</v>
      </c>
      <c r="Y42" s="295">
        <v>11.753100727963799</v>
      </c>
      <c r="DA42" s="122" t="s">
        <v>1018</v>
      </c>
    </row>
    <row r="43" spans="1:105" ht="12" customHeight="1" x14ac:dyDescent="0.25">
      <c r="A43" s="60" t="s">
        <v>1019</v>
      </c>
      <c r="B43" s="262">
        <v>8.287057669344601E-2</v>
      </c>
      <c r="C43" s="262">
        <v>7.9471972946286426E-2</v>
      </c>
      <c r="D43" s="262">
        <v>0.1314686505507352</v>
      </c>
      <c r="E43" s="262">
        <v>0.11609420120855909</v>
      </c>
      <c r="F43" s="262">
        <v>3.9732489242900203E-2</v>
      </c>
      <c r="G43" s="262">
        <v>8.6183463714216049E-2</v>
      </c>
      <c r="H43" s="262">
        <v>6.2580242238531342E-2</v>
      </c>
      <c r="I43" s="262">
        <v>0.1267588769888924</v>
      </c>
      <c r="J43" s="262">
        <v>8.9186153792179201E-2</v>
      </c>
      <c r="K43" s="262">
        <v>8.0924717152435724E-2</v>
      </c>
      <c r="L43" s="262">
        <v>0.1175744375847346</v>
      </c>
      <c r="M43" s="262">
        <v>9.3089967614434249E-2</v>
      </c>
      <c r="N43" s="262">
        <v>5.1596103131890662E-2</v>
      </c>
      <c r="O43" s="262">
        <v>6.3440682625909517E-2</v>
      </c>
      <c r="P43" s="262">
        <v>6.1978358836193487E-2</v>
      </c>
      <c r="Q43" s="262">
        <v>8.5288188213998181E-2</v>
      </c>
      <c r="R43" s="262">
        <v>7.8502177173766577E-2</v>
      </c>
      <c r="S43" s="262">
        <v>5.4300667949265483E-2</v>
      </c>
      <c r="T43" s="262">
        <v>6.3688995272889848E-2</v>
      </c>
      <c r="U43" s="262">
        <v>7.9469910100268187E-2</v>
      </c>
      <c r="V43" s="262">
        <v>9.3462741099264141E-2</v>
      </c>
      <c r="W43" s="262">
        <v>0.1377702628488113</v>
      </c>
      <c r="X43" s="262">
        <v>0.20426885294104241</v>
      </c>
      <c r="Y43" s="262">
        <v>0.2053295935317685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4.8957723334701431</v>
      </c>
      <c r="C44" s="261">
        <f t="shared" si="1"/>
        <v>4.6791742682621722</v>
      </c>
      <c r="D44" s="261">
        <f t="shared" si="1"/>
        <v>3.9193854979944889</v>
      </c>
      <c r="E44" s="261">
        <f t="shared" si="1"/>
        <v>4.4323200316998363</v>
      </c>
      <c r="F44" s="261">
        <f t="shared" si="1"/>
        <v>6.3703874734050352</v>
      </c>
      <c r="G44" s="261">
        <f t="shared" si="1"/>
        <v>5.0503226229369353</v>
      </c>
      <c r="H44" s="261">
        <f t="shared" si="1"/>
        <v>5.9723684281704283</v>
      </c>
      <c r="I44" s="261">
        <f t="shared" si="1"/>
        <v>5.9428197824006652</v>
      </c>
      <c r="J44" s="261">
        <f t="shared" si="1"/>
        <v>5.5355575230082827</v>
      </c>
      <c r="K44" s="261">
        <f t="shared" si="1"/>
        <v>5.6063951781019412</v>
      </c>
      <c r="L44" s="261">
        <f t="shared" si="1"/>
        <v>5.1772781853835417</v>
      </c>
      <c r="M44" s="261">
        <f t="shared" si="1"/>
        <v>5.0712392219261853</v>
      </c>
      <c r="N44" s="261">
        <f t="shared" si="1"/>
        <v>3.6556727338223509</v>
      </c>
      <c r="O44" s="261">
        <f t="shared" si="1"/>
        <v>3.8885405980253243</v>
      </c>
      <c r="P44" s="261">
        <f t="shared" si="1"/>
        <v>3.5832411981074381</v>
      </c>
      <c r="Q44" s="261">
        <f t="shared" si="1"/>
        <v>3.4731817600168551</v>
      </c>
      <c r="R44" s="261">
        <f t="shared" si="1"/>
        <v>3.1073216732522368</v>
      </c>
      <c r="S44" s="261">
        <f t="shared" si="1"/>
        <v>3.1753235902266299</v>
      </c>
      <c r="T44" s="261">
        <f t="shared" si="1"/>
        <v>2.5939828170081989</v>
      </c>
      <c r="U44" s="261">
        <f t="shared" si="1"/>
        <v>4.0933026174666791</v>
      </c>
      <c r="V44" s="261">
        <f t="shared" si="1"/>
        <v>5.4153584004688637</v>
      </c>
      <c r="W44" s="261">
        <f t="shared" si="1"/>
        <v>4.413008454454376</v>
      </c>
      <c r="X44" s="261">
        <f t="shared" si="1"/>
        <v>1.6064844092599655</v>
      </c>
      <c r="Y44" s="261">
        <f t="shared" si="1"/>
        <v>1.9857410600970737</v>
      </c>
      <c r="DA44" s="70"/>
    </row>
    <row r="45" spans="1:105" ht="12" customHeight="1" x14ac:dyDescent="0.25">
      <c r="A45" s="60" t="s">
        <v>1022</v>
      </c>
      <c r="B45" s="262">
        <v>3.3120550590155751</v>
      </c>
      <c r="C45" s="262">
        <v>3.134838906235164</v>
      </c>
      <c r="D45" s="262">
        <v>2.5064815808559682</v>
      </c>
      <c r="E45" s="262">
        <v>2.9146299660902821</v>
      </c>
      <c r="F45" s="262">
        <v>4.4828135003320826</v>
      </c>
      <c r="G45" s="262">
        <v>3.4831896246712479</v>
      </c>
      <c r="H45" s="262">
        <v>4.1041810769516696</v>
      </c>
      <c r="I45" s="262">
        <v>4.0846836946156619</v>
      </c>
      <c r="J45" s="262">
        <v>3.8489650934301771</v>
      </c>
      <c r="K45" s="262">
        <v>3.959284316140868</v>
      </c>
      <c r="L45" s="262">
        <v>3.6264041392233208</v>
      </c>
      <c r="M45" s="262">
        <v>3.5760404646891528</v>
      </c>
      <c r="N45" s="262">
        <v>2.599824145258562</v>
      </c>
      <c r="O45" s="262">
        <v>2.7516737855236491</v>
      </c>
      <c r="P45" s="262">
        <v>2.528259518973115</v>
      </c>
      <c r="Q45" s="262">
        <v>2.417734224964057</v>
      </c>
      <c r="R45" s="262">
        <v>2.1572237217658001</v>
      </c>
      <c r="S45" s="262">
        <v>2.240747420451541</v>
      </c>
      <c r="T45" s="262">
        <v>1.803389298985479</v>
      </c>
      <c r="U45" s="262">
        <v>2.870060752265863</v>
      </c>
      <c r="V45" s="262">
        <v>3.8004543314453629</v>
      </c>
      <c r="W45" s="262">
        <v>2.9984401843578312</v>
      </c>
      <c r="X45" s="262">
        <v>0.90812216570327253</v>
      </c>
      <c r="Y45" s="262">
        <v>1.2095468174833419</v>
      </c>
      <c r="DA45" s="72" t="s">
        <v>1023</v>
      </c>
    </row>
    <row r="46" spans="1:105" ht="12" customHeight="1" x14ac:dyDescent="0.25">
      <c r="A46" s="60" t="s">
        <v>1024</v>
      </c>
      <c r="B46" s="262">
        <v>1.4221020712333039</v>
      </c>
      <c r="C46" s="262">
        <v>1.375994208308629</v>
      </c>
      <c r="D46" s="262">
        <v>1.158694786994706</v>
      </c>
      <c r="E46" s="262">
        <v>1.297953663244507</v>
      </c>
      <c r="F46" s="262">
        <v>1.8097123113743729</v>
      </c>
      <c r="G46" s="262">
        <v>1.4297191834617551</v>
      </c>
      <c r="H46" s="262">
        <v>1.7369298310696939</v>
      </c>
      <c r="I46" s="262">
        <v>1.6708663403093309</v>
      </c>
      <c r="J46" s="262">
        <v>1.552552045919982</v>
      </c>
      <c r="K46" s="262">
        <v>1.5423598092196891</v>
      </c>
      <c r="L46" s="262">
        <v>1.4160881169690309</v>
      </c>
      <c r="M46" s="262">
        <v>1.3864402099233279</v>
      </c>
      <c r="N46" s="262">
        <v>0.99629898071730993</v>
      </c>
      <c r="O46" s="262">
        <v>1.0630982241408651</v>
      </c>
      <c r="P46" s="262">
        <v>0.98305008590580678</v>
      </c>
      <c r="Q46" s="262">
        <v>0.95948846454441727</v>
      </c>
      <c r="R46" s="262">
        <v>0.86270443853216883</v>
      </c>
      <c r="S46" s="262">
        <v>0.87299701699123544</v>
      </c>
      <c r="T46" s="262">
        <v>0.71929125108160374</v>
      </c>
      <c r="U46" s="262">
        <v>1.1338428447772479</v>
      </c>
      <c r="V46" s="262">
        <v>1.50949665008006</v>
      </c>
      <c r="W46" s="262">
        <v>1.2637342870167581</v>
      </c>
      <c r="X46" s="262">
        <v>0.49907446895163998</v>
      </c>
      <c r="Y46" s="262">
        <v>0.56488340461453623</v>
      </c>
      <c r="DA46" s="72" t="s">
        <v>1025</v>
      </c>
    </row>
    <row r="47" spans="1:105" ht="12" customHeight="1" x14ac:dyDescent="0.25">
      <c r="A47" s="64" t="s">
        <v>28</v>
      </c>
      <c r="B47" s="229">
        <v>5.4832174232541976E-3</v>
      </c>
      <c r="C47" s="229">
        <v>0</v>
      </c>
      <c r="D47" s="229">
        <v>0</v>
      </c>
      <c r="E47" s="229">
        <v>0</v>
      </c>
      <c r="F47" s="229">
        <v>7.3152109549167576E-3</v>
      </c>
      <c r="G47" s="229">
        <v>1.1025264025667941E-3</v>
      </c>
      <c r="H47" s="229">
        <v>0</v>
      </c>
      <c r="I47" s="229">
        <v>1.813146705426567E-2</v>
      </c>
      <c r="J47" s="229">
        <v>0</v>
      </c>
      <c r="K47" s="229">
        <v>0</v>
      </c>
      <c r="L47" s="229">
        <v>6.4681071363022679E-3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1.798301473814907E-3</v>
      </c>
      <c r="Y47" s="229">
        <v>3.7721329592247489E-4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5.7688939368243868E-2</v>
      </c>
      <c r="C49" s="229">
        <v>5.0098594242129743E-2</v>
      </c>
      <c r="D49" s="229">
        <v>4.524146324279333E-2</v>
      </c>
      <c r="E49" s="229">
        <v>4.3056477590259983E-2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1.3797612690447511E-2</v>
      </c>
      <c r="C50" s="229">
        <v>6.272529178291715E-2</v>
      </c>
      <c r="D50" s="229">
        <v>7.4354120527817596E-3</v>
      </c>
      <c r="E50" s="229">
        <v>7.2429659444690894E-3</v>
      </c>
      <c r="F50" s="229">
        <v>7.4148650537771759E-3</v>
      </c>
      <c r="G50" s="229">
        <v>7.9794127270102055E-3</v>
      </c>
      <c r="H50" s="229">
        <v>8.1379967448317447E-3</v>
      </c>
      <c r="I50" s="229">
        <v>2.4637935515415241E-5</v>
      </c>
      <c r="J50" s="229">
        <v>8.3525768529491302E-3</v>
      </c>
      <c r="K50" s="229">
        <v>2.6733956837101579E-5</v>
      </c>
      <c r="L50" s="229">
        <v>8.872355905657393E-3</v>
      </c>
      <c r="M50" s="229">
        <v>9.4234004635449838E-3</v>
      </c>
      <c r="N50" s="229">
        <v>5.8985106127256064E-3</v>
      </c>
      <c r="O50" s="229">
        <v>1.0469677604934171E-2</v>
      </c>
      <c r="P50" s="229">
        <v>9.5880105369138963E-3</v>
      </c>
      <c r="Q50" s="229">
        <v>8.7709635583121757E-3</v>
      </c>
      <c r="R50" s="229">
        <v>2.3617323479005969E-5</v>
      </c>
      <c r="S50" s="229">
        <v>1.4163279321711031E-3</v>
      </c>
      <c r="T50" s="229">
        <v>2.5918627481369919E-3</v>
      </c>
      <c r="U50" s="229">
        <v>3.8336402382503059E-3</v>
      </c>
      <c r="V50" s="229">
        <v>4.1952814593484789E-3</v>
      </c>
      <c r="W50" s="229">
        <v>4.7703493873833521E-3</v>
      </c>
      <c r="X50" s="229">
        <v>8.5852076835721998E-3</v>
      </c>
      <c r="Y50" s="229">
        <v>2.09694318099229E-2</v>
      </c>
      <c r="DA50" s="73" t="s">
        <v>1029</v>
      </c>
    </row>
    <row r="51" spans="1:105" ht="12" customHeight="1" x14ac:dyDescent="0.25">
      <c r="A51" s="64" t="s">
        <v>32</v>
      </c>
      <c r="B51" s="229">
        <v>0.59503095956745422</v>
      </c>
      <c r="C51" s="229">
        <v>0.60430315468260665</v>
      </c>
      <c r="D51" s="229">
        <v>0.51972448751537381</v>
      </c>
      <c r="E51" s="229">
        <v>0.55645629672109553</v>
      </c>
      <c r="F51" s="229">
        <v>0.7897643987141143</v>
      </c>
      <c r="G51" s="229">
        <v>0.45571282966485699</v>
      </c>
      <c r="H51" s="229">
        <v>0.85396662529184297</v>
      </c>
      <c r="I51" s="229">
        <v>0.44127184879056192</v>
      </c>
      <c r="J51" s="229">
        <v>0.42011650208880458</v>
      </c>
      <c r="K51" s="229">
        <v>0.2113651059334766</v>
      </c>
      <c r="L51" s="229">
        <v>2.6385770381423541E-2</v>
      </c>
      <c r="M51" s="229">
        <v>4.6754131041248807E-2</v>
      </c>
      <c r="N51" s="229">
        <v>9.7623222463798717E-3</v>
      </c>
      <c r="O51" s="229">
        <v>2.0833172504518799E-2</v>
      </c>
      <c r="P51" s="229">
        <v>1.9102410091433999E-2</v>
      </c>
      <c r="Q51" s="229">
        <v>0</v>
      </c>
      <c r="R51" s="229">
        <v>0</v>
      </c>
      <c r="S51" s="229">
        <v>0</v>
      </c>
      <c r="T51" s="229">
        <v>6.4096658572100347E-4</v>
      </c>
      <c r="U51" s="229">
        <v>0</v>
      </c>
      <c r="V51" s="229">
        <v>1.128419615185419E-3</v>
      </c>
      <c r="W51" s="229">
        <v>1.1811386401240961E-3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9.6759272783834109E-3</v>
      </c>
      <c r="H52" s="229">
        <v>1.003922559257708E-2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1.6502000494213249E-2</v>
      </c>
      <c r="Q52" s="229">
        <v>4.5820227751027107E-2</v>
      </c>
      <c r="R52" s="229">
        <v>5.4881421898515491E-2</v>
      </c>
      <c r="S52" s="229">
        <v>3.1953524671406601E-2</v>
      </c>
      <c r="T52" s="229">
        <v>3.2512832715891879E-2</v>
      </c>
      <c r="U52" s="229">
        <v>2.6349389691370941E-2</v>
      </c>
      <c r="V52" s="229">
        <v>3.0167256009943549E-2</v>
      </c>
      <c r="W52" s="229">
        <v>3.9390072475311427E-2</v>
      </c>
      <c r="X52" s="229">
        <v>1.9949521419104319E-2</v>
      </c>
      <c r="Y52" s="229">
        <v>2.1837371051927391E-2</v>
      </c>
      <c r="DA52" s="73" t="s">
        <v>1031</v>
      </c>
    </row>
    <row r="53" spans="1:105" ht="12" customHeight="1" x14ac:dyDescent="0.25">
      <c r="A53" s="64" t="s">
        <v>35</v>
      </c>
      <c r="B53" s="229">
        <v>0.71534283881230354</v>
      </c>
      <c r="C53" s="229">
        <v>0.62223688344898709</v>
      </c>
      <c r="D53" s="229">
        <v>0.54197140897750617</v>
      </c>
      <c r="E53" s="229">
        <v>0.64376198704012821</v>
      </c>
      <c r="F53" s="229">
        <v>0.95955083563502686</v>
      </c>
      <c r="G53" s="229">
        <v>0.91001625226362748</v>
      </c>
      <c r="H53" s="229">
        <v>0.81670122901700082</v>
      </c>
      <c r="I53" s="229">
        <v>1.160640717795691</v>
      </c>
      <c r="J53" s="229">
        <v>1.069299118088028</v>
      </c>
      <c r="K53" s="229">
        <v>1.2768745907976999</v>
      </c>
      <c r="L53" s="229">
        <v>1.3196979263342421</v>
      </c>
      <c r="M53" s="229">
        <v>1.2720227615839581</v>
      </c>
      <c r="N53" s="229">
        <v>0.92276391343556108</v>
      </c>
      <c r="O53" s="229">
        <v>0.97004555742654441</v>
      </c>
      <c r="P53" s="229">
        <v>0.88077704101168064</v>
      </c>
      <c r="Q53" s="229">
        <v>0.84198623686913987</v>
      </c>
      <c r="R53" s="229">
        <v>0.74104033612738218</v>
      </c>
      <c r="S53" s="229">
        <v>0.77311644978531113</v>
      </c>
      <c r="T53" s="229">
        <v>0.62076658861915379</v>
      </c>
      <c r="U53" s="229">
        <v>0.98802081553980159</v>
      </c>
      <c r="V53" s="229">
        <v>1.268273142960417</v>
      </c>
      <c r="W53" s="229">
        <v>0.95381079247469913</v>
      </c>
      <c r="X53" s="229">
        <v>0.24301499693775849</v>
      </c>
      <c r="Y53" s="229">
        <v>0.43350125120489758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6.4821849140318875E-4</v>
      </c>
      <c r="I55" s="229">
        <v>3.1556282335269692E-4</v>
      </c>
      <c r="J55" s="229">
        <v>3.2538371130785691E-4</v>
      </c>
      <c r="K55" s="229">
        <v>6.8262825900749992E-4</v>
      </c>
      <c r="L55" s="229">
        <v>3.410210516756606E-4</v>
      </c>
      <c r="M55" s="229">
        <v>3.6354178372579698E-4</v>
      </c>
      <c r="N55" s="229">
        <v>3.8223503681209832E-4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2.5707650402263991E-5</v>
      </c>
      <c r="U55" s="229">
        <v>7.5522869419427361E-5</v>
      </c>
      <c r="V55" s="229">
        <v>9.2229422752461632E-5</v>
      </c>
      <c r="W55" s="229">
        <v>1.0035687254856409E-4</v>
      </c>
      <c r="X55" s="229">
        <v>1.3559989171940529E-4</v>
      </c>
      <c r="Y55" s="229">
        <v>9.1043238453538845E-5</v>
      </c>
      <c r="DA55" s="73" t="s">
        <v>1034</v>
      </c>
    </row>
    <row r="56" spans="1:105" ht="12" customHeight="1" x14ac:dyDescent="0.25">
      <c r="A56" s="64" t="s">
        <v>39</v>
      </c>
      <c r="B56" s="229">
        <v>3.4758503371600219E-2</v>
      </c>
      <c r="C56" s="229">
        <v>3.6630284151988712E-2</v>
      </c>
      <c r="D56" s="229">
        <v>4.4322015206251272E-2</v>
      </c>
      <c r="E56" s="229">
        <v>4.7435935948554657E-2</v>
      </c>
      <c r="F56" s="229">
        <v>4.5667001016538061E-2</v>
      </c>
      <c r="G56" s="229">
        <v>4.523223512531014E-2</v>
      </c>
      <c r="H56" s="229">
        <v>4.7436535932037657E-2</v>
      </c>
      <c r="I56" s="229">
        <v>5.0482105909944203E-2</v>
      </c>
      <c r="J56" s="229">
        <v>5.4458465178891982E-2</v>
      </c>
      <c r="K56" s="229">
        <v>5.3410750272667749E-2</v>
      </c>
      <c r="L56" s="229">
        <v>5.4322936159730058E-2</v>
      </c>
      <c r="M56" s="229">
        <v>5.7876375050850103E-2</v>
      </c>
      <c r="N56" s="229">
        <v>5.749199938583123E-2</v>
      </c>
      <c r="O56" s="229">
        <v>6.1749816604867273E-2</v>
      </c>
      <c r="P56" s="229">
        <v>5.7080623771564927E-2</v>
      </c>
      <c r="Q56" s="229">
        <v>6.2911036365938103E-2</v>
      </c>
      <c r="R56" s="229">
        <v>6.6759063182792108E-2</v>
      </c>
      <c r="S56" s="229">
        <v>6.6510714602346699E-2</v>
      </c>
      <c r="T56" s="229">
        <v>6.2753292762297908E-2</v>
      </c>
      <c r="U56" s="229">
        <v>0.11556347643840589</v>
      </c>
      <c r="V56" s="229">
        <v>0.2056403206124128</v>
      </c>
      <c r="W56" s="229">
        <v>0.26448157716669168</v>
      </c>
      <c r="X56" s="229">
        <v>0.22559084154567061</v>
      </c>
      <c r="Y56" s="229">
        <v>8.8107094013412254E-2</v>
      </c>
      <c r="DA56" s="73" t="s">
        <v>1035</v>
      </c>
    </row>
    <row r="57" spans="1:105" ht="12" customHeight="1" x14ac:dyDescent="0.25">
      <c r="A57" s="60" t="s">
        <v>1036</v>
      </c>
      <c r="B57" s="262">
        <v>0.16161520322126441</v>
      </c>
      <c r="C57" s="262">
        <v>0.1683411537183796</v>
      </c>
      <c r="D57" s="262">
        <v>0.25420913014381458</v>
      </c>
      <c r="E57" s="262">
        <v>0.21973640236504749</v>
      </c>
      <c r="F57" s="262">
        <v>7.7861661698579443E-2</v>
      </c>
      <c r="G57" s="262">
        <v>0.13741381480393189</v>
      </c>
      <c r="H57" s="262">
        <v>0.13125752014906461</v>
      </c>
      <c r="I57" s="262">
        <v>0.18726974747567171</v>
      </c>
      <c r="J57" s="262">
        <v>0.13404038365812379</v>
      </c>
      <c r="K57" s="262">
        <v>0.1047510527413839</v>
      </c>
      <c r="L57" s="262">
        <v>0.13478592919118981</v>
      </c>
      <c r="M57" s="262">
        <v>0.1087585473137041</v>
      </c>
      <c r="N57" s="262">
        <v>5.9549607846479197E-2</v>
      </c>
      <c r="O57" s="262">
        <v>7.3768588360810267E-2</v>
      </c>
      <c r="P57" s="262">
        <v>7.1931593228516499E-2</v>
      </c>
      <c r="Q57" s="262">
        <v>9.595907050838122E-2</v>
      </c>
      <c r="R57" s="262">
        <v>8.7393512954268129E-2</v>
      </c>
      <c r="S57" s="262">
        <v>6.1579152783853737E-2</v>
      </c>
      <c r="T57" s="262">
        <v>7.1302266941116049E-2</v>
      </c>
      <c r="U57" s="262">
        <v>8.9399020423568121E-2</v>
      </c>
      <c r="V57" s="262">
        <v>0.10540741894344011</v>
      </c>
      <c r="W57" s="262">
        <v>0.1508339830797871</v>
      </c>
      <c r="X57" s="262">
        <v>0.19928777460505301</v>
      </c>
      <c r="Y57" s="262">
        <v>0.2113108379991957</v>
      </c>
      <c r="DA57" s="72" t="s">
        <v>1037</v>
      </c>
    </row>
    <row r="58" spans="1:105" ht="12" customHeight="1" x14ac:dyDescent="0.25">
      <c r="A58" s="132" t="s">
        <v>1038</v>
      </c>
      <c r="B58" s="316">
        <v>6.0664067430803046</v>
      </c>
      <c r="C58" s="316">
        <v>5.8617658161040316</v>
      </c>
      <c r="D58" s="316">
        <v>5.1056765991859603</v>
      </c>
      <c r="E58" s="316">
        <v>5.6463859603571143</v>
      </c>
      <c r="F58" s="316">
        <v>7.4113286891423398</v>
      </c>
      <c r="G58" s="316">
        <v>6.1097958683680966</v>
      </c>
      <c r="H58" s="316">
        <v>7.2276908153447303</v>
      </c>
      <c r="I58" s="316">
        <v>7.2317824580928614</v>
      </c>
      <c r="J58" s="316">
        <v>6.6269531271073836</v>
      </c>
      <c r="K58" s="316">
        <v>6.5647782609661673</v>
      </c>
      <c r="L58" s="316">
        <v>6.1750067881383499</v>
      </c>
      <c r="M58" s="316">
        <v>5.9755659662589853</v>
      </c>
      <c r="N58" s="316">
        <v>4.2375636812374307</v>
      </c>
      <c r="O58" s="316">
        <v>4.5507586988981048</v>
      </c>
      <c r="P58" s="316">
        <v>4.2125625892501919</v>
      </c>
      <c r="Q58" s="316">
        <v>4.177293621664167</v>
      </c>
      <c r="R58" s="316">
        <v>3.7472986693475341</v>
      </c>
      <c r="S58" s="316">
        <v>3.732981192034583</v>
      </c>
      <c r="T58" s="316">
        <v>3.1221946496755328</v>
      </c>
      <c r="U58" s="316">
        <v>4.8468671424068166</v>
      </c>
      <c r="V58" s="316">
        <v>6.3770277478925532</v>
      </c>
      <c r="W58" s="316">
        <v>5.4179054006654113</v>
      </c>
      <c r="X58" s="316">
        <v>2.2041460792752949</v>
      </c>
      <c r="Y58" s="316">
        <v>2.6391619751049942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99.469127941880998</v>
      </c>
      <c r="C61" s="223">
        <v>90.877950081430967</v>
      </c>
      <c r="D61" s="223">
        <v>69.178543842872145</v>
      </c>
      <c r="E61" s="223">
        <v>88.735171471773114</v>
      </c>
      <c r="F61" s="223">
        <v>116.91823695790259</v>
      </c>
      <c r="G61" s="223">
        <v>80.950908668951612</v>
      </c>
      <c r="H61" s="223">
        <v>95.627645273700011</v>
      </c>
      <c r="I61" s="223">
        <v>101.3912183826845</v>
      </c>
      <c r="J61" s="223">
        <v>78.60397118601351</v>
      </c>
      <c r="K61" s="223">
        <v>71.672599050520148</v>
      </c>
      <c r="L61" s="223">
        <v>62.988428822355303</v>
      </c>
      <c r="M61" s="223">
        <v>48.922590386465266</v>
      </c>
      <c r="N61" s="223">
        <v>19.86759893080702</v>
      </c>
      <c r="O61" s="223">
        <v>14.45100168851706</v>
      </c>
      <c r="P61" s="223">
        <v>20.05397416314857</v>
      </c>
      <c r="Q61" s="223">
        <v>23.4662704920487</v>
      </c>
      <c r="R61" s="223">
        <v>29.18166586015899</v>
      </c>
      <c r="S61" s="223">
        <v>42.186626278691612</v>
      </c>
      <c r="T61" s="223">
        <v>38.209847333195839</v>
      </c>
      <c r="U61" s="223">
        <v>32.463431012497011</v>
      </c>
      <c r="V61" s="223">
        <v>16.884934676141899</v>
      </c>
      <c r="W61" s="223">
        <v>4.1758463192014794</v>
      </c>
      <c r="X61" s="223">
        <v>2.3828470205017052</v>
      </c>
      <c r="Y61" s="223">
        <v>5.4588959866100106</v>
      </c>
      <c r="DA61" s="89" t="s">
        <v>1040</v>
      </c>
    </row>
    <row r="62" spans="1:105" ht="12" customHeight="1" x14ac:dyDescent="0.25">
      <c r="A62" s="55" t="s">
        <v>91</v>
      </c>
      <c r="B62" s="259">
        <v>0.4940752283489811</v>
      </c>
      <c r="C62" s="259">
        <v>0.45043417853879852</v>
      </c>
      <c r="D62" s="259">
        <v>0.41174318014029232</v>
      </c>
      <c r="E62" s="259">
        <v>0.49424828881621768</v>
      </c>
      <c r="F62" s="259">
        <v>0.43231672693975359</v>
      </c>
      <c r="G62" s="259">
        <v>0.40254233320177851</v>
      </c>
      <c r="H62" s="259">
        <v>0.40833774302408471</v>
      </c>
      <c r="I62" s="259">
        <v>0.53715351307197956</v>
      </c>
      <c r="J62" s="259">
        <v>0.38549875105512288</v>
      </c>
      <c r="K62" s="259">
        <v>0.3414054738509536</v>
      </c>
      <c r="L62" s="259">
        <v>0.34254937138464348</v>
      </c>
      <c r="M62" s="259">
        <v>0.25029539518781829</v>
      </c>
      <c r="N62" s="259">
        <v>9.4618501287806217E-2</v>
      </c>
      <c r="O62" s="259">
        <v>7.1624130462086294E-2</v>
      </c>
      <c r="P62" s="259">
        <v>0.10095725009131409</v>
      </c>
      <c r="Q62" s="259">
        <v>0.13104635906580181</v>
      </c>
      <c r="R62" s="259">
        <v>0.16348979617502221</v>
      </c>
      <c r="S62" s="259">
        <v>0.2136847062440656</v>
      </c>
      <c r="T62" s="259">
        <v>0.2124822537305496</v>
      </c>
      <c r="U62" s="259">
        <v>0.1659163390837308</v>
      </c>
      <c r="V62" s="259">
        <v>8.2241786965118066E-2</v>
      </c>
      <c r="W62" s="259">
        <v>2.333428885170797E-2</v>
      </c>
      <c r="X62" s="259">
        <v>1.758377876884152E-2</v>
      </c>
      <c r="Y62" s="259">
        <v>4.1954509383141721E-2</v>
      </c>
      <c r="DA62" s="67" t="s">
        <v>1041</v>
      </c>
    </row>
    <row r="63" spans="1:105" ht="12" customHeight="1" x14ac:dyDescent="0.25">
      <c r="A63" s="173" t="s">
        <v>92</v>
      </c>
      <c r="B63" s="224">
        <v>3.9210159676749119</v>
      </c>
      <c r="C63" s="224">
        <v>3.5746775088057352</v>
      </c>
      <c r="D63" s="224">
        <v>3.2676230081525062</v>
      </c>
      <c r="E63" s="224">
        <v>3.922389387786815</v>
      </c>
      <c r="F63" s="224">
        <v>3.4308961311179318</v>
      </c>
      <c r="G63" s="224">
        <v>3.1946044358945911</v>
      </c>
      <c r="H63" s="224">
        <v>3.240597218265846</v>
      </c>
      <c r="I63" s="224">
        <v>4.2628882829969337</v>
      </c>
      <c r="J63" s="224">
        <v>3.059345362156507</v>
      </c>
      <c r="K63" s="224">
        <v>2.709417994693863</v>
      </c>
      <c r="L63" s="224">
        <v>2.7184960464512238</v>
      </c>
      <c r="M63" s="224">
        <v>1.9863619644450889</v>
      </c>
      <c r="N63" s="224">
        <v>0.75089912041675511</v>
      </c>
      <c r="O63" s="224">
        <v>0.56841416670723199</v>
      </c>
      <c r="P63" s="224">
        <v>0.8012038793837023</v>
      </c>
      <c r="Q63" s="224">
        <v>1.039993176989904</v>
      </c>
      <c r="R63" s="224">
        <v>1.2974665892405099</v>
      </c>
      <c r="S63" s="224">
        <v>1.695816946805307</v>
      </c>
      <c r="T63" s="224">
        <v>1.68627419858532</v>
      </c>
      <c r="U63" s="224">
        <v>1.3167238054403361</v>
      </c>
      <c r="V63" s="224">
        <v>0.65267663990750502</v>
      </c>
      <c r="W63" s="224">
        <v>0.18518256721274121</v>
      </c>
      <c r="X63" s="224">
        <v>0.13954611235030731</v>
      </c>
      <c r="Y63" s="224">
        <v>0.33295395471855338</v>
      </c>
      <c r="DA63" s="177" t="s">
        <v>1042</v>
      </c>
    </row>
    <row r="64" spans="1:105" ht="12" customHeight="1" x14ac:dyDescent="0.25">
      <c r="A64" s="173" t="s">
        <v>93</v>
      </c>
      <c r="B64" s="224">
        <v>4.3891149066663493</v>
      </c>
      <c r="C64" s="224">
        <v>4.0014298512861863</v>
      </c>
      <c r="D64" s="224">
        <v>3.6577185537330581</v>
      </c>
      <c r="E64" s="224">
        <v>4.3906522884918688</v>
      </c>
      <c r="F64" s="224">
        <v>3.840483557439601</v>
      </c>
      <c r="G64" s="224">
        <v>3.5759828743574009</v>
      </c>
      <c r="H64" s="224">
        <v>3.627466369545624</v>
      </c>
      <c r="I64" s="224">
        <v>4.7718006411103753</v>
      </c>
      <c r="J64" s="224">
        <v>3.4245762946086979</v>
      </c>
      <c r="K64" s="224">
        <v>3.032873879356472</v>
      </c>
      <c r="L64" s="224">
        <v>3.043035687576638</v>
      </c>
      <c r="M64" s="224">
        <v>2.2234979352432531</v>
      </c>
      <c r="N64" s="224">
        <v>0.84054299956808565</v>
      </c>
      <c r="O64" s="224">
        <v>0.63627261730699691</v>
      </c>
      <c r="P64" s="224">
        <v>0.89685324397369881</v>
      </c>
      <c r="Q64" s="224">
        <v>1.164149698340665</v>
      </c>
      <c r="R64" s="224">
        <v>1.4523608153307099</v>
      </c>
      <c r="S64" s="224">
        <v>1.8982670566919999</v>
      </c>
      <c r="T64" s="224">
        <v>1.887585075591131</v>
      </c>
      <c r="U64" s="224">
        <v>1.4739169975499</v>
      </c>
      <c r="V64" s="224">
        <v>0.7305945176116263</v>
      </c>
      <c r="W64" s="224">
        <v>0.2072900424045335</v>
      </c>
      <c r="X64" s="224">
        <v>0.15620541383494099</v>
      </c>
      <c r="Y64" s="224">
        <v>0.37270268163566861</v>
      </c>
      <c r="DA64" s="177" t="s">
        <v>1043</v>
      </c>
    </row>
    <row r="65" spans="1:105" ht="12" customHeight="1" x14ac:dyDescent="0.25">
      <c r="A65" s="173" t="s">
        <v>94</v>
      </c>
      <c r="B65" s="224">
        <v>7.0661022808503846</v>
      </c>
      <c r="C65" s="224">
        <v>6.4419622634831866</v>
      </c>
      <c r="D65" s="224">
        <v>5.8886162620136373</v>
      </c>
      <c r="E65" s="224">
        <v>7.0685773350366734</v>
      </c>
      <c r="F65" s="224">
        <v>6.1828523977750791</v>
      </c>
      <c r="G65" s="224">
        <v>5.7570287591241653</v>
      </c>
      <c r="H65" s="224">
        <v>5.839912814454574</v>
      </c>
      <c r="I65" s="224">
        <v>7.6821938160473238</v>
      </c>
      <c r="J65" s="224">
        <v>5.5132770230114634</v>
      </c>
      <c r="K65" s="224">
        <v>4.882669397400087</v>
      </c>
      <c r="L65" s="224">
        <v>4.899029045704812</v>
      </c>
      <c r="M65" s="224">
        <v>3.5796428587060518</v>
      </c>
      <c r="N65" s="224">
        <v>1.353202851303791</v>
      </c>
      <c r="O65" s="224">
        <v>1.0243448822829799</v>
      </c>
      <c r="P65" s="224">
        <v>1.4438575629918819</v>
      </c>
      <c r="Q65" s="224">
        <v>1.8741821559973999</v>
      </c>
      <c r="R65" s="224">
        <v>2.338177579775583</v>
      </c>
      <c r="S65" s="224">
        <v>3.0560487624923649</v>
      </c>
      <c r="T65" s="224">
        <v>3.0388516800222272</v>
      </c>
      <c r="U65" s="224">
        <v>2.372881202620841</v>
      </c>
      <c r="V65" s="224">
        <v>1.176195132059854</v>
      </c>
      <c r="W65" s="224">
        <v>0.33371936542548869</v>
      </c>
      <c r="X65" s="224">
        <v>0.2514774514797547</v>
      </c>
      <c r="Y65" s="224">
        <v>0.60001966792551109</v>
      </c>
      <c r="DA65" s="177" t="s">
        <v>1044</v>
      </c>
    </row>
    <row r="66" spans="1:105" ht="12" customHeight="1" x14ac:dyDescent="0.25">
      <c r="A66" s="56" t="s">
        <v>95</v>
      </c>
      <c r="B66" s="260">
        <v>3.40887113127352</v>
      </c>
      <c r="C66" s="260">
        <v>3.103019021460935</v>
      </c>
      <c r="D66" s="260">
        <v>2.222594979686253</v>
      </c>
      <c r="E66" s="260">
        <v>2.932832102962422</v>
      </c>
      <c r="F66" s="260">
        <v>4.3334849068966106</v>
      </c>
      <c r="G66" s="260">
        <v>2.8645948991496031</v>
      </c>
      <c r="H66" s="260">
        <v>3.3649805972980822</v>
      </c>
      <c r="I66" s="260">
        <v>3.564392439569561</v>
      </c>
      <c r="J66" s="260">
        <v>2.821580933243482</v>
      </c>
      <c r="K66" s="260">
        <v>2.6490661635582731</v>
      </c>
      <c r="L66" s="260">
        <v>2.281541998119863</v>
      </c>
      <c r="M66" s="260">
        <v>1.7979923952404631</v>
      </c>
      <c r="N66" s="260">
        <v>0.74469999888366389</v>
      </c>
      <c r="O66" s="260">
        <v>0.53547083744692547</v>
      </c>
      <c r="P66" s="260">
        <v>0.73836136846306111</v>
      </c>
      <c r="Q66" s="260">
        <v>0.83910304070224373</v>
      </c>
      <c r="R66" s="260">
        <v>1.037345523315389</v>
      </c>
      <c r="S66" s="260">
        <v>1.5499712426062631</v>
      </c>
      <c r="T66" s="260">
        <v>1.3625916522550561</v>
      </c>
      <c r="U66" s="260">
        <v>1.180782025167483</v>
      </c>
      <c r="V66" s="260">
        <v>0.61698061803737658</v>
      </c>
      <c r="W66" s="260">
        <v>0.14413884498990129</v>
      </c>
      <c r="X66" s="260">
        <v>7.0436194985413064E-2</v>
      </c>
      <c r="Y66" s="260">
        <v>0.1728185747407088</v>
      </c>
      <c r="DA66" s="68" t="s">
        <v>1045</v>
      </c>
    </row>
    <row r="67" spans="1:105" ht="12" customHeight="1" x14ac:dyDescent="0.25">
      <c r="A67" s="37" t="s">
        <v>159</v>
      </c>
      <c r="B67" s="226">
        <v>6.1559463243057562E-2</v>
      </c>
      <c r="C67" s="226">
        <v>0.27094122992908559</v>
      </c>
      <c r="D67" s="226">
        <v>2.7343848413069669E-2</v>
      </c>
      <c r="E67" s="226">
        <v>3.0366301012762831E-2</v>
      </c>
      <c r="F67" s="226">
        <v>3.2666895272786281E-2</v>
      </c>
      <c r="G67" s="226">
        <v>2.3962546461997931E-2</v>
      </c>
      <c r="H67" s="226">
        <v>3.2180419565914588E-2</v>
      </c>
      <c r="I67" s="226">
        <v>7.2346101188034746E-5</v>
      </c>
      <c r="J67" s="226">
        <v>2.1138829653015091E-2</v>
      </c>
      <c r="K67" s="226">
        <v>5.4032884854155619E-5</v>
      </c>
      <c r="L67" s="226">
        <v>1.4693922880363971E-2</v>
      </c>
      <c r="M67" s="226">
        <v>1.283447259171387E-2</v>
      </c>
      <c r="N67" s="226">
        <v>4.6247920821066183E-3</v>
      </c>
      <c r="O67" s="226">
        <v>5.5698867956144853E-3</v>
      </c>
      <c r="P67" s="226">
        <v>7.7334831271402456E-3</v>
      </c>
      <c r="Q67" s="226">
        <v>8.3238490508643539E-3</v>
      </c>
      <c r="R67" s="226">
        <v>3.1772534439318233E-5</v>
      </c>
      <c r="S67" s="226">
        <v>2.758639051140638E-3</v>
      </c>
      <c r="T67" s="226">
        <v>5.4509000699940018E-3</v>
      </c>
      <c r="U67" s="226">
        <v>4.4265206865401214E-3</v>
      </c>
      <c r="V67" s="226">
        <v>1.9794425594271679E-3</v>
      </c>
      <c r="W67" s="226">
        <v>6.8311023014800461E-4</v>
      </c>
      <c r="X67" s="226">
        <v>1.983109154575901E-3</v>
      </c>
      <c r="Y67" s="226">
        <v>6.8349246315782411E-3</v>
      </c>
      <c r="DA67" s="69" t="s">
        <v>1046</v>
      </c>
    </row>
    <row r="68" spans="1:105" ht="12" customHeight="1" x14ac:dyDescent="0.25">
      <c r="A68" s="37" t="s">
        <v>35</v>
      </c>
      <c r="B68" s="226">
        <v>3.1915753964117228</v>
      </c>
      <c r="C68" s="226">
        <v>2.6877455921986479</v>
      </c>
      <c r="D68" s="226">
        <v>1.9931086463129311</v>
      </c>
      <c r="E68" s="226">
        <v>2.6989869107368532</v>
      </c>
      <c r="F68" s="226">
        <v>4.2273927346306017</v>
      </c>
      <c r="G68" s="226">
        <v>2.7328210072686621</v>
      </c>
      <c r="H68" s="226">
        <v>3.229515694566496</v>
      </c>
      <c r="I68" s="226">
        <v>3.408070889708438</v>
      </c>
      <c r="J68" s="226">
        <v>2.7061986143116021</v>
      </c>
      <c r="K68" s="226">
        <v>2.5807334903009922</v>
      </c>
      <c r="L68" s="226">
        <v>2.1856133546859549</v>
      </c>
      <c r="M68" s="226">
        <v>1.732468160802743</v>
      </c>
      <c r="N68" s="226">
        <v>0.72350318931417779</v>
      </c>
      <c r="O68" s="226">
        <v>0.5160659330052576</v>
      </c>
      <c r="P68" s="226">
        <v>0.71041582184459728</v>
      </c>
      <c r="Q68" s="226">
        <v>0.79906458304254058</v>
      </c>
      <c r="R68" s="226">
        <v>0.99692624447730982</v>
      </c>
      <c r="S68" s="226">
        <v>1.5058300983922961</v>
      </c>
      <c r="T68" s="226">
        <v>1.3055230813384251</v>
      </c>
      <c r="U68" s="226">
        <v>1.140820292703119</v>
      </c>
      <c r="V68" s="226">
        <v>0.59840415011015202</v>
      </c>
      <c r="W68" s="226">
        <v>0.1365849452638179</v>
      </c>
      <c r="X68" s="226">
        <v>5.6134374716253842E-2</v>
      </c>
      <c r="Y68" s="226">
        <v>0.14129845799056179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0.15573627161873899</v>
      </c>
      <c r="C71" s="226">
        <v>0.14433219933320179</v>
      </c>
      <c r="D71" s="226">
        <v>0.202142484960252</v>
      </c>
      <c r="E71" s="226">
        <v>0.20347889121280641</v>
      </c>
      <c r="F71" s="226">
        <v>7.342527699322253E-2</v>
      </c>
      <c r="G71" s="226">
        <v>0.10781134541894299</v>
      </c>
      <c r="H71" s="226">
        <v>0.1032844831656715</v>
      </c>
      <c r="I71" s="226">
        <v>0.15624920375993509</v>
      </c>
      <c r="J71" s="226">
        <v>9.4243489278864404E-2</v>
      </c>
      <c r="K71" s="226">
        <v>6.8278640372427521E-2</v>
      </c>
      <c r="L71" s="226">
        <v>8.1234720553543513E-2</v>
      </c>
      <c r="M71" s="226">
        <v>5.2689761846005698E-2</v>
      </c>
      <c r="N71" s="226">
        <v>1.6572017487379478E-2</v>
      </c>
      <c r="O71" s="226">
        <v>1.383501764605344E-2</v>
      </c>
      <c r="P71" s="226">
        <v>2.0212063491323581E-2</v>
      </c>
      <c r="Q71" s="226">
        <v>3.1714608608838839E-2</v>
      </c>
      <c r="R71" s="226">
        <v>4.0387506303639832E-2</v>
      </c>
      <c r="S71" s="226">
        <v>4.1382505162825899E-2</v>
      </c>
      <c r="T71" s="226">
        <v>5.161767084663748E-2</v>
      </c>
      <c r="U71" s="226">
        <v>3.5535211777823587E-2</v>
      </c>
      <c r="V71" s="226">
        <v>1.6597025367797349E-2</v>
      </c>
      <c r="W71" s="226">
        <v>6.8707894959353887E-3</v>
      </c>
      <c r="X71" s="226">
        <v>1.231871111458332E-2</v>
      </c>
      <c r="Y71" s="226">
        <v>2.4685192118568788E-2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48.501748641586985</v>
      </c>
      <c r="C72" s="261">
        <f t="shared" si="2"/>
        <v>44.382309264837566</v>
      </c>
      <c r="D72" s="261">
        <f t="shared" si="2"/>
        <v>32.448280103845377</v>
      </c>
      <c r="E72" s="261">
        <f t="shared" si="2"/>
        <v>42.260964880841541</v>
      </c>
      <c r="F72" s="261">
        <f t="shared" si="2"/>
        <v>59.864303083481374</v>
      </c>
      <c r="G72" s="261">
        <f t="shared" si="2"/>
        <v>39.381255331809392</v>
      </c>
      <c r="H72" s="261">
        <f t="shared" si="2"/>
        <v>48.022459105926053</v>
      </c>
      <c r="I72" s="261">
        <f t="shared" si="2"/>
        <v>48.592309198340992</v>
      </c>
      <c r="J72" s="261">
        <f t="shared" si="2"/>
        <v>38.296264770862244</v>
      </c>
      <c r="K72" s="261">
        <f t="shared" si="2"/>
        <v>35.039980588746516</v>
      </c>
      <c r="L72" s="261">
        <f t="shared" si="2"/>
        <v>29.920033127455611</v>
      </c>
      <c r="M72" s="261">
        <f t="shared" si="2"/>
        <v>23.561264351292422</v>
      </c>
      <c r="N72" s="261">
        <f t="shared" si="2"/>
        <v>9.7173546365892367</v>
      </c>
      <c r="O72" s="261">
        <f t="shared" si="2"/>
        <v>7.0142487365030366</v>
      </c>
      <c r="P72" s="261">
        <f t="shared" si="2"/>
        <v>9.7182956369421696</v>
      </c>
      <c r="Q72" s="261">
        <f t="shared" si="2"/>
        <v>11.151522868624264</v>
      </c>
      <c r="R72" s="261">
        <f t="shared" si="2"/>
        <v>13.897052973682875</v>
      </c>
      <c r="S72" s="261">
        <f t="shared" si="2"/>
        <v>20.480529256572556</v>
      </c>
      <c r="T72" s="261">
        <f t="shared" si="2"/>
        <v>18.214467300699365</v>
      </c>
      <c r="U72" s="261">
        <f t="shared" si="2"/>
        <v>15.761206995984251</v>
      </c>
      <c r="V72" s="261">
        <f t="shared" si="2"/>
        <v>8.3077168799698526</v>
      </c>
      <c r="W72" s="261">
        <f t="shared" si="2"/>
        <v>2.0149150943509704</v>
      </c>
      <c r="X72" s="261">
        <f t="shared" si="2"/>
        <v>1.1022913481222631</v>
      </c>
      <c r="Y72" s="261">
        <f t="shared" si="2"/>
        <v>2.3838103050560027</v>
      </c>
      <c r="DA72" s="70"/>
    </row>
    <row r="73" spans="1:105" ht="12" customHeight="1" x14ac:dyDescent="0.25">
      <c r="A73" s="60" t="s">
        <v>1052</v>
      </c>
      <c r="B73" s="262">
        <v>48.480798698994903</v>
      </c>
      <c r="C73" s="262">
        <v>44.36320980459255</v>
      </c>
      <c r="D73" s="262">
        <v>32.430821232216772</v>
      </c>
      <c r="E73" s="262">
        <v>42.240007600081817</v>
      </c>
      <c r="F73" s="262">
        <v>59.845971845460703</v>
      </c>
      <c r="G73" s="262">
        <v>39.364186597560881</v>
      </c>
      <c r="H73" s="262">
        <v>48.005144632777657</v>
      </c>
      <c r="I73" s="262">
        <v>48.569532635954737</v>
      </c>
      <c r="J73" s="262">
        <v>38.279918724267453</v>
      </c>
      <c r="K73" s="262">
        <v>35.025504199995552</v>
      </c>
      <c r="L73" s="262">
        <v>29.905508234779969</v>
      </c>
      <c r="M73" s="262">
        <v>23.550651242479478</v>
      </c>
      <c r="N73" s="262">
        <v>9.7133425913451301</v>
      </c>
      <c r="O73" s="262">
        <v>7.0112117062386323</v>
      </c>
      <c r="P73" s="262">
        <v>9.71401481395751</v>
      </c>
      <c r="Q73" s="262">
        <v>11.145966197207031</v>
      </c>
      <c r="R73" s="262">
        <v>13.8901206248264</v>
      </c>
      <c r="S73" s="262">
        <v>20.471468526400798</v>
      </c>
      <c r="T73" s="262">
        <v>18.20545755732007</v>
      </c>
      <c r="U73" s="262">
        <v>15.75417175604618</v>
      </c>
      <c r="V73" s="262">
        <v>8.3042296362937282</v>
      </c>
      <c r="W73" s="262">
        <v>2.0139256660537779</v>
      </c>
      <c r="X73" s="262">
        <v>1.1015457548712311</v>
      </c>
      <c r="Y73" s="262">
        <v>2.3820313359585379</v>
      </c>
      <c r="DA73" s="72" t="s">
        <v>1053</v>
      </c>
    </row>
    <row r="74" spans="1:105" ht="12" customHeight="1" x14ac:dyDescent="0.25">
      <c r="A74" s="64" t="s">
        <v>28</v>
      </c>
      <c r="B74" s="229">
        <v>0.18692804510795019</v>
      </c>
      <c r="C74" s="229">
        <v>0</v>
      </c>
      <c r="D74" s="229">
        <v>0</v>
      </c>
      <c r="E74" s="229">
        <v>0</v>
      </c>
      <c r="F74" s="229">
        <v>0.24190911787469721</v>
      </c>
      <c r="G74" s="229">
        <v>3.0355649935599908E-2</v>
      </c>
      <c r="H74" s="229">
        <v>0</v>
      </c>
      <c r="I74" s="229">
        <v>0.52705405548289419</v>
      </c>
      <c r="J74" s="229">
        <v>0</v>
      </c>
      <c r="K74" s="229">
        <v>0</v>
      </c>
      <c r="L74" s="229">
        <v>0.13659604152469329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3.9691698888556816E-3</v>
      </c>
      <c r="Y74" s="229">
        <v>1.590653724091391E-3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1.966670264564661</v>
      </c>
      <c r="C76" s="229">
        <v>1.6152207864382591</v>
      </c>
      <c r="D76" s="229">
        <v>1.2662677205240931</v>
      </c>
      <c r="E76" s="229">
        <v>1.401210222019095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1056</v>
      </c>
    </row>
    <row r="77" spans="1:105" ht="12" customHeight="1" x14ac:dyDescent="0.25">
      <c r="A77" s="64" t="s">
        <v>159</v>
      </c>
      <c r="B77" s="229">
        <v>0.47037360883116502</v>
      </c>
      <c r="C77" s="229">
        <v>2.0223161279438271</v>
      </c>
      <c r="D77" s="229">
        <v>0.2081104720398961</v>
      </c>
      <c r="E77" s="229">
        <v>0.23571175551578591</v>
      </c>
      <c r="F77" s="229">
        <v>0.24520461205750249</v>
      </c>
      <c r="G77" s="229">
        <v>0.2196956543343353</v>
      </c>
      <c r="H77" s="229">
        <v>0.22491738225034061</v>
      </c>
      <c r="I77" s="229">
        <v>7.1618715646457401E-4</v>
      </c>
      <c r="J77" s="229">
        <v>0.20594218654977661</v>
      </c>
      <c r="K77" s="229">
        <v>6.0710238420575151E-4</v>
      </c>
      <c r="L77" s="229">
        <v>0.1873699167580393</v>
      </c>
      <c r="M77" s="229">
        <v>0.16006980773259619</v>
      </c>
      <c r="N77" s="229">
        <v>5.7507089206132178E-2</v>
      </c>
      <c r="O77" s="229">
        <v>6.9048301010549387E-2</v>
      </c>
      <c r="P77" s="229">
        <v>9.4743978691729194E-2</v>
      </c>
      <c r="Q77" s="229">
        <v>0.1018885238857988</v>
      </c>
      <c r="R77" s="229">
        <v>3.8025476316904939E-4</v>
      </c>
      <c r="S77" s="229">
        <v>3.3212384604052028E-2</v>
      </c>
      <c r="T77" s="229">
        <v>6.5600752385981231E-2</v>
      </c>
      <c r="U77" s="229">
        <v>5.3266488422520603E-2</v>
      </c>
      <c r="V77" s="229">
        <v>2.3079601154111552E-2</v>
      </c>
      <c r="W77" s="229">
        <v>7.6021748922982663E-3</v>
      </c>
      <c r="X77" s="229">
        <v>1.8949074069832272E-2</v>
      </c>
      <c r="Y77" s="229">
        <v>8.8425050657253368E-2</v>
      </c>
      <c r="DA77" s="73" t="s">
        <v>1057</v>
      </c>
    </row>
    <row r="78" spans="1:105" ht="12" customHeight="1" x14ac:dyDescent="0.25">
      <c r="A78" s="64" t="s">
        <v>32</v>
      </c>
      <c r="B78" s="229">
        <v>20.285165709267091</v>
      </c>
      <c r="C78" s="229">
        <v>19.483241626223851</v>
      </c>
      <c r="D78" s="229">
        <v>14.54661929422625</v>
      </c>
      <c r="E78" s="229">
        <v>18.10905802589091</v>
      </c>
      <c r="F78" s="229">
        <v>26.116978744592611</v>
      </c>
      <c r="G78" s="229">
        <v>12.54705474287271</v>
      </c>
      <c r="H78" s="229">
        <v>23.60186958931623</v>
      </c>
      <c r="I78" s="229">
        <v>12.82709869970417</v>
      </c>
      <c r="J78" s="229">
        <v>10.35844537189308</v>
      </c>
      <c r="K78" s="229">
        <v>4.7998977679215491</v>
      </c>
      <c r="L78" s="229">
        <v>0.55722512177533645</v>
      </c>
      <c r="M78" s="229">
        <v>0.79418515592426941</v>
      </c>
      <c r="N78" s="229">
        <v>9.5177032498744776E-2</v>
      </c>
      <c r="O78" s="229">
        <v>0.13739631919695189</v>
      </c>
      <c r="P78" s="229">
        <v>0.18876057005732391</v>
      </c>
      <c r="Q78" s="229">
        <v>0</v>
      </c>
      <c r="R78" s="229">
        <v>0</v>
      </c>
      <c r="S78" s="229">
        <v>0</v>
      </c>
      <c r="T78" s="229">
        <v>1.6223038935142299E-2</v>
      </c>
      <c r="U78" s="229">
        <v>0</v>
      </c>
      <c r="V78" s="229">
        <v>6.2078015278145401E-3</v>
      </c>
      <c r="W78" s="229">
        <v>1.882298713386281E-3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0.26640546709912882</v>
      </c>
      <c r="H79" s="229">
        <v>0.27746341156219578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0.16306460836429981</v>
      </c>
      <c r="Q79" s="229">
        <v>0.53227394443326692</v>
      </c>
      <c r="R79" s="229">
        <v>0.88362773643472348</v>
      </c>
      <c r="S79" s="229">
        <v>0.74929875118329192</v>
      </c>
      <c r="T79" s="229">
        <v>0.82290865513428058</v>
      </c>
      <c r="U79" s="229">
        <v>0.36611141727176699</v>
      </c>
      <c r="V79" s="229">
        <v>0.16595983925512309</v>
      </c>
      <c r="W79" s="229">
        <v>6.2773225954813536E-2</v>
      </c>
      <c r="X79" s="229">
        <v>4.4032127464040748E-2</v>
      </c>
      <c r="Y79" s="229">
        <v>9.2085024477113739E-2</v>
      </c>
      <c r="DA79" s="73" t="s">
        <v>1059</v>
      </c>
    </row>
    <row r="80" spans="1:105" ht="12" customHeight="1" x14ac:dyDescent="0.25">
      <c r="A80" s="64" t="s">
        <v>35</v>
      </c>
      <c r="B80" s="229">
        <v>24.386710961717839</v>
      </c>
      <c r="C80" s="229">
        <v>20.061440115023849</v>
      </c>
      <c r="D80" s="229">
        <v>15.16929054553729</v>
      </c>
      <c r="E80" s="229">
        <v>20.950294294208781</v>
      </c>
      <c r="F80" s="229">
        <v>31.73170228923895</v>
      </c>
      <c r="G80" s="229">
        <v>25.055304548815759</v>
      </c>
      <c r="H80" s="229">
        <v>22.571931185373991</v>
      </c>
      <c r="I80" s="229">
        <v>33.73805304567901</v>
      </c>
      <c r="J80" s="229">
        <v>26.364773689815639</v>
      </c>
      <c r="K80" s="229">
        <v>28.996590857407519</v>
      </c>
      <c r="L80" s="229">
        <v>27.869902113071561</v>
      </c>
      <c r="M80" s="229">
        <v>21.607108778398811</v>
      </c>
      <c r="N80" s="229">
        <v>8.9964179383950871</v>
      </c>
      <c r="O80" s="229">
        <v>6.3975224615863739</v>
      </c>
      <c r="P80" s="229">
        <v>8.7034031600714687</v>
      </c>
      <c r="Q80" s="229">
        <v>9.78099318694054</v>
      </c>
      <c r="R80" s="229">
        <v>11.93124689862996</v>
      </c>
      <c r="S80" s="229">
        <v>18.129304867008059</v>
      </c>
      <c r="T80" s="229">
        <v>15.71177150440028</v>
      </c>
      <c r="U80" s="229">
        <v>13.72804855475434</v>
      </c>
      <c r="V80" s="229">
        <v>6.9771810491455506</v>
      </c>
      <c r="W80" s="229">
        <v>1.5200220926651311</v>
      </c>
      <c r="X80" s="229">
        <v>0.53637714389427604</v>
      </c>
      <c r="Y80" s="229">
        <v>1.828011862469092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1.791541712095935E-2</v>
      </c>
      <c r="I82" s="229">
        <v>9.1729293228118795E-3</v>
      </c>
      <c r="J82" s="229">
        <v>8.0227017546999676E-3</v>
      </c>
      <c r="K82" s="229">
        <v>1.5501829605505011E-2</v>
      </c>
      <c r="L82" s="229">
        <v>7.2018172788203896E-3</v>
      </c>
      <c r="M82" s="229">
        <v>6.1752722543070354E-3</v>
      </c>
      <c r="N82" s="229">
        <v>3.7265719777192E-3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6.5066763650061725E-4</v>
      </c>
      <c r="U82" s="229">
        <v>1.0493519995505649E-3</v>
      </c>
      <c r="V82" s="229">
        <v>5.0738390556788211E-4</v>
      </c>
      <c r="W82" s="229">
        <v>1.5993178587213631E-4</v>
      </c>
      <c r="X82" s="229">
        <v>2.9929298006022302E-4</v>
      </c>
      <c r="Y82" s="229">
        <v>3.8391612349005129E-4</v>
      </c>
      <c r="DA82" s="73" t="s">
        <v>1062</v>
      </c>
    </row>
    <row r="83" spans="1:105" ht="12" customHeight="1" x14ac:dyDescent="0.25">
      <c r="A83" s="64" t="s">
        <v>39</v>
      </c>
      <c r="B83" s="229">
        <v>1.1849501095061921</v>
      </c>
      <c r="C83" s="229">
        <v>1.1809911489627629</v>
      </c>
      <c r="D83" s="229">
        <v>1.2405331998892439</v>
      </c>
      <c r="E83" s="229">
        <v>1.543733302447245</v>
      </c>
      <c r="F83" s="229">
        <v>1.5101770816969331</v>
      </c>
      <c r="G83" s="229">
        <v>1.2453705345033479</v>
      </c>
      <c r="H83" s="229">
        <v>1.3110476471539461</v>
      </c>
      <c r="I83" s="229">
        <v>1.4674377186093981</v>
      </c>
      <c r="J83" s="229">
        <v>1.342734774254245</v>
      </c>
      <c r="K83" s="229">
        <v>1.212906642676771</v>
      </c>
      <c r="L83" s="229">
        <v>1.147213224371519</v>
      </c>
      <c r="M83" s="229">
        <v>0.98311222816949939</v>
      </c>
      <c r="N83" s="229">
        <v>0.56051395926744851</v>
      </c>
      <c r="O83" s="229">
        <v>0.40724462444475662</v>
      </c>
      <c r="P83" s="229">
        <v>0.56404249677268836</v>
      </c>
      <c r="Q83" s="229">
        <v>0.73081054194742512</v>
      </c>
      <c r="R83" s="229">
        <v>1.074865734998548</v>
      </c>
      <c r="S83" s="229">
        <v>1.5596525236054011</v>
      </c>
      <c r="T83" s="229">
        <v>1.5883029388278811</v>
      </c>
      <c r="U83" s="229">
        <v>1.6056959435979981</v>
      </c>
      <c r="V83" s="229">
        <v>1.131293961305559</v>
      </c>
      <c r="W83" s="229">
        <v>0.42148594204227668</v>
      </c>
      <c r="X83" s="229">
        <v>0.49791894657416619</v>
      </c>
      <c r="Y83" s="229">
        <v>0.37153482850749719</v>
      </c>
      <c r="DA83" s="73" t="s">
        <v>1063</v>
      </c>
    </row>
    <row r="84" spans="1:105" ht="12" customHeight="1" x14ac:dyDescent="0.25">
      <c r="A84" s="60" t="s">
        <v>1064</v>
      </c>
      <c r="B84" s="262">
        <v>2.0949942592081241E-2</v>
      </c>
      <c r="C84" s="262">
        <v>1.9099460245017082E-2</v>
      </c>
      <c r="D84" s="262">
        <v>1.745887162860809E-2</v>
      </c>
      <c r="E84" s="262">
        <v>2.0957280759723609E-2</v>
      </c>
      <c r="F84" s="262">
        <v>1.8331238020674542E-2</v>
      </c>
      <c r="G84" s="262">
        <v>1.706873424850807E-2</v>
      </c>
      <c r="H84" s="262">
        <v>1.7314473148393041E-2</v>
      </c>
      <c r="I84" s="262">
        <v>2.2776562386252929E-2</v>
      </c>
      <c r="J84" s="262">
        <v>1.6346046594789779E-2</v>
      </c>
      <c r="K84" s="262">
        <v>1.4476388750961199E-2</v>
      </c>
      <c r="L84" s="262">
        <v>1.452489267564106E-2</v>
      </c>
      <c r="M84" s="262">
        <v>1.0613108812942369E-2</v>
      </c>
      <c r="N84" s="262">
        <v>4.0120452441063841E-3</v>
      </c>
      <c r="O84" s="262">
        <v>3.0370302644045521E-3</v>
      </c>
      <c r="P84" s="262">
        <v>4.2808229846599283E-3</v>
      </c>
      <c r="Q84" s="262">
        <v>5.5566714172333312E-3</v>
      </c>
      <c r="R84" s="262">
        <v>6.9323488564751916E-3</v>
      </c>
      <c r="S84" s="262">
        <v>9.06073017175614E-3</v>
      </c>
      <c r="T84" s="262">
        <v>9.009743379295318E-3</v>
      </c>
      <c r="U84" s="262">
        <v>7.0352399380712947E-3</v>
      </c>
      <c r="V84" s="262">
        <v>3.4872436761237829E-3</v>
      </c>
      <c r="W84" s="262">
        <v>9.8942829719249076E-4</v>
      </c>
      <c r="X84" s="262">
        <v>7.4559325103198417E-4</v>
      </c>
      <c r="Y84" s="262">
        <v>1.7789690974649029E-3</v>
      </c>
      <c r="DA84" s="72" t="s">
        <v>1065</v>
      </c>
    </row>
    <row r="85" spans="1:105" ht="12" customHeight="1" x14ac:dyDescent="0.25">
      <c r="A85" s="57" t="s">
        <v>1010</v>
      </c>
      <c r="B85" s="261">
        <v>25.638530833950199</v>
      </c>
      <c r="C85" s="261">
        <v>23.450255157081191</v>
      </c>
      <c r="D85" s="261">
        <v>17.074690204283652</v>
      </c>
      <c r="E85" s="261">
        <v>22.25772995640439</v>
      </c>
      <c r="F85" s="261">
        <v>31.704970665047259</v>
      </c>
      <c r="G85" s="261">
        <v>20.750329111632318</v>
      </c>
      <c r="H85" s="261">
        <v>25.359157454651871</v>
      </c>
      <c r="I85" s="261">
        <v>25.634713600549361</v>
      </c>
      <c r="J85" s="261">
        <v>20.19443636560176</v>
      </c>
      <c r="K85" s="261">
        <v>18.481305306909832</v>
      </c>
      <c r="L85" s="261">
        <v>15.753012150600011</v>
      </c>
      <c r="M85" s="261">
        <v>12.40088895449289</v>
      </c>
      <c r="N85" s="261">
        <v>5.0982863912186884</v>
      </c>
      <c r="O85" s="261">
        <v>3.6788310432289602</v>
      </c>
      <c r="P85" s="261">
        <v>5.0764329590335988</v>
      </c>
      <c r="Q85" s="261">
        <v>5.7672653639304521</v>
      </c>
      <c r="R85" s="261">
        <v>7.1349124787113807</v>
      </c>
      <c r="S85" s="261">
        <v>10.601382756423019</v>
      </c>
      <c r="T85" s="261">
        <v>9.3709886191006682</v>
      </c>
      <c r="U85" s="261">
        <v>8.1303343676961397</v>
      </c>
      <c r="V85" s="261">
        <v>4.2517175274968224</v>
      </c>
      <c r="W85" s="261">
        <v>1.0052725947738079</v>
      </c>
      <c r="X85" s="261">
        <v>0.49819169245509931</v>
      </c>
      <c r="Y85" s="261">
        <v>1.2041092364948489</v>
      </c>
      <c r="DA85" s="70" t="s">
        <v>1066</v>
      </c>
    </row>
    <row r="86" spans="1:105" ht="12" customHeight="1" x14ac:dyDescent="0.25">
      <c r="A86" s="60" t="s">
        <v>1012</v>
      </c>
      <c r="B86" s="262">
        <v>25.574185555348631</v>
      </c>
      <c r="C86" s="262">
        <v>23.391897522881791</v>
      </c>
      <c r="D86" s="262">
        <v>16.990881635178869</v>
      </c>
      <c r="E86" s="262">
        <v>22.171679603784071</v>
      </c>
      <c r="F86" s="262">
        <v>31.675044677905898</v>
      </c>
      <c r="G86" s="262">
        <v>20.696284573553068</v>
      </c>
      <c r="H86" s="262">
        <v>25.319764362154871</v>
      </c>
      <c r="I86" s="262">
        <v>25.550791194871071</v>
      </c>
      <c r="J86" s="262">
        <v>20.14435229700247</v>
      </c>
      <c r="K86" s="262">
        <v>18.439449355947492</v>
      </c>
      <c r="L86" s="262">
        <v>15.696459736790599</v>
      </c>
      <c r="M86" s="262">
        <v>12.36487407363841</v>
      </c>
      <c r="N86" s="262">
        <v>5.0868293295620024</v>
      </c>
      <c r="O86" s="262">
        <v>3.6693016584534681</v>
      </c>
      <c r="P86" s="262">
        <v>5.0624840412172301</v>
      </c>
      <c r="Q86" s="262">
        <v>5.7446999045053966</v>
      </c>
      <c r="R86" s="262">
        <v>7.106125040826976</v>
      </c>
      <c r="S86" s="262">
        <v>10.572381371497469</v>
      </c>
      <c r="T86" s="262">
        <v>9.334274040674666</v>
      </c>
      <c r="U86" s="262">
        <v>8.1051852495345944</v>
      </c>
      <c r="V86" s="262">
        <v>4.2400068225750402</v>
      </c>
      <c r="W86" s="262">
        <v>1.0002720135892429</v>
      </c>
      <c r="X86" s="262">
        <v>0.48792296409820651</v>
      </c>
      <c r="Y86" s="262">
        <v>1.1843887543285581</v>
      </c>
      <c r="DA86" s="72" t="s">
        <v>1067</v>
      </c>
    </row>
    <row r="87" spans="1:105" ht="12" customHeight="1" x14ac:dyDescent="0.25">
      <c r="A87" s="59" t="s">
        <v>28</v>
      </c>
      <c r="B87" s="230">
        <v>0.1010772119257788</v>
      </c>
      <c r="C87" s="230">
        <v>0</v>
      </c>
      <c r="D87" s="230">
        <v>0</v>
      </c>
      <c r="E87" s="230">
        <v>0</v>
      </c>
      <c r="F87" s="230">
        <v>0.13135129379318089</v>
      </c>
      <c r="G87" s="230">
        <v>1.659733579951744E-2</v>
      </c>
      <c r="H87" s="230">
        <v>0</v>
      </c>
      <c r="I87" s="230">
        <v>0.28595906882733868</v>
      </c>
      <c r="J87" s="230">
        <v>0</v>
      </c>
      <c r="K87" s="230">
        <v>0</v>
      </c>
      <c r="L87" s="230">
        <v>7.4573660611613662E-2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3.4626588726473619E-3</v>
      </c>
      <c r="Y87" s="230">
        <v>9.8223425742430454E-4</v>
      </c>
      <c r="DA87" s="71" t="s">
        <v>1068</v>
      </c>
    </row>
    <row r="88" spans="1:105" ht="12" customHeight="1" x14ac:dyDescent="0.25">
      <c r="A88" s="59" t="s">
        <v>31</v>
      </c>
      <c r="B88" s="295">
        <v>1.0634335099622529</v>
      </c>
      <c r="C88" s="295">
        <v>0.87496845436556603</v>
      </c>
      <c r="D88" s="295">
        <v>0.68979821332759561</v>
      </c>
      <c r="E88" s="295">
        <v>0.76339135796419233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1069</v>
      </c>
    </row>
    <row r="89" spans="1:105" ht="12" customHeight="1" x14ac:dyDescent="0.25">
      <c r="A89" s="59" t="s">
        <v>159</v>
      </c>
      <c r="B89" s="295">
        <v>0.25434414037050751</v>
      </c>
      <c r="C89" s="295">
        <v>1.095492846279813</v>
      </c>
      <c r="D89" s="295">
        <v>0.1133679943515164</v>
      </c>
      <c r="E89" s="295">
        <v>0.12841778792623409</v>
      </c>
      <c r="F89" s="295">
        <v>0.13314067415388139</v>
      </c>
      <c r="G89" s="295">
        <v>0.12012137959218459</v>
      </c>
      <c r="H89" s="295">
        <v>0.1227373372744667</v>
      </c>
      <c r="I89" s="295">
        <v>3.8857534675654541E-4</v>
      </c>
      <c r="J89" s="295">
        <v>0.1123386456243802</v>
      </c>
      <c r="K89" s="295">
        <v>3.3123064057416761E-4</v>
      </c>
      <c r="L89" s="295">
        <v>0.1022933053196447</v>
      </c>
      <c r="M89" s="295">
        <v>8.7727100109451298E-2</v>
      </c>
      <c r="N89" s="295">
        <v>3.1973492711075448E-2</v>
      </c>
      <c r="O89" s="295">
        <v>3.8364674183473009E-2</v>
      </c>
      <c r="P89" s="295">
        <v>5.3370958695563853E-2</v>
      </c>
      <c r="Q89" s="295">
        <v>5.9225538720730442E-2</v>
      </c>
      <c r="R89" s="295">
        <v>2.2646851596270969E-4</v>
      </c>
      <c r="S89" s="295">
        <v>1.933289265064415E-2</v>
      </c>
      <c r="T89" s="295">
        <v>3.8771121367854551E-2</v>
      </c>
      <c r="U89" s="295">
        <v>3.1327544207798333E-2</v>
      </c>
      <c r="V89" s="295">
        <v>1.396676043409855E-2</v>
      </c>
      <c r="W89" s="295">
        <v>4.9716967255113813E-3</v>
      </c>
      <c r="X89" s="295">
        <v>1.6530957679736259E-2</v>
      </c>
      <c r="Y89" s="295">
        <v>5.4602779130728987E-2</v>
      </c>
      <c r="DA89" s="122" t="s">
        <v>1070</v>
      </c>
    </row>
    <row r="90" spans="1:105" ht="12" customHeight="1" x14ac:dyDescent="0.25">
      <c r="A90" s="59" t="s">
        <v>32</v>
      </c>
      <c r="B90" s="295">
        <v>10.96875534198762</v>
      </c>
      <c r="C90" s="295">
        <v>10.554112450050219</v>
      </c>
      <c r="D90" s="295">
        <v>7.9242579088732867</v>
      </c>
      <c r="E90" s="295">
        <v>9.8659702738372026</v>
      </c>
      <c r="F90" s="295">
        <v>14.180941083205299</v>
      </c>
      <c r="G90" s="295">
        <v>6.8602609828545162</v>
      </c>
      <c r="H90" s="295">
        <v>12.87953202686494</v>
      </c>
      <c r="I90" s="295">
        <v>6.9594857714605256</v>
      </c>
      <c r="J90" s="295">
        <v>5.6503902544092934</v>
      </c>
      <c r="K90" s="295">
        <v>2.6187892746281012</v>
      </c>
      <c r="L90" s="295">
        <v>0.30421318693943977</v>
      </c>
      <c r="M90" s="295">
        <v>0.4352573521897275</v>
      </c>
      <c r="N90" s="295">
        <v>5.2917687138578161E-2</v>
      </c>
      <c r="O90" s="295">
        <v>7.634025664431883E-2</v>
      </c>
      <c r="P90" s="295">
        <v>0.10633216724684549</v>
      </c>
      <c r="Q90" s="295">
        <v>0</v>
      </c>
      <c r="R90" s="295">
        <v>0</v>
      </c>
      <c r="S90" s="295">
        <v>0</v>
      </c>
      <c r="T90" s="295">
        <v>9.5880822800478334E-3</v>
      </c>
      <c r="U90" s="295">
        <v>0</v>
      </c>
      <c r="V90" s="295">
        <v>3.7566886958950271E-3</v>
      </c>
      <c r="W90" s="295">
        <v>1.2309922466079591E-3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13.186575351102469</v>
      </c>
      <c r="C91" s="295">
        <v>10.86732377218619</v>
      </c>
      <c r="D91" s="295">
        <v>8.2634575186264652</v>
      </c>
      <c r="E91" s="295">
        <v>11.413900184056439</v>
      </c>
      <c r="F91" s="295">
        <v>17.229611626753549</v>
      </c>
      <c r="G91" s="295">
        <v>13.699304875306851</v>
      </c>
      <c r="H91" s="295">
        <v>12.31749499801546</v>
      </c>
      <c r="I91" s="295">
        <v>18.30495777923645</v>
      </c>
      <c r="J91" s="295">
        <v>14.3816233969688</v>
      </c>
      <c r="K91" s="295">
        <v>15.820328850678809</v>
      </c>
      <c r="L91" s="295">
        <v>15.2153795839199</v>
      </c>
      <c r="M91" s="295">
        <v>11.841889621339231</v>
      </c>
      <c r="N91" s="295">
        <v>5.0019381497123483</v>
      </c>
      <c r="O91" s="295">
        <v>3.5545967276256758</v>
      </c>
      <c r="P91" s="295">
        <v>4.9027809152748203</v>
      </c>
      <c r="Q91" s="295">
        <v>5.6854743657846667</v>
      </c>
      <c r="R91" s="295">
        <v>7.1058985723110144</v>
      </c>
      <c r="S91" s="295">
        <v>10.553048478846829</v>
      </c>
      <c r="T91" s="295">
        <v>9.2859148370267643</v>
      </c>
      <c r="U91" s="295">
        <v>8.0738577053267964</v>
      </c>
      <c r="V91" s="295">
        <v>4.2222833734450456</v>
      </c>
      <c r="W91" s="295">
        <v>0.99406932461712383</v>
      </c>
      <c r="X91" s="295">
        <v>0.46792934754582283</v>
      </c>
      <c r="Y91" s="295">
        <v>1.1288037409404039</v>
      </c>
      <c r="DA91" s="122" t="s">
        <v>1072</v>
      </c>
    </row>
    <row r="92" spans="1:105" ht="12" customHeight="1" x14ac:dyDescent="0.25">
      <c r="A92" s="60" t="s">
        <v>1019</v>
      </c>
      <c r="B92" s="262">
        <v>6.4345278601569314E-2</v>
      </c>
      <c r="C92" s="262">
        <v>5.835763419939391E-2</v>
      </c>
      <c r="D92" s="262">
        <v>8.3808569104785652E-2</v>
      </c>
      <c r="E92" s="262">
        <v>8.6050352620324025E-2</v>
      </c>
      <c r="F92" s="262">
        <v>2.9925987141352559E-2</v>
      </c>
      <c r="G92" s="262">
        <v>5.4044538079252268E-2</v>
      </c>
      <c r="H92" s="262">
        <v>3.9393092497001798E-2</v>
      </c>
      <c r="I92" s="262">
        <v>8.3922405678292941E-2</v>
      </c>
      <c r="J92" s="262">
        <v>5.0084068599291362E-2</v>
      </c>
      <c r="K92" s="262">
        <v>4.185595096233883E-2</v>
      </c>
      <c r="L92" s="262">
        <v>5.6552413809414288E-2</v>
      </c>
      <c r="M92" s="262">
        <v>3.6014880854488167E-2</v>
      </c>
      <c r="N92" s="262">
        <v>1.145706165668719E-2</v>
      </c>
      <c r="O92" s="262">
        <v>9.5293847754922435E-3</v>
      </c>
      <c r="P92" s="262">
        <v>1.394891781636884E-2</v>
      </c>
      <c r="Q92" s="262">
        <v>2.2565459425054678E-2</v>
      </c>
      <c r="R92" s="262">
        <v>2.878743788440493E-2</v>
      </c>
      <c r="S92" s="262">
        <v>2.9001384925542901E-2</v>
      </c>
      <c r="T92" s="262">
        <v>3.6714578426002072E-2</v>
      </c>
      <c r="U92" s="262">
        <v>2.514911816154583E-2</v>
      </c>
      <c r="V92" s="262">
        <v>1.1710704921781849E-2</v>
      </c>
      <c r="W92" s="262">
        <v>5.0005811845650226E-3</v>
      </c>
      <c r="X92" s="262">
        <v>1.026872835689285E-2</v>
      </c>
      <c r="Y92" s="262">
        <v>1.972048216629109E-2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4.7094543903066821</v>
      </c>
      <c r="C93" s="261">
        <f t="shared" si="3"/>
        <v>4.2520277583774257</v>
      </c>
      <c r="D93" s="261">
        <f t="shared" si="3"/>
        <v>3.0903945869548042</v>
      </c>
      <c r="E93" s="261">
        <f t="shared" si="3"/>
        <v>4.0670932312566466</v>
      </c>
      <c r="F93" s="261">
        <f t="shared" si="3"/>
        <v>5.9562393010304815</v>
      </c>
      <c r="G93" s="261">
        <f t="shared" si="3"/>
        <v>3.9326459182149032</v>
      </c>
      <c r="H93" s="261">
        <f t="shared" si="3"/>
        <v>4.6570884993643498</v>
      </c>
      <c r="I93" s="261">
        <f t="shared" si="3"/>
        <v>4.8886993868513002</v>
      </c>
      <c r="J93" s="261">
        <f t="shared" si="3"/>
        <v>3.8632986212341711</v>
      </c>
      <c r="K93" s="261">
        <f t="shared" si="3"/>
        <v>3.6097933647304945</v>
      </c>
      <c r="L93" s="261">
        <f t="shared" si="3"/>
        <v>3.1015416095280344</v>
      </c>
      <c r="M93" s="261">
        <f t="shared" si="3"/>
        <v>2.443702286142448</v>
      </c>
      <c r="N93" s="261">
        <f t="shared" si="3"/>
        <v>1.0113349474949043</v>
      </c>
      <c r="O93" s="261">
        <f t="shared" si="3"/>
        <v>0.72750967377874731</v>
      </c>
      <c r="P93" s="261">
        <f t="shared" si="3"/>
        <v>1.0041584665920074</v>
      </c>
      <c r="Q93" s="261">
        <f t="shared" si="3"/>
        <v>1.1435351624192733</v>
      </c>
      <c r="R93" s="261">
        <f t="shared" si="3"/>
        <v>1.4173822833993783</v>
      </c>
      <c r="S93" s="261">
        <f t="shared" si="3"/>
        <v>2.1112904297512101</v>
      </c>
      <c r="T93" s="261">
        <f t="shared" si="3"/>
        <v>1.8602331709580417</v>
      </c>
      <c r="U93" s="261">
        <f t="shared" si="3"/>
        <v>1.6116092864145539</v>
      </c>
      <c r="V93" s="261">
        <f t="shared" si="3"/>
        <v>0.84372481704265667</v>
      </c>
      <c r="W93" s="261">
        <f t="shared" si="3"/>
        <v>0.19869758587627084</v>
      </c>
      <c r="X93" s="261">
        <f t="shared" si="3"/>
        <v>9.941776502139546E-2</v>
      </c>
      <c r="Y93" s="261">
        <f t="shared" si="3"/>
        <v>0.23672243509592511</v>
      </c>
      <c r="DA93" s="70"/>
    </row>
    <row r="94" spans="1:105" ht="12" customHeight="1" x14ac:dyDescent="0.25">
      <c r="A94" s="60" t="s">
        <v>1022</v>
      </c>
      <c r="B94" s="262">
        <v>3.4764409734467461</v>
      </c>
      <c r="C94" s="262">
        <v>3.1118589113979231</v>
      </c>
      <c r="D94" s="262">
        <v>2.159989926408282</v>
      </c>
      <c r="E94" s="262">
        <v>2.9204282436546389</v>
      </c>
      <c r="F94" s="262">
        <v>4.5643019702051886</v>
      </c>
      <c r="G94" s="262">
        <v>2.952745188416249</v>
      </c>
      <c r="H94" s="262">
        <v>3.492451124965267</v>
      </c>
      <c r="I94" s="262">
        <v>3.655770811298412</v>
      </c>
      <c r="J94" s="262">
        <v>2.921911963621862</v>
      </c>
      <c r="K94" s="262">
        <v>2.768303491475812</v>
      </c>
      <c r="L94" s="262">
        <v>2.357954528895212</v>
      </c>
      <c r="M94" s="262">
        <v>1.870262280651213</v>
      </c>
      <c r="N94" s="262">
        <v>0.78040727365303031</v>
      </c>
      <c r="O94" s="262">
        <v>0.5587466724789012</v>
      </c>
      <c r="P94" s="262">
        <v>0.76920674183396986</v>
      </c>
      <c r="Q94" s="262">
        <v>0.8647385837156768</v>
      </c>
      <c r="R94" s="262">
        <v>1.0693933698059059</v>
      </c>
      <c r="S94" s="262">
        <v>1.617809787237992</v>
      </c>
      <c r="T94" s="262">
        <v>1.405350407554302</v>
      </c>
      <c r="U94" s="262">
        <v>1.2278126880757629</v>
      </c>
      <c r="V94" s="262">
        <v>0.64372596920492009</v>
      </c>
      <c r="W94" s="262">
        <v>0.1471232711836995</v>
      </c>
      <c r="X94" s="262">
        <v>6.1713443368505178E-2</v>
      </c>
      <c r="Y94" s="262">
        <v>0.1570397707038281</v>
      </c>
      <c r="DA94" s="72" t="s">
        <v>1074</v>
      </c>
    </row>
    <row r="95" spans="1:105" ht="12" customHeight="1" x14ac:dyDescent="0.25">
      <c r="A95" s="60" t="s">
        <v>1024</v>
      </c>
      <c r="B95" s="262">
        <v>1.0633768303904709</v>
      </c>
      <c r="C95" s="262">
        <v>0.97306172121568479</v>
      </c>
      <c r="D95" s="262">
        <v>0.71133695843153744</v>
      </c>
      <c r="E95" s="262">
        <v>0.92649144821897567</v>
      </c>
      <c r="F95" s="262">
        <v>1.312660301819301</v>
      </c>
      <c r="G95" s="262">
        <v>0.86341325015920545</v>
      </c>
      <c r="H95" s="262">
        <v>1.0529438439944181</v>
      </c>
      <c r="I95" s="262">
        <v>1.0653231187183161</v>
      </c>
      <c r="J95" s="262">
        <v>0.83963094117631099</v>
      </c>
      <c r="K95" s="262">
        <v>0.76824868068420615</v>
      </c>
      <c r="L95" s="262">
        <v>0.6559467956656363</v>
      </c>
      <c r="M95" s="262">
        <v>0.51655949456085248</v>
      </c>
      <c r="N95" s="262">
        <v>0.21305225438654929</v>
      </c>
      <c r="O95" s="262">
        <v>0.15378377174984889</v>
      </c>
      <c r="P95" s="262">
        <v>0.21306699890334879</v>
      </c>
      <c r="Q95" s="262">
        <v>0.24447539076271599</v>
      </c>
      <c r="R95" s="262">
        <v>0.30466561690691429</v>
      </c>
      <c r="S95" s="262">
        <v>0.44902076490529602</v>
      </c>
      <c r="T95" s="262">
        <v>0.39931812743655593</v>
      </c>
      <c r="U95" s="262">
        <v>0.34555167565172118</v>
      </c>
      <c r="V95" s="262">
        <v>0.18214480013630041</v>
      </c>
      <c r="W95" s="262">
        <v>4.4173403674859078E-2</v>
      </c>
      <c r="X95" s="262">
        <v>2.4161281678086979E-2</v>
      </c>
      <c r="Y95" s="262">
        <v>5.2247425782918952E-2</v>
      </c>
      <c r="DA95" s="72" t="s">
        <v>1075</v>
      </c>
    </row>
    <row r="96" spans="1:105" ht="12" customHeight="1" x14ac:dyDescent="0.25">
      <c r="A96" s="64" t="s">
        <v>28</v>
      </c>
      <c r="B96" s="229">
        <v>4.1000758537853886E-3</v>
      </c>
      <c r="C96" s="229">
        <v>0</v>
      </c>
      <c r="D96" s="229">
        <v>0</v>
      </c>
      <c r="E96" s="229">
        <v>0</v>
      </c>
      <c r="F96" s="229">
        <v>5.3060295603893082E-3</v>
      </c>
      <c r="G96" s="229">
        <v>6.6582019436965613E-4</v>
      </c>
      <c r="H96" s="229">
        <v>0</v>
      </c>
      <c r="I96" s="229">
        <v>1.156039269162171E-2</v>
      </c>
      <c r="J96" s="229">
        <v>0</v>
      </c>
      <c r="K96" s="229">
        <v>0</v>
      </c>
      <c r="L96" s="229">
        <v>2.9960947339637161E-3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8.7059689793851468E-5</v>
      </c>
      <c r="Y96" s="229">
        <v>3.488936570280081E-5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4.3136904681385042E-2</v>
      </c>
      <c r="C98" s="229">
        <v>3.5428219137386627E-2</v>
      </c>
      <c r="D98" s="229">
        <v>2.7774289846932601E-2</v>
      </c>
      <c r="E98" s="229">
        <v>3.0734115868274341E-2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1078</v>
      </c>
    </row>
    <row r="99" spans="1:105" ht="12" customHeight="1" x14ac:dyDescent="0.25">
      <c r="A99" s="64" t="s">
        <v>159</v>
      </c>
      <c r="B99" s="229">
        <v>1.03171649535671E-2</v>
      </c>
      <c r="C99" s="229">
        <v>4.4357439891455852E-2</v>
      </c>
      <c r="D99" s="229">
        <v>4.5646907655718444E-3</v>
      </c>
      <c r="E99" s="229">
        <v>5.1700967432978069E-3</v>
      </c>
      <c r="F99" s="229">
        <v>5.378312861257336E-3</v>
      </c>
      <c r="G99" s="229">
        <v>4.8187999130767092E-3</v>
      </c>
      <c r="H99" s="229">
        <v>4.9333331845881441E-3</v>
      </c>
      <c r="I99" s="229">
        <v>1.570883419508211E-5</v>
      </c>
      <c r="J99" s="229">
        <v>4.5171316367262062E-3</v>
      </c>
      <c r="K99" s="229">
        <v>1.331617106903386E-5</v>
      </c>
      <c r="L99" s="229">
        <v>4.1097678573686729E-3</v>
      </c>
      <c r="M99" s="229">
        <v>3.510967833775172E-3</v>
      </c>
      <c r="N99" s="229">
        <v>1.2613592986508841E-3</v>
      </c>
      <c r="O99" s="229">
        <v>1.514503998342078E-3</v>
      </c>
      <c r="P99" s="229">
        <v>2.078112458198467E-3</v>
      </c>
      <c r="Q99" s="229">
        <v>2.234820763897413E-3</v>
      </c>
      <c r="R99" s="229">
        <v>8.3405000670495569E-6</v>
      </c>
      <c r="S99" s="229">
        <v>7.2847975317490642E-4</v>
      </c>
      <c r="T99" s="229">
        <v>1.438885538510757E-3</v>
      </c>
      <c r="U99" s="229">
        <v>1.1683460492565071E-3</v>
      </c>
      <c r="V99" s="229">
        <v>5.0622749171919492E-4</v>
      </c>
      <c r="W99" s="229">
        <v>1.6674594598239869E-4</v>
      </c>
      <c r="X99" s="229">
        <v>4.156285965567282E-4</v>
      </c>
      <c r="Y99" s="229">
        <v>1.939513222107381E-3</v>
      </c>
      <c r="DA99" s="73" t="s">
        <v>1079</v>
      </c>
    </row>
    <row r="100" spans="1:105" ht="12" customHeight="1" x14ac:dyDescent="0.25">
      <c r="A100" s="64" t="s">
        <v>32</v>
      </c>
      <c r="B100" s="229">
        <v>0.44493440278889468</v>
      </c>
      <c r="C100" s="229">
        <v>0.42734501662933899</v>
      </c>
      <c r="D100" s="229">
        <v>0.31906524506808248</v>
      </c>
      <c r="E100" s="229">
        <v>0.39720370211904588</v>
      </c>
      <c r="F100" s="229">
        <v>0.57284926861933028</v>
      </c>
      <c r="G100" s="229">
        <v>0.27520683778438498</v>
      </c>
      <c r="H100" s="229">
        <v>0.51768291671516264</v>
      </c>
      <c r="I100" s="229">
        <v>0.28134931610934749</v>
      </c>
      <c r="J100" s="229">
        <v>0.22720192535864461</v>
      </c>
      <c r="K100" s="229">
        <v>0.10528085781632419</v>
      </c>
      <c r="L100" s="229">
        <v>1.2222164232201189E-2</v>
      </c>
      <c r="M100" s="229">
        <v>1.741964069307753E-2</v>
      </c>
      <c r="N100" s="229">
        <v>2.0876110513951638E-3</v>
      </c>
      <c r="O100" s="229">
        <v>3.0136480077833632E-3</v>
      </c>
      <c r="P100" s="229">
        <v>4.1402704179132471E-3</v>
      </c>
      <c r="Q100" s="229">
        <v>0</v>
      </c>
      <c r="R100" s="229">
        <v>0</v>
      </c>
      <c r="S100" s="229">
        <v>0</v>
      </c>
      <c r="T100" s="229">
        <v>3.5583579860680968E-4</v>
      </c>
      <c r="U100" s="229">
        <v>0</v>
      </c>
      <c r="V100" s="229">
        <v>1.3616178960511649E-4</v>
      </c>
      <c r="W100" s="229">
        <v>4.1286300832545118E-5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5.8433319748182654E-3</v>
      </c>
      <c r="H101" s="229">
        <v>6.0858766986949748E-3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3.5766557285469721E-3</v>
      </c>
      <c r="Q101" s="229">
        <v>1.16748856272992E-2</v>
      </c>
      <c r="R101" s="229">
        <v>1.9381472393823072E-2</v>
      </c>
      <c r="S101" s="229">
        <v>1.6435103225008251E-2</v>
      </c>
      <c r="T101" s="229">
        <v>1.8049661327376579E-2</v>
      </c>
      <c r="U101" s="229">
        <v>8.0302802122830148E-3</v>
      </c>
      <c r="V101" s="229">
        <v>3.6401596626930901E-3</v>
      </c>
      <c r="W101" s="229">
        <v>1.3768666325746481E-3</v>
      </c>
      <c r="X101" s="229">
        <v>9.6579976804366484E-4</v>
      </c>
      <c r="Y101" s="229">
        <v>2.0197910117543561E-3</v>
      </c>
      <c r="DA101" s="73" t="s">
        <v>1081</v>
      </c>
    </row>
    <row r="102" spans="1:105" ht="12" customHeight="1" x14ac:dyDescent="0.25">
      <c r="A102" s="64" t="s">
        <v>35</v>
      </c>
      <c r="B102" s="229">
        <v>0.53489761105478051</v>
      </c>
      <c r="C102" s="229">
        <v>0.44002721025766811</v>
      </c>
      <c r="D102" s="229">
        <v>0.33272290334441218</v>
      </c>
      <c r="E102" s="229">
        <v>0.45952331933807788</v>
      </c>
      <c r="F102" s="229">
        <v>0.69600249807609993</v>
      </c>
      <c r="G102" s="229">
        <v>0.54956252888919566</v>
      </c>
      <c r="H102" s="229">
        <v>0.49509226918310739</v>
      </c>
      <c r="I102" s="229">
        <v>0.74000975384102974</v>
      </c>
      <c r="J102" s="229">
        <v>0.57828439779436791</v>
      </c>
      <c r="K102" s="229">
        <v>0.63601062081344351</v>
      </c>
      <c r="L102" s="229">
        <v>0.6112978533273451</v>
      </c>
      <c r="M102" s="229">
        <v>0.47392987457428581</v>
      </c>
      <c r="N102" s="229">
        <v>0.1973272439588929</v>
      </c>
      <c r="O102" s="229">
        <v>0.14032312462077079</v>
      </c>
      <c r="P102" s="229">
        <v>0.1909002639050805</v>
      </c>
      <c r="Q102" s="229">
        <v>0.21453610114338439</v>
      </c>
      <c r="R102" s="229">
        <v>0.26169972133595032</v>
      </c>
      <c r="S102" s="229">
        <v>0.39764779591102822</v>
      </c>
      <c r="T102" s="229">
        <v>0.34462166941393391</v>
      </c>
      <c r="U102" s="229">
        <v>0.30111073149262718</v>
      </c>
      <c r="V102" s="229">
        <v>0.15303734402491759</v>
      </c>
      <c r="W102" s="229">
        <v>3.3340132968049642E-2</v>
      </c>
      <c r="X102" s="229">
        <v>1.17648851189412E-2</v>
      </c>
      <c r="Y102" s="229">
        <v>4.0095574173551418E-2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3.929563865374993E-4</v>
      </c>
      <c r="I104" s="229">
        <v>2.0119884099371771E-4</v>
      </c>
      <c r="J104" s="229">
        <v>1.7596977343646339E-4</v>
      </c>
      <c r="K104" s="229">
        <v>3.4001680816980528E-4</v>
      </c>
      <c r="L104" s="229">
        <v>1.5796451041476191E-4</v>
      </c>
      <c r="M104" s="229">
        <v>1.3544829319652631E-4</v>
      </c>
      <c r="N104" s="229">
        <v>8.1738552256383238E-5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1.4271730406826611E-5</v>
      </c>
      <c r="U104" s="229">
        <v>2.3016464934376529E-5</v>
      </c>
      <c r="V104" s="229">
        <v>1.1128948032473281E-5</v>
      </c>
      <c r="W104" s="229">
        <v>3.5079404651583359E-6</v>
      </c>
      <c r="X104" s="229">
        <v>6.5646860001330096E-6</v>
      </c>
      <c r="Y104" s="229">
        <v>8.4208082681837357E-6</v>
      </c>
      <c r="DA104" s="73" t="s">
        <v>1084</v>
      </c>
    </row>
    <row r="105" spans="1:105" ht="12" customHeight="1" x14ac:dyDescent="0.25">
      <c r="A105" s="64" t="s">
        <v>39</v>
      </c>
      <c r="B105" s="229">
        <v>2.59906710580587E-2</v>
      </c>
      <c r="C105" s="229">
        <v>2.5903835299835119E-2</v>
      </c>
      <c r="D105" s="229">
        <v>2.7209829406538249E-2</v>
      </c>
      <c r="E105" s="229">
        <v>3.3860214150279649E-2</v>
      </c>
      <c r="F105" s="229">
        <v>3.3124192702223561E-2</v>
      </c>
      <c r="G105" s="229">
        <v>2.7315931403360159E-2</v>
      </c>
      <c r="H105" s="229">
        <v>2.8756491826326929E-2</v>
      </c>
      <c r="I105" s="229">
        <v>3.2186748401128069E-2</v>
      </c>
      <c r="J105" s="229">
        <v>2.9451516613135869E-2</v>
      </c>
      <c r="K105" s="229">
        <v>2.660386907519971E-2</v>
      </c>
      <c r="L105" s="229">
        <v>2.5162951004342859E-2</v>
      </c>
      <c r="M105" s="229">
        <v>2.1563563166517499E-2</v>
      </c>
      <c r="N105" s="229">
        <v>1.229430152535399E-2</v>
      </c>
      <c r="O105" s="229">
        <v>8.9324951229526901E-3</v>
      </c>
      <c r="P105" s="229">
        <v>1.237169639360962E-2</v>
      </c>
      <c r="Q105" s="229">
        <v>1.6029583228134959E-2</v>
      </c>
      <c r="R105" s="229">
        <v>2.3576082677073909E-2</v>
      </c>
      <c r="S105" s="229">
        <v>3.4209386016084628E-2</v>
      </c>
      <c r="T105" s="229">
        <v>3.4837803627721153E-2</v>
      </c>
      <c r="U105" s="229">
        <v>3.521930143262008E-2</v>
      </c>
      <c r="V105" s="229">
        <v>2.481377821933297E-2</v>
      </c>
      <c r="W105" s="229">
        <v>9.244863886954691E-3</v>
      </c>
      <c r="X105" s="229">
        <v>1.092134381875141E-2</v>
      </c>
      <c r="Y105" s="229">
        <v>8.1492372015348081E-3</v>
      </c>
      <c r="DA105" s="73" t="s">
        <v>1085</v>
      </c>
    </row>
    <row r="106" spans="1:105" ht="12" customHeight="1" x14ac:dyDescent="0.25">
      <c r="A106" s="60" t="s">
        <v>1036</v>
      </c>
      <c r="B106" s="262">
        <v>0.1696365864694655</v>
      </c>
      <c r="C106" s="262">
        <v>0.16710712576381731</v>
      </c>
      <c r="D106" s="262">
        <v>0.2190677021149848</v>
      </c>
      <c r="E106" s="262">
        <v>0.2201735393830323</v>
      </c>
      <c r="F106" s="262">
        <v>7.9277029005991331E-2</v>
      </c>
      <c r="G106" s="262">
        <v>0.1164874796394488</v>
      </c>
      <c r="H106" s="262">
        <v>0.111693530404665</v>
      </c>
      <c r="I106" s="262">
        <v>0.1676054568345719</v>
      </c>
      <c r="J106" s="262">
        <v>0.10175571643599821</v>
      </c>
      <c r="K106" s="262">
        <v>7.3241192570476371E-2</v>
      </c>
      <c r="L106" s="262">
        <v>8.7640284967186191E-2</v>
      </c>
      <c r="M106" s="262">
        <v>5.6880510930382357E-2</v>
      </c>
      <c r="N106" s="262">
        <v>1.787541945532475E-2</v>
      </c>
      <c r="O106" s="262">
        <v>1.4979229549997209E-2</v>
      </c>
      <c r="P106" s="262">
        <v>2.1884725854688661E-2</v>
      </c>
      <c r="Q106" s="262">
        <v>3.4321187940880467E-2</v>
      </c>
      <c r="R106" s="262">
        <v>4.332329668655812E-2</v>
      </c>
      <c r="S106" s="262">
        <v>4.4459877607921923E-2</v>
      </c>
      <c r="T106" s="262">
        <v>5.5564635967183897E-2</v>
      </c>
      <c r="U106" s="262">
        <v>3.8244922687069749E-2</v>
      </c>
      <c r="V106" s="262">
        <v>1.7854047701436119E-2</v>
      </c>
      <c r="W106" s="262">
        <v>7.4009110177122644E-3</v>
      </c>
      <c r="X106" s="262">
        <v>1.35430399748033E-2</v>
      </c>
      <c r="Y106" s="262">
        <v>2.743523860917808E-2</v>
      </c>
      <c r="DA106" s="72" t="s">
        <v>1086</v>
      </c>
    </row>
    <row r="107" spans="1:105" ht="12" customHeight="1" x14ac:dyDescent="0.25">
      <c r="A107" s="132" t="s">
        <v>1038</v>
      </c>
      <c r="B107" s="316">
        <v>1.3402145612230041</v>
      </c>
      <c r="C107" s="316">
        <v>1.221835077559934</v>
      </c>
      <c r="D107" s="316">
        <v>1.1168829640625391</v>
      </c>
      <c r="E107" s="316">
        <v>1.3406840001765361</v>
      </c>
      <c r="F107" s="316">
        <v>1.172690188174502</v>
      </c>
      <c r="G107" s="316">
        <v>1.091925005567461</v>
      </c>
      <c r="H107" s="316">
        <v>1.10764547116956</v>
      </c>
      <c r="I107" s="316">
        <v>1.4570675041466949</v>
      </c>
      <c r="J107" s="316">
        <v>1.0456930642400679</v>
      </c>
      <c r="K107" s="316">
        <v>0.92608688127367644</v>
      </c>
      <c r="L107" s="316">
        <v>0.92918978553447362</v>
      </c>
      <c r="M107" s="316">
        <v>0.6789442457148277</v>
      </c>
      <c r="N107" s="316">
        <v>0.25665948404408989</v>
      </c>
      <c r="O107" s="316">
        <v>0.19428560080009141</v>
      </c>
      <c r="P107" s="316">
        <v>0.27385379567712681</v>
      </c>
      <c r="Q107" s="316">
        <v>0.35547266597869692</v>
      </c>
      <c r="R107" s="316">
        <v>0.44347782052813262</v>
      </c>
      <c r="S107" s="316">
        <v>0.57963512110482696</v>
      </c>
      <c r="T107" s="316">
        <v>0.57637338225348145</v>
      </c>
      <c r="U107" s="316">
        <v>0.45005999253977358</v>
      </c>
      <c r="V107" s="316">
        <v>0.22308675705109091</v>
      </c>
      <c r="W107" s="316">
        <v>6.3295935316055818E-2</v>
      </c>
      <c r="X107" s="316">
        <v>4.7697263483689273E-2</v>
      </c>
      <c r="Y107" s="316">
        <v>0.1138046215596504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36.282874771687098</v>
      </c>
      <c r="C110" s="223">
        <v>37.039528093418618</v>
      </c>
      <c r="D110" s="223">
        <v>29.535697174216001</v>
      </c>
      <c r="E110" s="223">
        <v>26.513377592740991</v>
      </c>
      <c r="F110" s="223">
        <v>25.866453231632661</v>
      </c>
      <c r="G110" s="223">
        <v>23.358247050456821</v>
      </c>
      <c r="H110" s="223">
        <v>16.797042288610509</v>
      </c>
      <c r="I110" s="223">
        <v>18.821541741725191</v>
      </c>
      <c r="J110" s="223">
        <v>24.976140820357369</v>
      </c>
      <c r="K110" s="223">
        <v>19.897527905454421</v>
      </c>
      <c r="L110" s="223">
        <v>24.098795689962291</v>
      </c>
      <c r="M110" s="223">
        <v>22.993089428430942</v>
      </c>
      <c r="N110" s="223">
        <v>25.644927960281649</v>
      </c>
      <c r="O110" s="223">
        <v>25.65016139277321</v>
      </c>
      <c r="P110" s="223">
        <v>27.53415496321772</v>
      </c>
      <c r="Q110" s="223">
        <v>33.579344606859657</v>
      </c>
      <c r="R110" s="223">
        <v>36.354733925671162</v>
      </c>
      <c r="S110" s="223">
        <v>39.132511703448941</v>
      </c>
      <c r="T110" s="223">
        <v>43.422184006878759</v>
      </c>
      <c r="U110" s="223">
        <v>21.48753224419605</v>
      </c>
      <c r="V110" s="223">
        <v>18.3087322059807</v>
      </c>
      <c r="W110" s="223">
        <v>15.33629502245152</v>
      </c>
      <c r="X110" s="223">
        <v>11.542227954523741</v>
      </c>
      <c r="Y110" s="223">
        <v>11.277125044283281</v>
      </c>
      <c r="DA110" s="89" t="s">
        <v>1088</v>
      </c>
    </row>
    <row r="111" spans="1:105" ht="12" customHeight="1" x14ac:dyDescent="0.25">
      <c r="A111" s="55" t="s">
        <v>91</v>
      </c>
      <c r="B111" s="259">
        <v>8.2650051411230385E-2</v>
      </c>
      <c r="C111" s="259">
        <v>8.431403037416417E-2</v>
      </c>
      <c r="D111" s="259">
        <v>8.1807032128606211E-2</v>
      </c>
      <c r="E111" s="259">
        <v>6.8306692347783166E-2</v>
      </c>
      <c r="F111" s="259">
        <v>4.3041625252760313E-2</v>
      </c>
      <c r="G111" s="259">
        <v>5.3058308195110128E-2</v>
      </c>
      <c r="H111" s="259">
        <v>3.262022473030729E-2</v>
      </c>
      <c r="I111" s="259">
        <v>4.5687967998823263E-2</v>
      </c>
      <c r="J111" s="259">
        <v>5.5826895487093027E-2</v>
      </c>
      <c r="K111" s="259">
        <v>4.2992284391433037E-2</v>
      </c>
      <c r="L111" s="259">
        <v>5.9894328605283202E-2</v>
      </c>
      <c r="M111" s="259">
        <v>5.3538698570312217E-2</v>
      </c>
      <c r="N111" s="259">
        <v>5.5305375243268791E-2</v>
      </c>
      <c r="O111" s="259">
        <v>5.773644935110827E-2</v>
      </c>
      <c r="P111" s="259">
        <v>6.3039253335907541E-2</v>
      </c>
      <c r="Q111" s="259">
        <v>7.1481080793328641E-2</v>
      </c>
      <c r="R111" s="259">
        <v>8.053802845015616E-2</v>
      </c>
      <c r="S111" s="259">
        <v>7.7480701760859874E-2</v>
      </c>
      <c r="T111" s="259">
        <v>0.10902105762857189</v>
      </c>
      <c r="U111" s="259">
        <v>4.8572294112125242E-2</v>
      </c>
      <c r="V111" s="259">
        <v>3.7415461791166921E-2</v>
      </c>
      <c r="W111" s="259">
        <v>4.5780315350823837E-2</v>
      </c>
      <c r="X111" s="259">
        <v>5.6429141826156132E-2</v>
      </c>
      <c r="Y111" s="259">
        <v>5.6915318358359293E-2</v>
      </c>
      <c r="DA111" s="67" t="s">
        <v>1089</v>
      </c>
    </row>
    <row r="112" spans="1:105" ht="12" customHeight="1" x14ac:dyDescent="0.25">
      <c r="A112" s="173" t="s">
        <v>92</v>
      </c>
      <c r="B112" s="224">
        <v>0.6595576608879804</v>
      </c>
      <c r="C112" s="224">
        <v>0.67283641938625138</v>
      </c>
      <c r="D112" s="224">
        <v>0.65283026245764475</v>
      </c>
      <c r="E112" s="224">
        <v>0.54509587663459258</v>
      </c>
      <c r="F112" s="224">
        <v>0.34347750773050623</v>
      </c>
      <c r="G112" s="224">
        <v>0.42341187992395268</v>
      </c>
      <c r="H112" s="224">
        <v>0.26031343905296478</v>
      </c>
      <c r="I112" s="224">
        <v>0.36459565105526631</v>
      </c>
      <c r="J112" s="224">
        <v>0.44550554988646529</v>
      </c>
      <c r="K112" s="224">
        <v>0.34308376153764192</v>
      </c>
      <c r="L112" s="224">
        <v>0.47796417063073859</v>
      </c>
      <c r="M112" s="224">
        <v>0.42724545469821279</v>
      </c>
      <c r="N112" s="224">
        <v>0.44134375365949158</v>
      </c>
      <c r="O112" s="224">
        <v>0.46074402655265623</v>
      </c>
      <c r="P112" s="224">
        <v>0.50306106002865014</v>
      </c>
      <c r="Q112" s="224">
        <v>0.57042789013179573</v>
      </c>
      <c r="R112" s="224">
        <v>0.6427034557161424</v>
      </c>
      <c r="S112" s="224">
        <v>0.61830560955232694</v>
      </c>
      <c r="T112" s="224">
        <v>0.87000156115165017</v>
      </c>
      <c r="U112" s="224">
        <v>0.38761293116634771</v>
      </c>
      <c r="V112" s="224">
        <v>0.29858002552521717</v>
      </c>
      <c r="W112" s="224">
        <v>0.36533259437755961</v>
      </c>
      <c r="X112" s="224">
        <v>0.45031155036545412</v>
      </c>
      <c r="Y112" s="224">
        <v>0.45419129939020758</v>
      </c>
      <c r="DA112" s="177" t="s">
        <v>1090</v>
      </c>
    </row>
    <row r="113" spans="1:105" ht="12" customHeight="1" x14ac:dyDescent="0.25">
      <c r="A113" s="173" t="s">
        <v>93</v>
      </c>
      <c r="B113" s="224">
        <v>0.8086780537237831</v>
      </c>
      <c r="C113" s="224">
        <v>0.82495902688963563</v>
      </c>
      <c r="D113" s="224">
        <v>0.80042964756935542</v>
      </c>
      <c r="E113" s="224">
        <v>0.66833743090217634</v>
      </c>
      <c r="F113" s="224">
        <v>0.42113485889230962</v>
      </c>
      <c r="G113" s="224">
        <v>0.51914171464469461</v>
      </c>
      <c r="H113" s="224">
        <v>0.31916809967468368</v>
      </c>
      <c r="I113" s="224">
        <v>0.44702763530117529</v>
      </c>
      <c r="J113" s="224">
        <v>0.54623057598980573</v>
      </c>
      <c r="K113" s="224">
        <v>0.42065209002494802</v>
      </c>
      <c r="L113" s="224">
        <v>0.58602781557413275</v>
      </c>
      <c r="M113" s="224">
        <v>0.52384202815948167</v>
      </c>
      <c r="N113" s="224">
        <v>0.54112783293578226</v>
      </c>
      <c r="O113" s="224">
        <v>0.56491434297924481</v>
      </c>
      <c r="P113" s="224">
        <v>0.61679889879603023</v>
      </c>
      <c r="Q113" s="224">
        <v>0.69939679778792074</v>
      </c>
      <c r="R113" s="224">
        <v>0.78801325571799052</v>
      </c>
      <c r="S113" s="224">
        <v>0.75809926347621459</v>
      </c>
      <c r="T113" s="224">
        <v>1.0667015348765101</v>
      </c>
      <c r="U113" s="224">
        <v>0.475248927215493</v>
      </c>
      <c r="V113" s="224">
        <v>0.36608643677559938</v>
      </c>
      <c r="W113" s="224">
        <v>0.44793119525797181</v>
      </c>
      <c r="X113" s="224">
        <v>0.55212317241315967</v>
      </c>
      <c r="Y113" s="224">
        <v>0.55688009978483222</v>
      </c>
      <c r="DA113" s="177" t="s">
        <v>1091</v>
      </c>
    </row>
    <row r="114" spans="1:105" ht="12" customHeight="1" x14ac:dyDescent="0.25">
      <c r="A114" s="173" t="s">
        <v>94</v>
      </c>
      <c r="B114" s="224">
        <v>1.4974531473080239</v>
      </c>
      <c r="C114" s="224">
        <v>1.5276011084109371</v>
      </c>
      <c r="D114" s="224">
        <v>1.4821793288838121</v>
      </c>
      <c r="E114" s="224">
        <v>1.2375802518193031</v>
      </c>
      <c r="F114" s="224">
        <v>0.77982791419341679</v>
      </c>
      <c r="G114" s="224">
        <v>0.96131011706558867</v>
      </c>
      <c r="H114" s="224">
        <v>0.59101304057575454</v>
      </c>
      <c r="I114" s="224">
        <v>0.82777433656441701</v>
      </c>
      <c r="J114" s="224">
        <v>1.0114713654034631</v>
      </c>
      <c r="K114" s="224">
        <v>0.77893395675692634</v>
      </c>
      <c r="L114" s="224">
        <v>1.085165094811974</v>
      </c>
      <c r="M114" s="224">
        <v>0.97001382706939265</v>
      </c>
      <c r="N114" s="224">
        <v>1.0020224646808999</v>
      </c>
      <c r="O114" s="224">
        <v>1.0460686511256021</v>
      </c>
      <c r="P114" s="224">
        <v>1.142144822658584</v>
      </c>
      <c r="Q114" s="224">
        <v>1.2950938030802579</v>
      </c>
      <c r="R114" s="224">
        <v>1.459187527671427</v>
      </c>
      <c r="S114" s="224">
        <v>1.4037949006244519</v>
      </c>
      <c r="T114" s="224">
        <v>1.9752428834735329</v>
      </c>
      <c r="U114" s="224">
        <v>0.88003254018895738</v>
      </c>
      <c r="V114" s="224">
        <v>0.67789311755410531</v>
      </c>
      <c r="W114" s="224">
        <v>0.8294474853469963</v>
      </c>
      <c r="X114" s="224">
        <v>1.0223828610466741</v>
      </c>
      <c r="Y114" s="224">
        <v>1.0311914046091279</v>
      </c>
      <c r="DA114" s="177" t="s">
        <v>1092</v>
      </c>
    </row>
    <row r="115" spans="1:105" ht="12" customHeight="1" x14ac:dyDescent="0.25">
      <c r="A115" s="56" t="s">
        <v>95</v>
      </c>
      <c r="B115" s="260">
        <v>2.163792709623598</v>
      </c>
      <c r="C115" s="260">
        <v>2.2039816404744439</v>
      </c>
      <c r="D115" s="260">
        <v>1.6756355797999629</v>
      </c>
      <c r="E115" s="260">
        <v>1.538014056043284</v>
      </c>
      <c r="F115" s="260">
        <v>1.6371140382945799</v>
      </c>
      <c r="G115" s="260">
        <v>1.4327158797592121</v>
      </c>
      <c r="H115" s="260">
        <v>1.0200113651515459</v>
      </c>
      <c r="I115" s="260">
        <v>1.150386980753324</v>
      </c>
      <c r="J115" s="260">
        <v>1.5504866664643551</v>
      </c>
      <c r="K115" s="260">
        <v>1.2658080960389211</v>
      </c>
      <c r="L115" s="260">
        <v>1.5137216252881589</v>
      </c>
      <c r="M115" s="260">
        <v>1.4593444894032961</v>
      </c>
      <c r="N115" s="260">
        <v>1.6516866306586919</v>
      </c>
      <c r="O115" s="260">
        <v>1.6378780205566419</v>
      </c>
      <c r="P115" s="260">
        <v>1.7494338910782441</v>
      </c>
      <c r="Q115" s="260">
        <v>2.1441333210892699</v>
      </c>
      <c r="R115" s="260">
        <v>2.2988457190866232</v>
      </c>
      <c r="S115" s="260">
        <v>2.5316943942780301</v>
      </c>
      <c r="T115" s="260">
        <v>2.6994772532961941</v>
      </c>
      <c r="U115" s="260">
        <v>1.3572160242116369</v>
      </c>
      <c r="V115" s="260">
        <v>1.166306430376467</v>
      </c>
      <c r="W115" s="260">
        <v>0.9007967321237661</v>
      </c>
      <c r="X115" s="260">
        <v>0.55854166617772238</v>
      </c>
      <c r="Y115" s="260">
        <v>0.57930782717432083</v>
      </c>
      <c r="DA115" s="68" t="s">
        <v>1093</v>
      </c>
    </row>
    <row r="116" spans="1:105" ht="12" customHeight="1" x14ac:dyDescent="0.25">
      <c r="A116" s="37" t="s">
        <v>159</v>
      </c>
      <c r="B116" s="226">
        <v>3.9075081645549591E-2</v>
      </c>
      <c r="C116" s="226">
        <v>0.19244145533150009</v>
      </c>
      <c r="D116" s="226">
        <v>2.061478843800146E-2</v>
      </c>
      <c r="E116" s="226">
        <v>1.592447032358096E-2</v>
      </c>
      <c r="F116" s="226">
        <v>1.234097590912717E-2</v>
      </c>
      <c r="G116" s="226">
        <v>1.1984773430185249E-2</v>
      </c>
      <c r="H116" s="226">
        <v>9.7547051887712181E-3</v>
      </c>
      <c r="I116" s="226">
        <v>2.3349284436544311E-5</v>
      </c>
      <c r="J116" s="226">
        <v>1.1615996243632449E-2</v>
      </c>
      <c r="K116" s="226">
        <v>2.58186315017739E-5</v>
      </c>
      <c r="L116" s="226">
        <v>9.7488930042281367E-3</v>
      </c>
      <c r="M116" s="226">
        <v>1.0417127959326179E-2</v>
      </c>
      <c r="N116" s="226">
        <v>1.0257428847915161E-2</v>
      </c>
      <c r="O116" s="226">
        <v>1.7036959852047701E-2</v>
      </c>
      <c r="P116" s="226">
        <v>1.8323300834200869E-2</v>
      </c>
      <c r="Q116" s="226">
        <v>2.1269666827496019E-2</v>
      </c>
      <c r="R116" s="226">
        <v>7.0410632849622151E-5</v>
      </c>
      <c r="S116" s="226">
        <v>4.5059100644123141E-3</v>
      </c>
      <c r="T116" s="226">
        <v>1.0798965871093641E-2</v>
      </c>
      <c r="U116" s="226">
        <v>5.087937213834535E-3</v>
      </c>
      <c r="V116" s="226">
        <v>3.7418299994002439E-3</v>
      </c>
      <c r="W116" s="226">
        <v>4.2691022190496164E-3</v>
      </c>
      <c r="X116" s="226">
        <v>1.5725566828794571E-2</v>
      </c>
      <c r="Y116" s="226">
        <v>2.2911456960923181E-2</v>
      </c>
      <c r="DA116" s="69" t="s">
        <v>1094</v>
      </c>
    </row>
    <row r="117" spans="1:105" ht="12" customHeight="1" x14ac:dyDescent="0.25">
      <c r="A117" s="37" t="s">
        <v>35</v>
      </c>
      <c r="B117" s="226">
        <v>2.0258634923490799</v>
      </c>
      <c r="C117" s="226">
        <v>1.909025339033523</v>
      </c>
      <c r="D117" s="226">
        <v>1.502623641595884</v>
      </c>
      <c r="E117" s="226">
        <v>1.41538269497158</v>
      </c>
      <c r="F117" s="226">
        <v>1.5970342899392931</v>
      </c>
      <c r="G117" s="226">
        <v>1.3668096856612111</v>
      </c>
      <c r="H117" s="226">
        <v>0.97894850123003785</v>
      </c>
      <c r="I117" s="226">
        <v>1.0999351074480559</v>
      </c>
      <c r="J117" s="226">
        <v>1.487082939517572</v>
      </c>
      <c r="K117" s="226">
        <v>1.2331565706738969</v>
      </c>
      <c r="L117" s="226">
        <v>1.450076396679558</v>
      </c>
      <c r="M117" s="226">
        <v>1.406161600141816</v>
      </c>
      <c r="N117" s="226">
        <v>1.6046737569766449</v>
      </c>
      <c r="O117" s="226">
        <v>1.578523030044839</v>
      </c>
      <c r="P117" s="226">
        <v>1.683221209257129</v>
      </c>
      <c r="Q117" s="226">
        <v>2.041824323232051</v>
      </c>
      <c r="R117" s="226">
        <v>2.2092731668009402</v>
      </c>
      <c r="S117" s="226">
        <v>2.4595950647604021</v>
      </c>
      <c r="T117" s="226">
        <v>2.5864167418710662</v>
      </c>
      <c r="U117" s="226">
        <v>1.311283157264242</v>
      </c>
      <c r="V117" s="226">
        <v>1.131190490971234</v>
      </c>
      <c r="W117" s="226">
        <v>0.8535885823115259</v>
      </c>
      <c r="X117" s="226">
        <v>0.44513175634138302</v>
      </c>
      <c r="Y117" s="226">
        <v>0.47364875450690042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9.8854135628968567E-2</v>
      </c>
      <c r="C120" s="226">
        <v>0.1025148461094212</v>
      </c>
      <c r="D120" s="226">
        <v>0.1523971497660771</v>
      </c>
      <c r="E120" s="226">
        <v>0.1067068907481228</v>
      </c>
      <c r="F120" s="226">
        <v>2.7738772446159712E-2</v>
      </c>
      <c r="G120" s="226">
        <v>5.3921420667815863E-2</v>
      </c>
      <c r="H120" s="226">
        <v>3.1308158732736992E-2</v>
      </c>
      <c r="I120" s="226">
        <v>5.0428524020831172E-2</v>
      </c>
      <c r="J120" s="226">
        <v>5.1787730703149827E-2</v>
      </c>
      <c r="K120" s="226">
        <v>3.2625706733522088E-2</v>
      </c>
      <c r="L120" s="226">
        <v>5.3896335604372757E-2</v>
      </c>
      <c r="M120" s="226">
        <v>4.2765761302153267E-2</v>
      </c>
      <c r="N120" s="226">
        <v>3.6755444834132088E-2</v>
      </c>
      <c r="O120" s="226">
        <v>4.2318030659756013E-2</v>
      </c>
      <c r="P120" s="226">
        <v>4.7889380986914018E-2</v>
      </c>
      <c r="Q120" s="226">
        <v>8.1039331029722647E-2</v>
      </c>
      <c r="R120" s="226">
        <v>8.9502141652833295E-2</v>
      </c>
      <c r="S120" s="226">
        <v>6.75934194532163E-2</v>
      </c>
      <c r="T120" s="226">
        <v>0.1022615455540348</v>
      </c>
      <c r="U120" s="226">
        <v>4.0844929733559757E-2</v>
      </c>
      <c r="V120" s="226">
        <v>3.1374109405833482E-2</v>
      </c>
      <c r="W120" s="226">
        <v>4.2939047593190609E-2</v>
      </c>
      <c r="X120" s="226">
        <v>9.7684343007544819E-2</v>
      </c>
      <c r="Y120" s="226">
        <v>8.2747615706497302E-2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14.764689224294212</v>
      </c>
      <c r="C121" s="261">
        <f t="shared" si="4"/>
        <v>15.118022411747136</v>
      </c>
      <c r="D121" s="261">
        <f t="shared" si="4"/>
        <v>11.732536274910453</v>
      </c>
      <c r="E121" s="261">
        <f t="shared" si="4"/>
        <v>10.628840487672523</v>
      </c>
      <c r="F121" s="261">
        <f t="shared" si="4"/>
        <v>10.845479181669944</v>
      </c>
      <c r="G121" s="261">
        <f t="shared" si="4"/>
        <v>9.446012737531996</v>
      </c>
      <c r="H121" s="261">
        <f t="shared" si="4"/>
        <v>6.9809706278985617</v>
      </c>
      <c r="I121" s="261">
        <f t="shared" si="4"/>
        <v>7.5213268132913633</v>
      </c>
      <c r="J121" s="261">
        <f t="shared" si="4"/>
        <v>10.092363010366952</v>
      </c>
      <c r="K121" s="261">
        <f t="shared" si="4"/>
        <v>8.0296640154553831</v>
      </c>
      <c r="L121" s="261">
        <f t="shared" si="4"/>
        <v>9.5203104864989783</v>
      </c>
      <c r="M121" s="261">
        <f t="shared" si="4"/>
        <v>9.1713600845744949</v>
      </c>
      <c r="N121" s="261">
        <f t="shared" si="4"/>
        <v>10.336006128328172</v>
      </c>
      <c r="O121" s="261">
        <f t="shared" si="4"/>
        <v>10.289373331659373</v>
      </c>
      <c r="P121" s="261">
        <f t="shared" si="4"/>
        <v>11.042872595669213</v>
      </c>
      <c r="Q121" s="261">
        <f t="shared" si="4"/>
        <v>13.666096366380115</v>
      </c>
      <c r="R121" s="261">
        <f t="shared" si="4"/>
        <v>14.770085478885424</v>
      </c>
      <c r="S121" s="261">
        <f t="shared" si="4"/>
        <v>16.043257196985898</v>
      </c>
      <c r="T121" s="261">
        <f t="shared" si="4"/>
        <v>17.306273967996059</v>
      </c>
      <c r="U121" s="261">
        <f t="shared" si="4"/>
        <v>8.6882670780293498</v>
      </c>
      <c r="V121" s="261">
        <f t="shared" si="4"/>
        <v>7.5315173948492493</v>
      </c>
      <c r="W121" s="261">
        <f t="shared" si="4"/>
        <v>6.0391388940287349</v>
      </c>
      <c r="X121" s="261">
        <f t="shared" si="4"/>
        <v>4.1923932655931591</v>
      </c>
      <c r="Y121" s="261">
        <f t="shared" si="4"/>
        <v>3.8327385535250458</v>
      </c>
      <c r="DA121" s="70"/>
    </row>
    <row r="122" spans="1:105" ht="12" customHeight="1" x14ac:dyDescent="0.25">
      <c r="A122" s="60" t="s">
        <v>1052</v>
      </c>
      <c r="B122" s="262">
        <v>14.755664689929141</v>
      </c>
      <c r="C122" s="262">
        <v>15.108816188017361</v>
      </c>
      <c r="D122" s="262">
        <v>11.72360378956842</v>
      </c>
      <c r="E122" s="262">
        <v>10.621382100388651</v>
      </c>
      <c r="F122" s="262">
        <v>10.84077947949687</v>
      </c>
      <c r="G122" s="262">
        <v>9.4402193167478163</v>
      </c>
      <c r="H122" s="262">
        <v>6.9774088353279771</v>
      </c>
      <c r="I122" s="262">
        <v>7.5163381577462607</v>
      </c>
      <c r="J122" s="262">
        <v>10.086267288365381</v>
      </c>
      <c r="K122" s="262">
        <v>8.0249697007961824</v>
      </c>
      <c r="L122" s="262">
        <v>9.5137706426931725</v>
      </c>
      <c r="M122" s="262">
        <v>9.1655142101090945</v>
      </c>
      <c r="N122" s="262">
        <v>10.329967350965861</v>
      </c>
      <c r="O122" s="262">
        <v>10.283069106043181</v>
      </c>
      <c r="P122" s="262">
        <v>11.035989358473779</v>
      </c>
      <c r="Q122" s="262">
        <v>13.656460559136541</v>
      </c>
      <c r="R122" s="262">
        <v>14.75965981560449</v>
      </c>
      <c r="S122" s="262">
        <v>16.033213635726</v>
      </c>
      <c r="T122" s="262">
        <v>17.294160645888109</v>
      </c>
      <c r="U122" s="262">
        <v>8.6827793187212006</v>
      </c>
      <c r="V122" s="262">
        <v>7.5270437619828936</v>
      </c>
      <c r="W122" s="262">
        <v>6.0349425896008926</v>
      </c>
      <c r="X122" s="262">
        <v>4.188380917960802</v>
      </c>
      <c r="Y122" s="262">
        <v>3.828691636710972</v>
      </c>
      <c r="DA122" s="72" t="s">
        <v>1099</v>
      </c>
    </row>
    <row r="123" spans="1:105" ht="12" customHeight="1" x14ac:dyDescent="0.25">
      <c r="A123" s="64" t="s">
        <v>28</v>
      </c>
      <c r="B123" s="229">
        <v>5.6893607959764197E-2</v>
      </c>
      <c r="C123" s="229">
        <v>0</v>
      </c>
      <c r="D123" s="229">
        <v>0</v>
      </c>
      <c r="E123" s="229">
        <v>0</v>
      </c>
      <c r="F123" s="229">
        <v>4.3820549990084633E-2</v>
      </c>
      <c r="G123" s="229">
        <v>7.2798149196925434E-3</v>
      </c>
      <c r="H123" s="229">
        <v>0</v>
      </c>
      <c r="I123" s="229">
        <v>8.1563817756162352E-2</v>
      </c>
      <c r="J123" s="229">
        <v>0</v>
      </c>
      <c r="K123" s="229">
        <v>0</v>
      </c>
      <c r="L123" s="229">
        <v>4.3454984933322817E-2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1.5091879160817161E-2</v>
      </c>
      <c r="Y123" s="229">
        <v>2.5566929025646859E-3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0.59857774125680818</v>
      </c>
      <c r="C125" s="229">
        <v>0.55009712040345093</v>
      </c>
      <c r="D125" s="229">
        <v>0.45775038937950752</v>
      </c>
      <c r="E125" s="229">
        <v>0.35233869538902229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1102</v>
      </c>
    </row>
    <row r="126" spans="1:105" ht="12" customHeight="1" x14ac:dyDescent="0.25">
      <c r="A126" s="64" t="s">
        <v>159</v>
      </c>
      <c r="B126" s="229">
        <v>0.14316338503409301</v>
      </c>
      <c r="C126" s="229">
        <v>0.68874192795678191</v>
      </c>
      <c r="D126" s="229">
        <v>7.5231049537287029E-2</v>
      </c>
      <c r="E126" s="229">
        <v>5.9270458580166163E-2</v>
      </c>
      <c r="F126" s="229">
        <v>4.4417511232589149E-2</v>
      </c>
      <c r="G126" s="229">
        <v>5.2686854197085152E-2</v>
      </c>
      <c r="H126" s="229">
        <v>3.2691090551591202E-2</v>
      </c>
      <c r="I126" s="229">
        <v>1.108329555602415E-4</v>
      </c>
      <c r="J126" s="229">
        <v>5.4263123034653298E-2</v>
      </c>
      <c r="K126" s="229">
        <v>1.3909801870983201E-4</v>
      </c>
      <c r="L126" s="229">
        <v>5.9607561235269287E-2</v>
      </c>
      <c r="M126" s="229">
        <v>6.2296455511014509E-2</v>
      </c>
      <c r="N126" s="229">
        <v>6.1157768127908789E-2</v>
      </c>
      <c r="O126" s="229">
        <v>0.1012704337988484</v>
      </c>
      <c r="P126" s="229">
        <v>0.10763763085053531</v>
      </c>
      <c r="Q126" s="229">
        <v>0.12483768416808221</v>
      </c>
      <c r="R126" s="229">
        <v>4.0405919424537479E-4</v>
      </c>
      <c r="S126" s="229">
        <v>2.601187389277565E-2</v>
      </c>
      <c r="T126" s="229">
        <v>6.2317024808756998E-2</v>
      </c>
      <c r="U126" s="229">
        <v>2.9357377285065111E-2</v>
      </c>
      <c r="V126" s="229">
        <v>2.0919600673957539E-2</v>
      </c>
      <c r="W126" s="229">
        <v>2.2780726123334621E-2</v>
      </c>
      <c r="X126" s="229">
        <v>7.2049608376357502E-2</v>
      </c>
      <c r="Y126" s="229">
        <v>0.14212753913706819</v>
      </c>
      <c r="DA126" s="73" t="s">
        <v>1103</v>
      </c>
    </row>
    <row r="127" spans="1:105" ht="12" customHeight="1" x14ac:dyDescent="0.25">
      <c r="A127" s="64" t="s">
        <v>32</v>
      </c>
      <c r="B127" s="229">
        <v>6.1740134531199349</v>
      </c>
      <c r="C127" s="229">
        <v>6.6354242124038363</v>
      </c>
      <c r="D127" s="229">
        <v>5.2585409374026826</v>
      </c>
      <c r="E127" s="229">
        <v>4.5535793125833743</v>
      </c>
      <c r="F127" s="229">
        <v>4.7309517835545156</v>
      </c>
      <c r="G127" s="229">
        <v>3.0090028218517428</v>
      </c>
      <c r="H127" s="229">
        <v>3.4304634360024648</v>
      </c>
      <c r="I127" s="229">
        <v>1.9850471309331079</v>
      </c>
      <c r="J127" s="229">
        <v>2.729317412228764</v>
      </c>
      <c r="K127" s="229">
        <v>1.0997424600812611</v>
      </c>
      <c r="L127" s="229">
        <v>0.1772687480613328</v>
      </c>
      <c r="M127" s="229">
        <v>0.30908339888927983</v>
      </c>
      <c r="N127" s="229">
        <v>0.1012190838558384</v>
      </c>
      <c r="O127" s="229">
        <v>0.20151379025697561</v>
      </c>
      <c r="P127" s="229">
        <v>0.21444888466289949</v>
      </c>
      <c r="Q127" s="229">
        <v>0</v>
      </c>
      <c r="R127" s="229">
        <v>0</v>
      </c>
      <c r="S127" s="229">
        <v>0</v>
      </c>
      <c r="T127" s="229">
        <v>1.541097446331632E-2</v>
      </c>
      <c r="U127" s="229">
        <v>0</v>
      </c>
      <c r="V127" s="229">
        <v>5.6268185987230048E-3</v>
      </c>
      <c r="W127" s="229">
        <v>5.6405084175845136E-3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6.3888682936795477E-2</v>
      </c>
      <c r="H128" s="229">
        <v>4.0328503832742023E-2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0.1852559747043411</v>
      </c>
      <c r="Q128" s="229">
        <v>0.65216222624382369</v>
      </c>
      <c r="R128" s="229">
        <v>0.93894395489255433</v>
      </c>
      <c r="S128" s="229">
        <v>0.58684929902371818</v>
      </c>
      <c r="T128" s="229">
        <v>0.78171693482440185</v>
      </c>
      <c r="U128" s="229">
        <v>0.20177922974687729</v>
      </c>
      <c r="V128" s="229">
        <v>0.15042779734141409</v>
      </c>
      <c r="W128" s="229">
        <v>0.1881066521902246</v>
      </c>
      <c r="X128" s="229">
        <v>0.16742229873979661</v>
      </c>
      <c r="Y128" s="229">
        <v>0.1480102959854544</v>
      </c>
      <c r="DA128" s="73" t="s">
        <v>1105</v>
      </c>
    </row>
    <row r="129" spans="1:105" ht="12" customHeight="1" x14ac:dyDescent="0.25">
      <c r="A129" s="64" t="s">
        <v>35</v>
      </c>
      <c r="B129" s="229">
        <v>7.4223638945285781</v>
      </c>
      <c r="C129" s="229">
        <v>6.8323417647168396</v>
      </c>
      <c r="D129" s="229">
        <v>5.4836339435049659</v>
      </c>
      <c r="E129" s="229">
        <v>5.2680170638499719</v>
      </c>
      <c r="F129" s="229">
        <v>5.7480290889916859</v>
      </c>
      <c r="G129" s="229">
        <v>6.0086995422226233</v>
      </c>
      <c r="H129" s="229">
        <v>3.2807648698491332</v>
      </c>
      <c r="I129" s="229">
        <v>5.2211047072662398</v>
      </c>
      <c r="J129" s="229">
        <v>6.9467794941832821</v>
      </c>
      <c r="K129" s="229">
        <v>6.6436377825821147</v>
      </c>
      <c r="L129" s="229">
        <v>8.8661879429190531</v>
      </c>
      <c r="M129" s="229">
        <v>8.4091204319043271</v>
      </c>
      <c r="N129" s="229">
        <v>9.5675307140994406</v>
      </c>
      <c r="O129" s="229">
        <v>9.382995170637777</v>
      </c>
      <c r="P129" s="229">
        <v>9.8878441608969041</v>
      </c>
      <c r="Q129" s="229">
        <v>11.984043852574009</v>
      </c>
      <c r="R129" s="229">
        <v>12.678158106489819</v>
      </c>
      <c r="S129" s="229">
        <v>14.19883569295904</v>
      </c>
      <c r="T129" s="229">
        <v>14.92529916224662</v>
      </c>
      <c r="U129" s="229">
        <v>7.5660985498571502</v>
      </c>
      <c r="V129" s="229">
        <v>6.3241925370979342</v>
      </c>
      <c r="W129" s="229">
        <v>4.5549079684424276</v>
      </c>
      <c r="X129" s="229">
        <v>2.03945390773143</v>
      </c>
      <c r="Y129" s="229">
        <v>2.9382038867374849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2.603954027523466E-3</v>
      </c>
      <c r="I131" s="229">
        <v>1.419549148313627E-3</v>
      </c>
      <c r="J131" s="229">
        <v>2.1138789467032848E-3</v>
      </c>
      <c r="K131" s="229">
        <v>3.5517465267808708E-3</v>
      </c>
      <c r="L131" s="229">
        <v>2.2910975885571988E-3</v>
      </c>
      <c r="M131" s="229">
        <v>2.4033112721762932E-3</v>
      </c>
      <c r="N131" s="229">
        <v>3.9631431197705387E-3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6.1809765545812871E-4</v>
      </c>
      <c r="U131" s="229">
        <v>5.7834153269654628E-4</v>
      </c>
      <c r="V131" s="229">
        <v>4.5989827215806039E-4</v>
      </c>
      <c r="W131" s="229">
        <v>4.7925261704515808E-4</v>
      </c>
      <c r="X131" s="229">
        <v>1.137994496388758E-3</v>
      </c>
      <c r="Y131" s="229">
        <v>6.170768742693154E-4</v>
      </c>
      <c r="DA131" s="73" t="s">
        <v>1108</v>
      </c>
    </row>
    <row r="132" spans="1:105" ht="12" customHeight="1" x14ac:dyDescent="0.25">
      <c r="A132" s="64" t="s">
        <v>39</v>
      </c>
      <c r="B132" s="229">
        <v>0.36065260802996391</v>
      </c>
      <c r="C132" s="229">
        <v>0.40221116253645489</v>
      </c>
      <c r="D132" s="229">
        <v>0.44844746974398081</v>
      </c>
      <c r="E132" s="229">
        <v>0.38817656998611089</v>
      </c>
      <c r="F132" s="229">
        <v>0.27356054572799721</v>
      </c>
      <c r="G132" s="229">
        <v>0.2986616006198774</v>
      </c>
      <c r="H132" s="229">
        <v>0.19055698106452301</v>
      </c>
      <c r="I132" s="229">
        <v>0.22709211968687751</v>
      </c>
      <c r="J132" s="229">
        <v>0.35379337997198018</v>
      </c>
      <c r="K132" s="229">
        <v>0.27789861358731688</v>
      </c>
      <c r="L132" s="229">
        <v>0.36496030795563678</v>
      </c>
      <c r="M132" s="229">
        <v>0.38261061253229639</v>
      </c>
      <c r="N132" s="229">
        <v>0.59609664176289678</v>
      </c>
      <c r="O132" s="229">
        <v>0.59728971134957476</v>
      </c>
      <c r="P132" s="229">
        <v>0.64080270735909928</v>
      </c>
      <c r="Q132" s="229">
        <v>0.89541679615061842</v>
      </c>
      <c r="R132" s="229">
        <v>1.142153695027867</v>
      </c>
      <c r="S132" s="229">
        <v>1.2215167698504661</v>
      </c>
      <c r="T132" s="229">
        <v>1.508798451889559</v>
      </c>
      <c r="U132" s="229">
        <v>0.88496582029941151</v>
      </c>
      <c r="V132" s="229">
        <v>1.0254171099987071</v>
      </c>
      <c r="W132" s="229">
        <v>1.263027481810278</v>
      </c>
      <c r="X132" s="229">
        <v>1.893225229456011</v>
      </c>
      <c r="Y132" s="229">
        <v>0.59717614507413008</v>
      </c>
      <c r="DA132" s="73" t="s">
        <v>1109</v>
      </c>
    </row>
    <row r="133" spans="1:105" ht="12" customHeight="1" x14ac:dyDescent="0.25">
      <c r="A133" s="60" t="s">
        <v>1064</v>
      </c>
      <c r="B133" s="262">
        <v>9.0245343650706463E-3</v>
      </c>
      <c r="C133" s="262">
        <v>9.206223729775748E-3</v>
      </c>
      <c r="D133" s="262">
        <v>8.932485342032467E-3</v>
      </c>
      <c r="E133" s="262">
        <v>7.4583872838718751E-3</v>
      </c>
      <c r="F133" s="262">
        <v>4.6997021730738869E-3</v>
      </c>
      <c r="G133" s="262">
        <v>5.7934207841789497E-3</v>
      </c>
      <c r="H133" s="262">
        <v>3.5617925705849632E-3</v>
      </c>
      <c r="I133" s="262">
        <v>4.9886555451023494E-3</v>
      </c>
      <c r="J133" s="262">
        <v>6.0957220015718109E-3</v>
      </c>
      <c r="K133" s="262">
        <v>4.6943146592000658E-3</v>
      </c>
      <c r="L133" s="262">
        <v>6.5398438058051492E-3</v>
      </c>
      <c r="M133" s="262">
        <v>5.8458744654003919E-3</v>
      </c>
      <c r="N133" s="262">
        <v>6.0387773623113419E-3</v>
      </c>
      <c r="O133" s="262">
        <v>6.3042256161916777E-3</v>
      </c>
      <c r="P133" s="262">
        <v>6.8832371954337434E-3</v>
      </c>
      <c r="Q133" s="262">
        <v>9.6358072435749117E-3</v>
      </c>
      <c r="R133" s="262">
        <v>1.042566328093366E-2</v>
      </c>
      <c r="S133" s="262">
        <v>1.0043561259899971E-2</v>
      </c>
      <c r="T133" s="262">
        <v>1.211332210795207E-2</v>
      </c>
      <c r="U133" s="262">
        <v>5.4877593081492293E-3</v>
      </c>
      <c r="V133" s="262">
        <v>4.4736328663557822E-3</v>
      </c>
      <c r="W133" s="262">
        <v>4.1963044278427158E-3</v>
      </c>
      <c r="X133" s="262">
        <v>4.0123476323573552E-3</v>
      </c>
      <c r="Y133" s="262">
        <v>4.0469168140738277E-3</v>
      </c>
      <c r="DA133" s="72" t="s">
        <v>1110</v>
      </c>
    </row>
    <row r="134" spans="1:105" ht="12" customHeight="1" x14ac:dyDescent="0.25">
      <c r="A134" s="57" t="s">
        <v>1010</v>
      </c>
      <c r="B134" s="261">
        <v>8.761437762864416</v>
      </c>
      <c r="C134" s="261">
        <v>8.9670229770219674</v>
      </c>
      <c r="D134" s="261">
        <v>6.9302556019478674</v>
      </c>
      <c r="E134" s="261">
        <v>6.2839272353583109</v>
      </c>
      <c r="F134" s="261">
        <v>6.4483139729152041</v>
      </c>
      <c r="G134" s="261">
        <v>5.5872618451293894</v>
      </c>
      <c r="H134" s="261">
        <v>4.1384188353320397</v>
      </c>
      <c r="I134" s="261">
        <v>4.4541423173176442</v>
      </c>
      <c r="J134" s="261">
        <v>5.9742643535290707</v>
      </c>
      <c r="K134" s="261">
        <v>4.7542813678866436</v>
      </c>
      <c r="L134" s="261">
        <v>5.626759219405586</v>
      </c>
      <c r="M134" s="261">
        <v>5.4187606200911516</v>
      </c>
      <c r="N134" s="261">
        <v>6.0876223603680018</v>
      </c>
      <c r="O134" s="261">
        <v>6.0580485491110254</v>
      </c>
      <c r="P134" s="261">
        <v>6.4753671865339291</v>
      </c>
      <c r="Q134" s="261">
        <v>7.9338429844798171</v>
      </c>
      <c r="R134" s="261">
        <v>8.5124037470791301</v>
      </c>
      <c r="S134" s="261">
        <v>9.3223913304115982</v>
      </c>
      <c r="T134" s="261">
        <v>9.9948558333597983</v>
      </c>
      <c r="U134" s="261">
        <v>5.0311217531726298</v>
      </c>
      <c r="V134" s="261">
        <v>4.3269584787304094</v>
      </c>
      <c r="W134" s="261">
        <v>3.382258391476832</v>
      </c>
      <c r="X134" s="261">
        <v>2.1268327826779601</v>
      </c>
      <c r="Y134" s="261">
        <v>2.1730115789993252</v>
      </c>
      <c r="DA134" s="70" t="s">
        <v>1111</v>
      </c>
    </row>
    <row r="135" spans="1:105" ht="12" customHeight="1" x14ac:dyDescent="0.25">
      <c r="A135" s="60" t="s">
        <v>1012</v>
      </c>
      <c r="B135" s="262">
        <v>8.7394490944242058</v>
      </c>
      <c r="C135" s="262">
        <v>8.9447079001392069</v>
      </c>
      <c r="D135" s="262">
        <v>6.8962394764087964</v>
      </c>
      <c r="E135" s="262">
        <v>6.2596330168777126</v>
      </c>
      <c r="F135" s="262">
        <v>6.4422274774228869</v>
      </c>
      <c r="G135" s="262">
        <v>5.5727097392845426</v>
      </c>
      <c r="H135" s="262">
        <v>4.1319901865781086</v>
      </c>
      <c r="I135" s="262">
        <v>4.4395604365005799</v>
      </c>
      <c r="J135" s="262">
        <v>5.9594476257781483</v>
      </c>
      <c r="K135" s="262">
        <v>4.7435140024602944</v>
      </c>
      <c r="L135" s="262">
        <v>5.6065594752081154</v>
      </c>
      <c r="M135" s="262">
        <v>5.4030233597360482</v>
      </c>
      <c r="N135" s="262">
        <v>6.0739420255705108</v>
      </c>
      <c r="O135" s="262">
        <v>6.0423562069146248</v>
      </c>
      <c r="P135" s="262">
        <v>6.4575743060911686</v>
      </c>
      <c r="Q135" s="262">
        <v>7.9028004017905022</v>
      </c>
      <c r="R135" s="262">
        <v>8.4780585053053628</v>
      </c>
      <c r="S135" s="262">
        <v>9.2968887836578737</v>
      </c>
      <c r="T135" s="262">
        <v>9.9556970067657176</v>
      </c>
      <c r="U135" s="262">
        <v>5.0155592597088443</v>
      </c>
      <c r="V135" s="262">
        <v>4.3150405341290794</v>
      </c>
      <c r="W135" s="262">
        <v>3.365433842830341</v>
      </c>
      <c r="X135" s="262">
        <v>2.082994500272592</v>
      </c>
      <c r="Y135" s="262">
        <v>2.137422751348153</v>
      </c>
      <c r="DA135" s="72" t="s">
        <v>1112</v>
      </c>
    </row>
    <row r="136" spans="1:105" ht="12" customHeight="1" x14ac:dyDescent="0.25">
      <c r="A136" s="59" t="s">
        <v>28</v>
      </c>
      <c r="B136" s="230">
        <v>3.454104711643196E-2</v>
      </c>
      <c r="C136" s="230">
        <v>0</v>
      </c>
      <c r="D136" s="230">
        <v>0</v>
      </c>
      <c r="E136" s="230">
        <v>0</v>
      </c>
      <c r="F136" s="230">
        <v>2.6714876732588079E-2</v>
      </c>
      <c r="G136" s="230">
        <v>4.4690212162205563E-3</v>
      </c>
      <c r="H136" s="230">
        <v>0</v>
      </c>
      <c r="I136" s="230">
        <v>4.968662452531953E-2</v>
      </c>
      <c r="J136" s="230">
        <v>0</v>
      </c>
      <c r="K136" s="230">
        <v>0</v>
      </c>
      <c r="L136" s="230">
        <v>2.6636685629372679E-2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1.4782455261918801E-2</v>
      </c>
      <c r="Y136" s="230">
        <v>1.772601978277366E-3</v>
      </c>
      <c r="DA136" s="71" t="s">
        <v>1113</v>
      </c>
    </row>
    <row r="137" spans="1:105" ht="12" customHeight="1" x14ac:dyDescent="0.25">
      <c r="A137" s="59" t="s">
        <v>31</v>
      </c>
      <c r="B137" s="295">
        <v>0.36340641251334921</v>
      </c>
      <c r="C137" s="295">
        <v>0.3345747064119361</v>
      </c>
      <c r="D137" s="295">
        <v>0.27997450465765328</v>
      </c>
      <c r="E137" s="295">
        <v>0.21552493245916329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1114</v>
      </c>
    </row>
    <row r="138" spans="1:105" ht="12" customHeight="1" x14ac:dyDescent="0.25">
      <c r="A138" s="59" t="s">
        <v>159</v>
      </c>
      <c r="B138" s="295">
        <v>8.6916850682200855E-2</v>
      </c>
      <c r="C138" s="295">
        <v>0.41889989929546528</v>
      </c>
      <c r="D138" s="295">
        <v>4.6013671026317308E-2</v>
      </c>
      <c r="E138" s="295">
        <v>3.6255630589225228E-2</v>
      </c>
      <c r="F138" s="295">
        <v>2.707880977339313E-2</v>
      </c>
      <c r="G138" s="295">
        <v>3.2344046080863408E-2</v>
      </c>
      <c r="H138" s="295">
        <v>2.0029786450258359E-2</v>
      </c>
      <c r="I138" s="295">
        <v>6.751664646714114E-5</v>
      </c>
      <c r="J138" s="295">
        <v>3.3233943940156607E-2</v>
      </c>
      <c r="K138" s="295">
        <v>8.5208465354779181E-5</v>
      </c>
      <c r="L138" s="295">
        <v>3.6537761368314471E-2</v>
      </c>
      <c r="M138" s="295">
        <v>3.8333716004743321E-2</v>
      </c>
      <c r="N138" s="295">
        <v>3.8178033604047708E-2</v>
      </c>
      <c r="O138" s="295">
        <v>6.3176334015685592E-2</v>
      </c>
      <c r="P138" s="295">
        <v>6.807862084263655E-2</v>
      </c>
      <c r="Q138" s="295">
        <v>8.1474684314035581E-2</v>
      </c>
      <c r="R138" s="295">
        <v>2.7019132324726059E-4</v>
      </c>
      <c r="S138" s="295">
        <v>1.700049842356165E-2</v>
      </c>
      <c r="T138" s="295">
        <v>4.135228248805526E-2</v>
      </c>
      <c r="U138" s="295">
        <v>1.938575733902977E-2</v>
      </c>
      <c r="V138" s="295">
        <v>1.421392462925427E-2</v>
      </c>
      <c r="W138" s="295">
        <v>1.67273663453666E-2</v>
      </c>
      <c r="X138" s="295">
        <v>7.0572398646518583E-2</v>
      </c>
      <c r="Y138" s="295">
        <v>9.8539623898254505E-2</v>
      </c>
      <c r="DA138" s="122" t="s">
        <v>1115</v>
      </c>
    </row>
    <row r="139" spans="1:105" ht="12" customHeight="1" x14ac:dyDescent="0.25">
      <c r="A139" s="59" t="s">
        <v>32</v>
      </c>
      <c r="B139" s="295">
        <v>3.7483453278708949</v>
      </c>
      <c r="C139" s="295">
        <v>4.0357330104826667</v>
      </c>
      <c r="D139" s="295">
        <v>3.216288676820112</v>
      </c>
      <c r="E139" s="295">
        <v>2.785416097168623</v>
      </c>
      <c r="F139" s="295">
        <v>2.8841900376438558</v>
      </c>
      <c r="G139" s="295">
        <v>1.8472032048708871</v>
      </c>
      <c r="H139" s="295">
        <v>2.1018402533899101</v>
      </c>
      <c r="I139" s="295">
        <v>1.2092407414595829</v>
      </c>
      <c r="J139" s="295">
        <v>1.6715953081981241</v>
      </c>
      <c r="K139" s="295">
        <v>0.673678663277683</v>
      </c>
      <c r="L139" s="295">
        <v>0.1086607651864885</v>
      </c>
      <c r="M139" s="295">
        <v>0.1901924457436841</v>
      </c>
      <c r="N139" s="295">
        <v>6.3186504398542023E-2</v>
      </c>
      <c r="O139" s="295">
        <v>0.12571193826747759</v>
      </c>
      <c r="P139" s="295">
        <v>0.1356345749505059</v>
      </c>
      <c r="Q139" s="295">
        <v>0</v>
      </c>
      <c r="R139" s="295">
        <v>0</v>
      </c>
      <c r="S139" s="295">
        <v>0</v>
      </c>
      <c r="T139" s="295">
        <v>1.022640235760597E-2</v>
      </c>
      <c r="U139" s="295">
        <v>0</v>
      </c>
      <c r="V139" s="295">
        <v>3.8231693191113172E-3</v>
      </c>
      <c r="W139" s="295">
        <v>4.1416963693012114E-3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4.506239456241329</v>
      </c>
      <c r="C140" s="295">
        <v>4.1555002839491397</v>
      </c>
      <c r="D140" s="295">
        <v>3.3539626239047129</v>
      </c>
      <c r="E140" s="295">
        <v>3.2224363566607002</v>
      </c>
      <c r="F140" s="295">
        <v>3.5042437532730499</v>
      </c>
      <c r="G140" s="295">
        <v>3.6886934671165732</v>
      </c>
      <c r="H140" s="295">
        <v>2.010120146737941</v>
      </c>
      <c r="I140" s="295">
        <v>3.180565553869211</v>
      </c>
      <c r="J140" s="295">
        <v>4.2546183736398673</v>
      </c>
      <c r="K140" s="295">
        <v>4.0697501307172574</v>
      </c>
      <c r="L140" s="295">
        <v>5.4347242630239396</v>
      </c>
      <c r="M140" s="295">
        <v>5.1744971979876206</v>
      </c>
      <c r="N140" s="295">
        <v>5.9725774875679214</v>
      </c>
      <c r="O140" s="295">
        <v>5.8534679346314613</v>
      </c>
      <c r="P140" s="295">
        <v>6.2538611102980264</v>
      </c>
      <c r="Q140" s="295">
        <v>7.8213257174764674</v>
      </c>
      <c r="R140" s="295">
        <v>8.4777883139821153</v>
      </c>
      <c r="S140" s="295">
        <v>9.2798882852343123</v>
      </c>
      <c r="T140" s="295">
        <v>9.9041183219200555</v>
      </c>
      <c r="U140" s="295">
        <v>4.9961735023698148</v>
      </c>
      <c r="V140" s="295">
        <v>4.2970034401807133</v>
      </c>
      <c r="W140" s="295">
        <v>3.344564780115673</v>
      </c>
      <c r="X140" s="295">
        <v>1.997639646364155</v>
      </c>
      <c r="Y140" s="295">
        <v>2.0371105254716211</v>
      </c>
      <c r="DA140" s="122" t="s">
        <v>1117</v>
      </c>
    </row>
    <row r="141" spans="1:105" ht="12" customHeight="1" x14ac:dyDescent="0.25">
      <c r="A141" s="60" t="s">
        <v>1019</v>
      </c>
      <c r="B141" s="262">
        <v>2.198866844020958E-2</v>
      </c>
      <c r="C141" s="262">
        <v>2.231507688276009E-2</v>
      </c>
      <c r="D141" s="262">
        <v>3.401612553907201E-2</v>
      </c>
      <c r="E141" s="262">
        <v>2.429421848059804E-2</v>
      </c>
      <c r="F141" s="262">
        <v>6.0864954923173656E-3</v>
      </c>
      <c r="G141" s="262">
        <v>1.4552105844845309E-2</v>
      </c>
      <c r="H141" s="262">
        <v>6.4286487539302814E-3</v>
      </c>
      <c r="I141" s="262">
        <v>1.4581880817064109E-2</v>
      </c>
      <c r="J141" s="262">
        <v>1.481672775092255E-2</v>
      </c>
      <c r="K141" s="262">
        <v>1.0767365426349179E-2</v>
      </c>
      <c r="L141" s="262">
        <v>2.0199744197470299E-2</v>
      </c>
      <c r="M141" s="262">
        <v>1.573726035510296E-2</v>
      </c>
      <c r="N141" s="262">
        <v>1.3680334797490991E-2</v>
      </c>
      <c r="O141" s="262">
        <v>1.5692342196400939E-2</v>
      </c>
      <c r="P141" s="262">
        <v>1.7792880442760419E-2</v>
      </c>
      <c r="Q141" s="262">
        <v>3.1042582689315111E-2</v>
      </c>
      <c r="R141" s="262">
        <v>3.4345241773767937E-2</v>
      </c>
      <c r="S141" s="262">
        <v>2.5502546753724879E-2</v>
      </c>
      <c r="T141" s="262">
        <v>3.915882659408132E-2</v>
      </c>
      <c r="U141" s="262">
        <v>1.556249346378554E-2</v>
      </c>
      <c r="V141" s="262">
        <v>1.1917944601330719E-2</v>
      </c>
      <c r="W141" s="262">
        <v>1.6824548646491039E-2</v>
      </c>
      <c r="X141" s="262">
        <v>4.3838282405367211E-2</v>
      </c>
      <c r="Y141" s="262">
        <v>3.5588827651172633E-2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6.1450459372646939</v>
      </c>
      <c r="C142" s="261">
        <f t="shared" si="5"/>
        <v>6.2130429533921054</v>
      </c>
      <c r="D142" s="261">
        <f t="shared" si="5"/>
        <v>4.79472864813245</v>
      </c>
      <c r="E142" s="261">
        <f t="shared" si="5"/>
        <v>4.3865913119395028</v>
      </c>
      <c r="F142" s="261">
        <f t="shared" si="5"/>
        <v>4.6192106585353256</v>
      </c>
      <c r="G142" s="261">
        <f t="shared" si="5"/>
        <v>4.0368617054059097</v>
      </c>
      <c r="H142" s="261">
        <f t="shared" si="5"/>
        <v>2.9021459321264298</v>
      </c>
      <c r="I142" s="261">
        <f t="shared" si="5"/>
        <v>3.2369342215940371</v>
      </c>
      <c r="J142" s="261">
        <f t="shared" si="5"/>
        <v>4.3546371456684172</v>
      </c>
      <c r="K142" s="261">
        <f t="shared" si="5"/>
        <v>3.5340943819894735</v>
      </c>
      <c r="L142" s="261">
        <f t="shared" si="5"/>
        <v>4.2147210462069253</v>
      </c>
      <c r="M142" s="261">
        <f t="shared" si="5"/>
        <v>4.0623765820961957</v>
      </c>
      <c r="N142" s="261">
        <f t="shared" si="5"/>
        <v>4.5932894181959272</v>
      </c>
      <c r="O142" s="261">
        <f t="shared" si="5"/>
        <v>4.5577069735870461</v>
      </c>
      <c r="P142" s="261">
        <f t="shared" si="5"/>
        <v>4.8739501764626594</v>
      </c>
      <c r="Q142" s="261">
        <f t="shared" si="5"/>
        <v>5.9884340080094125</v>
      </c>
      <c r="R142" s="261">
        <f t="shared" si="5"/>
        <v>6.4391508276623961</v>
      </c>
      <c r="S142" s="261">
        <f t="shared" si="5"/>
        <v>7.0654542387274546</v>
      </c>
      <c r="T142" s="261">
        <f t="shared" si="5"/>
        <v>7.5544812863257347</v>
      </c>
      <c r="U142" s="261">
        <f t="shared" si="5"/>
        <v>3.7969525983431263</v>
      </c>
      <c r="V142" s="261">
        <f t="shared" si="5"/>
        <v>3.2703930856842911</v>
      </c>
      <c r="W142" s="261">
        <f t="shared" si="5"/>
        <v>2.5503798153480033</v>
      </c>
      <c r="X142" s="261">
        <f t="shared" si="5"/>
        <v>1.6276600049615588</v>
      </c>
      <c r="Y142" s="261">
        <f t="shared" si="5"/>
        <v>1.6291026910325219</v>
      </c>
      <c r="DA142" s="70"/>
    </row>
    <row r="143" spans="1:105" ht="12" customHeight="1" x14ac:dyDescent="0.25">
      <c r="A143" s="60" t="s">
        <v>1022</v>
      </c>
      <c r="B143" s="262">
        <v>4.2768564557223341</v>
      </c>
      <c r="C143" s="262">
        <v>4.2837900482461526</v>
      </c>
      <c r="D143" s="262">
        <v>3.1561360421068492</v>
      </c>
      <c r="E143" s="262">
        <v>2.9682767314300982</v>
      </c>
      <c r="F143" s="262">
        <v>3.3419562347657998</v>
      </c>
      <c r="G143" s="262">
        <v>2.8622500747499782</v>
      </c>
      <c r="H143" s="262">
        <v>2.0518118237391869</v>
      </c>
      <c r="I143" s="262">
        <v>2.286768229638263</v>
      </c>
      <c r="J143" s="262">
        <v>3.1119126296076671</v>
      </c>
      <c r="K143" s="262">
        <v>2.5637372217067451</v>
      </c>
      <c r="L143" s="262">
        <v>3.0320594918482739</v>
      </c>
      <c r="M143" s="262">
        <v>2.9420986570947618</v>
      </c>
      <c r="N143" s="262">
        <v>3.3546896859562731</v>
      </c>
      <c r="O143" s="262">
        <v>3.3124202114237069</v>
      </c>
      <c r="P143" s="262">
        <v>3.532290361935273</v>
      </c>
      <c r="Q143" s="262">
        <v>4.2825858036487876</v>
      </c>
      <c r="R143" s="262">
        <v>4.5931287624678347</v>
      </c>
      <c r="S143" s="262">
        <v>5.121531433071743</v>
      </c>
      <c r="T143" s="262">
        <v>5.3961413453444038</v>
      </c>
      <c r="U143" s="262">
        <v>2.7352442070281691</v>
      </c>
      <c r="V143" s="262">
        <v>2.3584513568215382</v>
      </c>
      <c r="W143" s="262">
        <v>1.7820171591540059</v>
      </c>
      <c r="X143" s="262">
        <v>0.94847134122076682</v>
      </c>
      <c r="Y143" s="262">
        <v>1.0202659065572981</v>
      </c>
      <c r="DA143" s="72" t="s">
        <v>1119</v>
      </c>
    </row>
    <row r="144" spans="1:105" ht="12" customHeight="1" x14ac:dyDescent="0.25">
      <c r="A144" s="60" t="s">
        <v>1024</v>
      </c>
      <c r="B144" s="262">
        <v>1.6594957814306279</v>
      </c>
      <c r="C144" s="262">
        <v>1.699212963516183</v>
      </c>
      <c r="D144" s="262">
        <v>1.318495062118842</v>
      </c>
      <c r="E144" s="262">
        <v>1.194533703424945</v>
      </c>
      <c r="F144" s="262">
        <v>1.2192082289538111</v>
      </c>
      <c r="G144" s="262">
        <v>1.061694234798864</v>
      </c>
      <c r="H144" s="262">
        <v>0.78471426200449801</v>
      </c>
      <c r="I144" s="262">
        <v>0.84532494649997925</v>
      </c>
      <c r="J144" s="262">
        <v>1.134352017828651</v>
      </c>
      <c r="K144" s="262">
        <v>0.90252819133719608</v>
      </c>
      <c r="L144" s="262">
        <v>1.069966184432434</v>
      </c>
      <c r="M144" s="262">
        <v>1.030799525872905</v>
      </c>
      <c r="N144" s="262">
        <v>1.1617597445775441</v>
      </c>
      <c r="O144" s="262">
        <v>1.156485333614627</v>
      </c>
      <c r="P144" s="262">
        <v>1.2411625073589609</v>
      </c>
      <c r="Q144" s="262">
        <v>1.535873792430944</v>
      </c>
      <c r="R144" s="262">
        <v>1.659945093226731</v>
      </c>
      <c r="S144" s="262">
        <v>1.8031753194705531</v>
      </c>
      <c r="T144" s="262">
        <v>1.944987720873232</v>
      </c>
      <c r="U144" s="262">
        <v>0.97650874788075259</v>
      </c>
      <c r="V144" s="262">
        <v>0.84652895224568292</v>
      </c>
      <c r="W144" s="262">
        <v>0.6787197987396667</v>
      </c>
      <c r="X144" s="262">
        <v>0.47104624633577741</v>
      </c>
      <c r="Y144" s="262">
        <v>0.43059379248818502</v>
      </c>
      <c r="DA144" s="72" t="s">
        <v>1120</v>
      </c>
    </row>
    <row r="145" spans="1:105" ht="12" customHeight="1" x14ac:dyDescent="0.25">
      <c r="A145" s="64" t="s">
        <v>28</v>
      </c>
      <c r="B145" s="229">
        <v>6.3985394344204284E-3</v>
      </c>
      <c r="C145" s="229">
        <v>0</v>
      </c>
      <c r="D145" s="229">
        <v>0</v>
      </c>
      <c r="E145" s="229">
        <v>0</v>
      </c>
      <c r="F145" s="229">
        <v>4.9282780123180358E-3</v>
      </c>
      <c r="G145" s="229">
        <v>8.1872436130042887E-4</v>
      </c>
      <c r="H145" s="229">
        <v>0</v>
      </c>
      <c r="I145" s="229">
        <v>9.1730744990504414E-3</v>
      </c>
      <c r="J145" s="229">
        <v>0</v>
      </c>
      <c r="K145" s="229">
        <v>0</v>
      </c>
      <c r="L145" s="229">
        <v>4.8871647393965711E-3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1.697308140807119E-3</v>
      </c>
      <c r="Y145" s="229">
        <v>2.8753845898351742E-4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6.731904372643463E-2</v>
      </c>
      <c r="C147" s="229">
        <v>6.1866670859613247E-2</v>
      </c>
      <c r="D147" s="229">
        <v>5.148089605492167E-2</v>
      </c>
      <c r="E147" s="229">
        <v>3.9625770232629323E-2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1123</v>
      </c>
    </row>
    <row r="148" spans="1:105" ht="12" customHeight="1" x14ac:dyDescent="0.25">
      <c r="A148" s="64" t="s">
        <v>159</v>
      </c>
      <c r="B148" s="229">
        <v>1.610086963290483E-2</v>
      </c>
      <c r="C148" s="229">
        <v>7.7459358690819227E-2</v>
      </c>
      <c r="D148" s="229">
        <v>8.4608597418816753E-3</v>
      </c>
      <c r="E148" s="229">
        <v>6.6658519317245937E-3</v>
      </c>
      <c r="F148" s="229">
        <v>4.9954152565175438E-3</v>
      </c>
      <c r="G148" s="229">
        <v>5.9254268861630849E-3</v>
      </c>
      <c r="H148" s="229">
        <v>3.6766033927132292E-3</v>
      </c>
      <c r="I148" s="229">
        <v>1.246482798712826E-5</v>
      </c>
      <c r="J148" s="229">
        <v>6.102701955860909E-3</v>
      </c>
      <c r="K148" s="229">
        <v>1.564365822244997E-5</v>
      </c>
      <c r="L148" s="229">
        <v>6.7037641807359541E-3</v>
      </c>
      <c r="M148" s="229">
        <v>7.006170666724868E-3</v>
      </c>
      <c r="N148" s="229">
        <v>6.878108193882018E-3</v>
      </c>
      <c r="O148" s="229">
        <v>1.138937900828957E-2</v>
      </c>
      <c r="P148" s="229">
        <v>1.2105465804028669E-2</v>
      </c>
      <c r="Q148" s="229">
        <v>1.4039869744525649E-2</v>
      </c>
      <c r="R148" s="229">
        <v>4.5442515968535363E-5</v>
      </c>
      <c r="S148" s="229">
        <v>2.9254253128717569E-3</v>
      </c>
      <c r="T148" s="229">
        <v>7.0084839927286712E-3</v>
      </c>
      <c r="U148" s="229">
        <v>3.3016773410203351E-3</v>
      </c>
      <c r="V148" s="229">
        <v>2.352722821855651E-3</v>
      </c>
      <c r="W148" s="229">
        <v>2.562034289475431E-3</v>
      </c>
      <c r="X148" s="229">
        <v>8.1030589720501676E-3</v>
      </c>
      <c r="Y148" s="229">
        <v>1.5984373227460071E-2</v>
      </c>
      <c r="DA148" s="73" t="s">
        <v>1124</v>
      </c>
    </row>
    <row r="149" spans="1:105" ht="12" customHeight="1" x14ac:dyDescent="0.25">
      <c r="A149" s="64" t="s">
        <v>32</v>
      </c>
      <c r="B149" s="229">
        <v>0.69436040295367252</v>
      </c>
      <c r="C149" s="229">
        <v>0.74625296249800432</v>
      </c>
      <c r="D149" s="229">
        <v>0.59140178944672928</v>
      </c>
      <c r="E149" s="229">
        <v>0.51211828260094328</v>
      </c>
      <c r="F149" s="229">
        <v>0.53206647697265674</v>
      </c>
      <c r="G149" s="229">
        <v>0.33840749258716069</v>
      </c>
      <c r="H149" s="229">
        <v>0.38580705918883612</v>
      </c>
      <c r="I149" s="229">
        <v>0.2232483191335167</v>
      </c>
      <c r="J149" s="229">
        <v>0.30695267390225178</v>
      </c>
      <c r="K149" s="229">
        <v>0.1236825322013846</v>
      </c>
      <c r="L149" s="229">
        <v>1.9936529174998711E-2</v>
      </c>
      <c r="M149" s="229">
        <v>3.4761063452266837E-2</v>
      </c>
      <c r="N149" s="229">
        <v>1.1383603937115719E-2</v>
      </c>
      <c r="O149" s="229">
        <v>2.266324776679059E-2</v>
      </c>
      <c r="P149" s="229">
        <v>2.4117993117143272E-2</v>
      </c>
      <c r="Q149" s="229">
        <v>0</v>
      </c>
      <c r="R149" s="229">
        <v>0</v>
      </c>
      <c r="S149" s="229">
        <v>0</v>
      </c>
      <c r="T149" s="229">
        <v>1.733195192966355E-3</v>
      </c>
      <c r="U149" s="229">
        <v>0</v>
      </c>
      <c r="V149" s="229">
        <v>6.3282013543105686E-4</v>
      </c>
      <c r="W149" s="229">
        <v>6.3435976086485596E-4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7.1852405189942164E-3</v>
      </c>
      <c r="H150" s="229">
        <v>4.5355450525736826E-3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2.0834812593464369E-2</v>
      </c>
      <c r="Q150" s="229">
        <v>7.3345422656471981E-2</v>
      </c>
      <c r="R150" s="229">
        <v>0.10559832883756499</v>
      </c>
      <c r="S150" s="229">
        <v>6.600000450878088E-2</v>
      </c>
      <c r="T150" s="229">
        <v>8.7915792536229415E-2</v>
      </c>
      <c r="U150" s="229">
        <v>2.2693100418160309E-2</v>
      </c>
      <c r="V150" s="229">
        <v>1.691786173945492E-2</v>
      </c>
      <c r="W150" s="229">
        <v>2.1155414027656059E-2</v>
      </c>
      <c r="X150" s="229">
        <v>1.882914828403065E-2</v>
      </c>
      <c r="Y150" s="229">
        <v>1.6645977457308281E-2</v>
      </c>
      <c r="DA150" s="73" t="s">
        <v>1126</v>
      </c>
    </row>
    <row r="151" spans="1:105" ht="12" customHeight="1" x14ac:dyDescent="0.25">
      <c r="A151" s="64" t="s">
        <v>35</v>
      </c>
      <c r="B151" s="229">
        <v>0.83475613129240434</v>
      </c>
      <c r="C151" s="229">
        <v>0.76839929437935306</v>
      </c>
      <c r="D151" s="229">
        <v>0.61671687364698391</v>
      </c>
      <c r="E151" s="229">
        <v>0.59246752197684815</v>
      </c>
      <c r="F151" s="229">
        <v>0.64645207282546691</v>
      </c>
      <c r="G151" s="229">
        <v>0.67576837450149985</v>
      </c>
      <c r="H151" s="229">
        <v>0.36897121043258041</v>
      </c>
      <c r="I151" s="229">
        <v>0.58719152394601692</v>
      </c>
      <c r="J151" s="229">
        <v>0.78126953325213511</v>
      </c>
      <c r="K151" s="229">
        <v>0.74717670164142869</v>
      </c>
      <c r="L151" s="229">
        <v>0.99713579820550458</v>
      </c>
      <c r="M151" s="229">
        <v>0.94573170206366053</v>
      </c>
      <c r="N151" s="229">
        <v>1.0760123106885431</v>
      </c>
      <c r="O151" s="229">
        <v>1.0552585213924459</v>
      </c>
      <c r="P151" s="229">
        <v>1.112036361442331</v>
      </c>
      <c r="Q151" s="229">
        <v>1.3477854529589299</v>
      </c>
      <c r="R151" s="229">
        <v>1.4258490102712831</v>
      </c>
      <c r="S151" s="229">
        <v>1.5968720100948111</v>
      </c>
      <c r="T151" s="229">
        <v>1.6785737218088881</v>
      </c>
      <c r="U151" s="229">
        <v>0.8509212488371225</v>
      </c>
      <c r="V151" s="229">
        <v>0.7112502931455188</v>
      </c>
      <c r="W151" s="229">
        <v>0.51226770987781634</v>
      </c>
      <c r="X151" s="229">
        <v>0.22936717710944221</v>
      </c>
      <c r="Y151" s="229">
        <v>0.33044509057947069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2.928536812485157E-4</v>
      </c>
      <c r="I153" s="229">
        <v>1.5964959035479539E-4</v>
      </c>
      <c r="J153" s="229">
        <v>2.3773738887570019E-4</v>
      </c>
      <c r="K153" s="229">
        <v>3.9944716159933589E-4</v>
      </c>
      <c r="L153" s="229">
        <v>2.5766828285624419E-4</v>
      </c>
      <c r="M153" s="229">
        <v>2.7028839442002722E-4</v>
      </c>
      <c r="N153" s="229">
        <v>4.4571487809381852E-4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6.9514350813690948E-5</v>
      </c>
      <c r="U153" s="229">
        <v>6.5043178596426284E-5</v>
      </c>
      <c r="V153" s="229">
        <v>5.1722457684635902E-5</v>
      </c>
      <c r="W153" s="229">
        <v>5.3899144019505848E-5</v>
      </c>
      <c r="X153" s="229">
        <v>1.2798454734047531E-4</v>
      </c>
      <c r="Y153" s="229">
        <v>6.9399548660606278E-5</v>
      </c>
      <c r="DA153" s="73" t="s">
        <v>1129</v>
      </c>
    </row>
    <row r="154" spans="1:105" ht="12" customHeight="1" x14ac:dyDescent="0.25">
      <c r="A154" s="64" t="s">
        <v>39</v>
      </c>
      <c r="B154" s="229">
        <v>4.0560794390791563E-2</v>
      </c>
      <c r="C154" s="229">
        <v>4.5234677088393571E-2</v>
      </c>
      <c r="D154" s="229">
        <v>5.0434643228325429E-2</v>
      </c>
      <c r="E154" s="229">
        <v>4.3656276682799561E-2</v>
      </c>
      <c r="F154" s="229">
        <v>3.0765985886851428E-2</v>
      </c>
      <c r="G154" s="229">
        <v>3.3588975943745568E-2</v>
      </c>
      <c r="H154" s="229">
        <v>2.1430990256546059E-2</v>
      </c>
      <c r="I154" s="229">
        <v>2.5539914503053301E-2</v>
      </c>
      <c r="J154" s="229">
        <v>3.9789371329527257E-2</v>
      </c>
      <c r="K154" s="229">
        <v>3.1253866674560989E-2</v>
      </c>
      <c r="L154" s="229">
        <v>4.104525984894216E-2</v>
      </c>
      <c r="M154" s="229">
        <v>4.3030301295832983E-2</v>
      </c>
      <c r="N154" s="229">
        <v>6.7040006879909811E-2</v>
      </c>
      <c r="O154" s="229">
        <v>6.7174185447100798E-2</v>
      </c>
      <c r="P154" s="229">
        <v>7.206787440199397E-2</v>
      </c>
      <c r="Q154" s="229">
        <v>0.1007030470710172</v>
      </c>
      <c r="R154" s="229">
        <v>0.12845231160191481</v>
      </c>
      <c r="S154" s="229">
        <v>0.13737787955408939</v>
      </c>
      <c r="T154" s="229">
        <v>0.1696870129916058</v>
      </c>
      <c r="U154" s="229">
        <v>9.9527678105852987E-2</v>
      </c>
      <c r="V154" s="229">
        <v>0.1153235319457379</v>
      </c>
      <c r="W154" s="229">
        <v>0.14204638163983449</v>
      </c>
      <c r="X154" s="229">
        <v>0.21292156928210679</v>
      </c>
      <c r="Y154" s="229">
        <v>6.7161413216301744E-2</v>
      </c>
      <c r="DA154" s="73" t="s">
        <v>1130</v>
      </c>
    </row>
    <row r="155" spans="1:105" ht="12" customHeight="1" x14ac:dyDescent="0.25">
      <c r="A155" s="60" t="s">
        <v>1036</v>
      </c>
      <c r="B155" s="262">
        <v>0.20869370011173219</v>
      </c>
      <c r="C155" s="262">
        <v>0.23003994162977029</v>
      </c>
      <c r="D155" s="262">
        <v>0.32009754390675832</v>
      </c>
      <c r="E155" s="262">
        <v>0.22378087708445971</v>
      </c>
      <c r="F155" s="262">
        <v>5.8046194815714942E-2</v>
      </c>
      <c r="G155" s="262">
        <v>0.1129173958570675</v>
      </c>
      <c r="H155" s="262">
        <v>6.5619846382744484E-2</v>
      </c>
      <c r="I155" s="262">
        <v>0.1048410454557952</v>
      </c>
      <c r="J155" s="262">
        <v>0.108372498232099</v>
      </c>
      <c r="K155" s="262">
        <v>6.7828968945532406E-2</v>
      </c>
      <c r="L155" s="262">
        <v>0.112695369926217</v>
      </c>
      <c r="M155" s="262">
        <v>8.947839912852891E-2</v>
      </c>
      <c r="N155" s="262">
        <v>7.6839987662110365E-2</v>
      </c>
      <c r="O155" s="262">
        <v>8.8801428548712522E-2</v>
      </c>
      <c r="P155" s="262">
        <v>0.1004973071684258</v>
      </c>
      <c r="Q155" s="262">
        <v>0.1699744119296801</v>
      </c>
      <c r="R155" s="262">
        <v>0.1860769719678308</v>
      </c>
      <c r="S155" s="262">
        <v>0.1407474861851592</v>
      </c>
      <c r="T155" s="262">
        <v>0.21335222010809879</v>
      </c>
      <c r="U155" s="262">
        <v>8.5199643434204955E-2</v>
      </c>
      <c r="V155" s="262">
        <v>6.541277661707022E-2</v>
      </c>
      <c r="W155" s="262">
        <v>8.9642857454330538E-2</v>
      </c>
      <c r="X155" s="262">
        <v>0.20814241740501471</v>
      </c>
      <c r="Y155" s="262">
        <v>0.1782429919870388</v>
      </c>
      <c r="DA155" s="72" t="s">
        <v>1131</v>
      </c>
    </row>
    <row r="156" spans="1:105" ht="12" customHeight="1" x14ac:dyDescent="0.25">
      <c r="A156" s="132" t="s">
        <v>1038</v>
      </c>
      <c r="B156" s="316">
        <v>1.3995702243091661</v>
      </c>
      <c r="C156" s="316">
        <v>1.427747525721982</v>
      </c>
      <c r="D156" s="316">
        <v>1.3852947983858499</v>
      </c>
      <c r="E156" s="316">
        <v>1.156684250023517</v>
      </c>
      <c r="F156" s="316">
        <v>0.72885347414861401</v>
      </c>
      <c r="G156" s="316">
        <v>0.89847286280096583</v>
      </c>
      <c r="H156" s="316">
        <v>0.55238072406822647</v>
      </c>
      <c r="I156" s="316">
        <v>0.77366581784914101</v>
      </c>
      <c r="J156" s="316">
        <v>0.9453552575617451</v>
      </c>
      <c r="K156" s="316">
        <v>0.72801795137305259</v>
      </c>
      <c r="L156" s="316">
        <v>1.0142319029405089</v>
      </c>
      <c r="M156" s="316">
        <v>0.90660764376840031</v>
      </c>
      <c r="N156" s="316">
        <v>0.93652399621141413</v>
      </c>
      <c r="O156" s="316">
        <v>0.97769104785052319</v>
      </c>
      <c r="P156" s="316">
        <v>1.067487078654499</v>
      </c>
      <c r="Q156" s="316">
        <v>1.21043835510775</v>
      </c>
      <c r="R156" s="316">
        <v>1.3638058854018691</v>
      </c>
      <c r="S156" s="316">
        <v>1.3120340676320941</v>
      </c>
      <c r="T156" s="316">
        <v>1.8461286287707031</v>
      </c>
      <c r="U156" s="316">
        <v>0.82250809775637779</v>
      </c>
      <c r="V156" s="316">
        <v>0.6335817746942044</v>
      </c>
      <c r="W156" s="316">
        <v>0.77522959914082701</v>
      </c>
      <c r="X156" s="316">
        <v>0.95555350946189332</v>
      </c>
      <c r="Y156" s="316">
        <v>0.96378627140953976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1</v>
      </c>
      <c r="E160" s="232">
        <f t="shared" si="6"/>
        <v>1</v>
      </c>
      <c r="F160" s="232">
        <f t="shared" si="6"/>
        <v>0.99999999999999989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1.0000000000000002</v>
      </c>
      <c r="K160" s="232">
        <f t="shared" si="6"/>
        <v>1.0000000000000002</v>
      </c>
      <c r="L160" s="232">
        <f t="shared" si="6"/>
        <v>0.99999999999999978</v>
      </c>
      <c r="M160" s="232">
        <f t="shared" si="6"/>
        <v>1</v>
      </c>
      <c r="N160" s="232">
        <f t="shared" si="6"/>
        <v>0.99999999999999989</v>
      </c>
      <c r="O160" s="232">
        <f t="shared" si="6"/>
        <v>1</v>
      </c>
      <c r="P160" s="232">
        <f t="shared" si="6"/>
        <v>1</v>
      </c>
      <c r="Q160" s="232">
        <f t="shared" si="6"/>
        <v>0.99999999999999989</v>
      </c>
      <c r="R160" s="232">
        <f t="shared" si="6"/>
        <v>1.0000000000000002</v>
      </c>
      <c r="S160" s="232">
        <f t="shared" si="6"/>
        <v>1</v>
      </c>
      <c r="T160" s="232">
        <f t="shared" si="6"/>
        <v>1.0000000000000002</v>
      </c>
      <c r="U160" s="232">
        <f t="shared" si="6"/>
        <v>1.0000000000000002</v>
      </c>
      <c r="V160" s="232">
        <f t="shared" si="6"/>
        <v>1</v>
      </c>
      <c r="W160" s="232">
        <f t="shared" si="6"/>
        <v>0.99999999999999989</v>
      </c>
      <c r="X160" s="232">
        <f t="shared" si="6"/>
        <v>0.99999999999999978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7.9736852894535834E-4</v>
      </c>
      <c r="C161" s="266">
        <f t="shared" si="7"/>
        <v>9.0429701092081761E-4</v>
      </c>
      <c r="D161" s="266">
        <f t="shared" si="7"/>
        <v>1.0551828231476035E-3</v>
      </c>
      <c r="E161" s="266">
        <f t="shared" si="7"/>
        <v>9.840165070146348E-4</v>
      </c>
      <c r="F161" s="266">
        <f t="shared" si="7"/>
        <v>7.6726237889861485E-4</v>
      </c>
      <c r="G161" s="266">
        <f t="shared" si="7"/>
        <v>8.9024448656509962E-4</v>
      </c>
      <c r="H161" s="266">
        <f t="shared" si="7"/>
        <v>8.9142380947402657E-4</v>
      </c>
      <c r="I161" s="266">
        <f t="shared" si="7"/>
        <v>1.0613037399998691E-3</v>
      </c>
      <c r="J161" s="266">
        <f t="shared" si="7"/>
        <v>9.3342191644795044E-4</v>
      </c>
      <c r="K161" s="266">
        <f t="shared" si="7"/>
        <v>1.0275665809279472E-3</v>
      </c>
      <c r="L161" s="266">
        <f t="shared" si="7"/>
        <v>1.0035589701865068E-3</v>
      </c>
      <c r="M161" s="266">
        <f t="shared" si="7"/>
        <v>9.3787111908389406E-4</v>
      </c>
      <c r="N161" s="266">
        <f t="shared" si="7"/>
        <v>7.267387847317312E-4</v>
      </c>
      <c r="O161" s="266">
        <f t="shared" si="7"/>
        <v>8.0408738652214175E-4</v>
      </c>
      <c r="P161" s="266">
        <f t="shared" si="7"/>
        <v>7.3968411539544862E-4</v>
      </c>
      <c r="Q161" s="266">
        <f t="shared" si="7"/>
        <v>8.2322426401232503E-4</v>
      </c>
      <c r="R161" s="266">
        <f t="shared" si="7"/>
        <v>8.0394739084644609E-4</v>
      </c>
      <c r="S161" s="266">
        <f t="shared" si="7"/>
        <v>6.78918617613629E-4</v>
      </c>
      <c r="T161" s="266">
        <f t="shared" si="7"/>
        <v>7.1555650258467397E-4</v>
      </c>
      <c r="U161" s="266">
        <f t="shared" si="7"/>
        <v>8.3048462635314214E-4</v>
      </c>
      <c r="V161" s="266">
        <f t="shared" si="7"/>
        <v>1.0236098973026853E-3</v>
      </c>
      <c r="W161" s="266">
        <f t="shared" si="7"/>
        <v>1.3944484612903702E-3</v>
      </c>
      <c r="X161" s="266">
        <f t="shared" si="7"/>
        <v>2.9427175796384116E-3</v>
      </c>
      <c r="Y161" s="266">
        <f t="shared" si="7"/>
        <v>2.1664509537671047E-3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6.3090185350635338E-3</v>
      </c>
      <c r="C162" s="267">
        <f t="shared" si="8"/>
        <v>7.1550686990970421E-3</v>
      </c>
      <c r="D162" s="267">
        <f t="shared" si="8"/>
        <v>8.3489224210090383E-3</v>
      </c>
      <c r="E162" s="267">
        <f t="shared" si="8"/>
        <v>7.7858332203994416E-3</v>
      </c>
      <c r="F162" s="267">
        <f t="shared" si="8"/>
        <v>6.0708096620402481E-3</v>
      </c>
      <c r="G162" s="267">
        <f t="shared" si="8"/>
        <v>7.0438809190351455E-3</v>
      </c>
      <c r="H162" s="267">
        <f t="shared" si="8"/>
        <v>7.0532120749826786E-3</v>
      </c>
      <c r="I162" s="267">
        <f t="shared" si="8"/>
        <v>8.3973529477613332E-3</v>
      </c>
      <c r="J162" s="267">
        <f t="shared" si="8"/>
        <v>7.3855136716942096E-3</v>
      </c>
      <c r="K162" s="267">
        <f t="shared" si="8"/>
        <v>8.1304144441980333E-3</v>
      </c>
      <c r="L162" s="267">
        <f t="shared" si="8"/>
        <v>7.9404590400755926E-3</v>
      </c>
      <c r="M162" s="267">
        <f t="shared" si="8"/>
        <v>7.420717095051722E-3</v>
      </c>
      <c r="N162" s="267">
        <f t="shared" si="8"/>
        <v>5.7501748521306901E-3</v>
      </c>
      <c r="O162" s="267">
        <f t="shared" si="8"/>
        <v>6.3621801478530981E-3</v>
      </c>
      <c r="P162" s="267">
        <f t="shared" si="8"/>
        <v>5.8526021842050342E-3</v>
      </c>
      <c r="Q162" s="267">
        <f t="shared" si="8"/>
        <v>6.5135968521823984E-3</v>
      </c>
      <c r="R162" s="267">
        <f t="shared" si="8"/>
        <v>6.3610724601519553E-3</v>
      </c>
      <c r="S162" s="267">
        <f t="shared" si="8"/>
        <v>5.3718073724196604E-3</v>
      </c>
      <c r="T162" s="267">
        <f t="shared" si="8"/>
        <v>5.6616972877811082E-3</v>
      </c>
      <c r="U162" s="267">
        <f t="shared" si="8"/>
        <v>6.5710430127928227E-3</v>
      </c>
      <c r="V162" s="267">
        <f t="shared" si="8"/>
        <v>8.0991079787144094E-3</v>
      </c>
      <c r="W162" s="267">
        <f t="shared" si="8"/>
        <v>1.1033293726939461E-2</v>
      </c>
      <c r="X162" s="267">
        <f t="shared" si="8"/>
        <v>2.3283662546792448E-2</v>
      </c>
      <c r="Y162" s="267">
        <f t="shared" si="8"/>
        <v>1.7141608586811154E-2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6.9628320849677077E-3</v>
      </c>
      <c r="C163" s="267">
        <f t="shared" si="9"/>
        <v>7.8965597630344213E-3</v>
      </c>
      <c r="D163" s="267">
        <f t="shared" si="9"/>
        <v>9.2141344307086568E-3</v>
      </c>
      <c r="E163" s="267">
        <f t="shared" si="9"/>
        <v>8.5926914073741565E-3</v>
      </c>
      <c r="F163" s="267">
        <f t="shared" si="9"/>
        <v>6.6999372504078615E-3</v>
      </c>
      <c r="G163" s="267">
        <f t="shared" si="9"/>
        <v>7.7738494178089855E-3</v>
      </c>
      <c r="H163" s="267">
        <f t="shared" si="9"/>
        <v>7.7841475761770773E-3</v>
      </c>
      <c r="I163" s="267">
        <f t="shared" si="9"/>
        <v>9.2675838893984154E-3</v>
      </c>
      <c r="J163" s="267">
        <f t="shared" si="9"/>
        <v>8.1508861119112628E-3</v>
      </c>
      <c r="K163" s="267">
        <f t="shared" si="9"/>
        <v>8.9729821273344668E-3</v>
      </c>
      <c r="L163" s="267">
        <f t="shared" si="9"/>
        <v>8.7633413448282797E-3</v>
      </c>
      <c r="M163" s="267">
        <f t="shared" si="9"/>
        <v>8.1897377216017635E-3</v>
      </c>
      <c r="N163" s="267">
        <f t="shared" si="9"/>
        <v>6.3460745490085705E-3</v>
      </c>
      <c r="O163" s="267">
        <f t="shared" si="9"/>
        <v>7.0215029196090397E-3</v>
      </c>
      <c r="P163" s="267">
        <f t="shared" si="9"/>
        <v>6.4591165871926755E-3</v>
      </c>
      <c r="Q163" s="267">
        <f t="shared" si="9"/>
        <v>7.1886111760271695E-3</v>
      </c>
      <c r="R163" s="267">
        <f t="shared" si="9"/>
        <v>7.0202804404828839E-3</v>
      </c>
      <c r="S163" s="267">
        <f t="shared" si="9"/>
        <v>5.9284962501022428E-3</v>
      </c>
      <c r="T163" s="267">
        <f t="shared" si="9"/>
        <v>6.2484279149989793E-3</v>
      </c>
      <c r="U163" s="267">
        <f t="shared" si="9"/>
        <v>7.2520105729434181E-3</v>
      </c>
      <c r="V163" s="267">
        <f t="shared" si="9"/>
        <v>8.9384313234138809E-3</v>
      </c>
      <c r="W163" s="267">
        <f t="shared" si="9"/>
        <v>1.2176691372493078E-2</v>
      </c>
      <c r="X163" s="267">
        <f t="shared" si="9"/>
        <v>2.5696585250994965E-2</v>
      </c>
      <c r="Y163" s="267">
        <f t="shared" si="9"/>
        <v>1.8918020543587565E-2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1.1328744681376656E-2</v>
      </c>
      <c r="C164" s="267">
        <f t="shared" si="10"/>
        <v>1.284794869745361E-2</v>
      </c>
      <c r="D164" s="267">
        <f t="shared" si="10"/>
        <v>1.4991683721734376E-2</v>
      </c>
      <c r="E164" s="267">
        <f t="shared" si="10"/>
        <v>1.3980576565986837E-2</v>
      </c>
      <c r="F164" s="267">
        <f t="shared" si="10"/>
        <v>1.0901006596867747E-2</v>
      </c>
      <c r="G164" s="267">
        <f t="shared" si="10"/>
        <v>1.264829514357518E-2</v>
      </c>
      <c r="H164" s="267">
        <f t="shared" si="10"/>
        <v>1.2665050568008351E-2</v>
      </c>
      <c r="I164" s="267">
        <f t="shared" si="10"/>
        <v>1.5078647655872798E-2</v>
      </c>
      <c r="J164" s="267">
        <f t="shared" si="10"/>
        <v>1.3261745588864044E-2</v>
      </c>
      <c r="K164" s="267">
        <f t="shared" si="10"/>
        <v>1.4599321412703514E-2</v>
      </c>
      <c r="L164" s="267">
        <f t="shared" si="10"/>
        <v>1.4258229329649555E-2</v>
      </c>
      <c r="M164" s="267">
        <f t="shared" si="10"/>
        <v>1.3324958367985118E-2</v>
      </c>
      <c r="N164" s="267">
        <f t="shared" si="10"/>
        <v>1.0325260959532963E-2</v>
      </c>
      <c r="O164" s="267">
        <f t="shared" si="10"/>
        <v>1.1424203956824343E-2</v>
      </c>
      <c r="P164" s="267">
        <f t="shared" si="10"/>
        <v>1.0509183876705552E-2</v>
      </c>
      <c r="Q164" s="267">
        <f t="shared" si="10"/>
        <v>1.1696094295124774E-2</v>
      </c>
      <c r="R164" s="267">
        <f t="shared" si="10"/>
        <v>1.1422214945208155E-2</v>
      </c>
      <c r="S164" s="267">
        <f t="shared" si="10"/>
        <v>9.6458480604331119E-3</v>
      </c>
      <c r="T164" s="267">
        <f t="shared" si="10"/>
        <v>1.0166386844490217E-2</v>
      </c>
      <c r="U164" s="267">
        <f t="shared" si="10"/>
        <v>1.1799247088679576E-2</v>
      </c>
      <c r="V164" s="267">
        <f t="shared" si="10"/>
        <v>1.4543106178532109E-2</v>
      </c>
      <c r="W164" s="267">
        <f t="shared" si="10"/>
        <v>1.9811856144098822E-2</v>
      </c>
      <c r="X164" s="267">
        <f t="shared" si="10"/>
        <v>4.1809144603707785E-2</v>
      </c>
      <c r="Y164" s="267">
        <f t="shared" si="10"/>
        <v>3.0780208685204251E-2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5.501442702138374E-3</v>
      </c>
      <c r="C165" s="268">
        <f t="shared" si="11"/>
        <v>6.2296578715237243E-3</v>
      </c>
      <c r="D165" s="268">
        <f t="shared" si="11"/>
        <v>5.6958904445725813E-3</v>
      </c>
      <c r="E165" s="268">
        <f t="shared" si="11"/>
        <v>5.8390798044635674E-3</v>
      </c>
      <c r="F165" s="268">
        <f t="shared" si="11"/>
        <v>7.6909352134553648E-3</v>
      </c>
      <c r="G165" s="268">
        <f t="shared" si="11"/>
        <v>6.3352090075259725E-3</v>
      </c>
      <c r="H165" s="268">
        <f t="shared" si="11"/>
        <v>7.3459381947769157E-3</v>
      </c>
      <c r="I165" s="268">
        <f t="shared" si="11"/>
        <v>7.0424989037267925E-3</v>
      </c>
      <c r="J165" s="268">
        <f t="shared" si="11"/>
        <v>6.8319948505994339E-3</v>
      </c>
      <c r="K165" s="268">
        <f t="shared" si="11"/>
        <v>7.9731933692658054E-3</v>
      </c>
      <c r="L165" s="268">
        <f t="shared" si="11"/>
        <v>6.6841808198777738E-3</v>
      </c>
      <c r="M165" s="268">
        <f t="shared" si="11"/>
        <v>6.7371800370643192E-3</v>
      </c>
      <c r="N165" s="268">
        <f t="shared" si="11"/>
        <v>5.7198366578670289E-3</v>
      </c>
      <c r="O165" s="268">
        <f t="shared" si="11"/>
        <v>6.0114565225952033E-3</v>
      </c>
      <c r="P165" s="268">
        <f t="shared" si="11"/>
        <v>5.4097568543099352E-3</v>
      </c>
      <c r="Q165" s="268">
        <f t="shared" si="11"/>
        <v>5.2711879066075469E-3</v>
      </c>
      <c r="R165" s="268">
        <f t="shared" si="11"/>
        <v>5.1010597993702599E-3</v>
      </c>
      <c r="S165" s="268">
        <f t="shared" si="11"/>
        <v>4.9245655052598848E-3</v>
      </c>
      <c r="T165" s="268">
        <f t="shared" si="11"/>
        <v>4.5886717597372357E-3</v>
      </c>
      <c r="U165" s="268">
        <f t="shared" si="11"/>
        <v>5.9103360427982966E-3</v>
      </c>
      <c r="V165" s="268">
        <f t="shared" si="11"/>
        <v>7.6791554557885137E-3</v>
      </c>
      <c r="W165" s="268">
        <f t="shared" si="11"/>
        <v>8.6136840032142673E-3</v>
      </c>
      <c r="X165" s="268">
        <f t="shared" si="11"/>
        <v>1.1787786456555191E-2</v>
      </c>
      <c r="Y165" s="268">
        <f t="shared" si="11"/>
        <v>8.9240220319706954E-3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0.81628549968559605</v>
      </c>
      <c r="C166" s="317">
        <f t="shared" si="12"/>
        <v>0.79115625140024148</v>
      </c>
      <c r="D166" s="317">
        <f t="shared" si="12"/>
        <v>0.79841862807877151</v>
      </c>
      <c r="E166" s="317">
        <f t="shared" si="12"/>
        <v>0.79862781970593388</v>
      </c>
      <c r="F166" s="317">
        <f t="shared" si="12"/>
        <v>0.76057459833408836</v>
      </c>
      <c r="G166" s="317">
        <f t="shared" si="12"/>
        <v>0.79522267122185064</v>
      </c>
      <c r="H166" s="317">
        <f t="shared" si="12"/>
        <v>0.75996383323225336</v>
      </c>
      <c r="I166" s="317">
        <f t="shared" si="12"/>
        <v>0.77137919771916996</v>
      </c>
      <c r="J166" s="317">
        <f t="shared" si="12"/>
        <v>0.78222869239405468</v>
      </c>
      <c r="K166" s="317">
        <f t="shared" si="12"/>
        <v>0.75301808632352907</v>
      </c>
      <c r="L166" s="317">
        <f t="shared" si="12"/>
        <v>0.78970692417762434</v>
      </c>
      <c r="M166" s="317">
        <f t="shared" si="12"/>
        <v>0.7906475605257598</v>
      </c>
      <c r="N166" s="317">
        <f t="shared" si="12"/>
        <v>0.82533558467390367</v>
      </c>
      <c r="O166" s="317">
        <f t="shared" si="12"/>
        <v>0.8145382789200184</v>
      </c>
      <c r="P166" s="317">
        <f t="shared" si="12"/>
        <v>0.83212533276341394</v>
      </c>
      <c r="Q166" s="317">
        <f t="shared" si="12"/>
        <v>0.83220729613259359</v>
      </c>
      <c r="R166" s="317">
        <f t="shared" si="12"/>
        <v>0.83669248367867444</v>
      </c>
      <c r="S166" s="317">
        <f t="shared" si="12"/>
        <v>0.84691126982964549</v>
      </c>
      <c r="T166" s="317">
        <f t="shared" si="12"/>
        <v>0.85351776192802309</v>
      </c>
      <c r="U166" s="317">
        <f t="shared" si="12"/>
        <v>0.81445332723796782</v>
      </c>
      <c r="V166" s="317">
        <f t="shared" si="12"/>
        <v>0.75965541377601986</v>
      </c>
      <c r="W166" s="317">
        <f t="shared" si="12"/>
        <v>0.71598983377044911</v>
      </c>
      <c r="X166" s="317">
        <f t="shared" si="12"/>
        <v>0.55185264564858849</v>
      </c>
      <c r="Y166" s="317">
        <f t="shared" si="12"/>
        <v>0.68367623813747325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8.6217511505293207E-2</v>
      </c>
      <c r="C167" s="269">
        <f t="shared" si="13"/>
        <v>9.8143699923159938E-2</v>
      </c>
      <c r="D167" s="269">
        <f t="shared" si="13"/>
        <v>9.1583861652229606E-2</v>
      </c>
      <c r="E167" s="269">
        <f t="shared" si="13"/>
        <v>9.2670371526524159E-2</v>
      </c>
      <c r="F167" s="269">
        <f t="shared" si="13"/>
        <v>0.11704058817995339</v>
      </c>
      <c r="G167" s="269">
        <f t="shared" si="13"/>
        <v>9.5930944863255069E-2</v>
      </c>
      <c r="H167" s="269">
        <f t="shared" si="13"/>
        <v>0.11548144120081862</v>
      </c>
      <c r="I167" s="269">
        <f t="shared" si="13"/>
        <v>0.10574623306968264</v>
      </c>
      <c r="J167" s="269">
        <f t="shared" si="13"/>
        <v>0.10213761969397891</v>
      </c>
      <c r="K167" s="269">
        <f t="shared" si="13"/>
        <v>0.11616721943588489</v>
      </c>
      <c r="L167" s="269">
        <f t="shared" si="13"/>
        <v>9.6545184501866485E-2</v>
      </c>
      <c r="M167" s="269">
        <f t="shared" si="13"/>
        <v>9.724178689314289E-2</v>
      </c>
      <c r="N167" s="269">
        <f t="shared" si="13"/>
        <v>8.2211143172566045E-2</v>
      </c>
      <c r="O167" s="269">
        <f t="shared" si="13"/>
        <v>8.6735457783679124E-2</v>
      </c>
      <c r="P167" s="269">
        <f t="shared" si="13"/>
        <v>7.8427297176126481E-2</v>
      </c>
      <c r="Q167" s="269">
        <f t="shared" si="13"/>
        <v>7.7156164782618775E-2</v>
      </c>
      <c r="R167" s="269">
        <f t="shared" si="13"/>
        <v>7.5266669978199183E-2</v>
      </c>
      <c r="S167" s="269">
        <f t="shared" si="13"/>
        <v>7.167257094167126E-2</v>
      </c>
      <c r="T167" s="269">
        <f t="shared" si="13"/>
        <v>6.7558900681936998E-2</v>
      </c>
      <c r="U167" s="269">
        <f t="shared" si="13"/>
        <v>8.6895587498012322E-2</v>
      </c>
      <c r="V167" s="269">
        <f t="shared" si="13"/>
        <v>0.11389403924879142</v>
      </c>
      <c r="W167" s="269">
        <f t="shared" si="13"/>
        <v>0.13262061621866736</v>
      </c>
      <c r="X167" s="269">
        <f t="shared" si="13"/>
        <v>0.20314148404898458</v>
      </c>
      <c r="Y167" s="269">
        <f t="shared" si="13"/>
        <v>0.1355430931220552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4.9998701450653799E-2</v>
      </c>
      <c r="C168" s="269">
        <f t="shared" si="14"/>
        <v>5.6888817984996266E-2</v>
      </c>
      <c r="D168" s="269">
        <f t="shared" si="14"/>
        <v>5.2875405443855564E-2</v>
      </c>
      <c r="E168" s="269">
        <f t="shared" si="14"/>
        <v>5.3547309914043877E-2</v>
      </c>
      <c r="F168" s="269">
        <f t="shared" si="14"/>
        <v>6.799371956994206E-2</v>
      </c>
      <c r="G168" s="269">
        <f t="shared" si="14"/>
        <v>5.5452649556309096E-2</v>
      </c>
      <c r="H168" s="269">
        <f t="shared" si="14"/>
        <v>6.6895839044986916E-2</v>
      </c>
      <c r="I168" s="269">
        <f t="shared" si="14"/>
        <v>6.1202522653248215E-2</v>
      </c>
      <c r="J168" s="269">
        <f t="shared" si="14"/>
        <v>5.9086237270119246E-2</v>
      </c>
      <c r="K168" s="269">
        <f t="shared" si="14"/>
        <v>6.7215852684047353E-2</v>
      </c>
      <c r="L168" s="269">
        <f t="shared" si="14"/>
        <v>5.5767722622820197E-2</v>
      </c>
      <c r="M168" s="269">
        <f t="shared" si="14"/>
        <v>5.6149087209878844E-2</v>
      </c>
      <c r="N168" s="269">
        <f t="shared" si="14"/>
        <v>4.7317967410633335E-2</v>
      </c>
      <c r="O168" s="269">
        <f t="shared" si="14"/>
        <v>4.9906062814403879E-2</v>
      </c>
      <c r="P168" s="269">
        <f t="shared" si="14"/>
        <v>4.4943512828123297E-2</v>
      </c>
      <c r="Q168" s="269">
        <f t="shared" si="14"/>
        <v>4.3778685502872061E-2</v>
      </c>
      <c r="R168" s="269">
        <f t="shared" si="14"/>
        <v>4.2396031601495229E-2</v>
      </c>
      <c r="S168" s="269">
        <f t="shared" si="14"/>
        <v>4.0701121129879635E-2</v>
      </c>
      <c r="T168" s="269">
        <f t="shared" si="14"/>
        <v>3.8133464042842416E-2</v>
      </c>
      <c r="U168" s="269">
        <f t="shared" si="14"/>
        <v>4.9175685987790915E-2</v>
      </c>
      <c r="V168" s="269">
        <f t="shared" si="14"/>
        <v>6.394490125814177E-2</v>
      </c>
      <c r="W168" s="269">
        <f t="shared" si="14"/>
        <v>7.2592427638401791E-2</v>
      </c>
      <c r="X168" s="269">
        <f t="shared" si="14"/>
        <v>0.10074707203101774</v>
      </c>
      <c r="Y168" s="269">
        <f t="shared" si="14"/>
        <v>7.5133856637931651E-2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4.9873219206940426E-2</v>
      </c>
      <c r="C169" s="318">
        <f t="shared" si="15"/>
        <v>5.6747246099839103E-2</v>
      </c>
      <c r="D169" s="318">
        <f t="shared" si="15"/>
        <v>5.2615874405923559E-2</v>
      </c>
      <c r="E169" s="318">
        <f t="shared" si="15"/>
        <v>5.3340291277866762E-2</v>
      </c>
      <c r="F169" s="318">
        <f t="shared" si="15"/>
        <v>6.7929541015763914E-2</v>
      </c>
      <c r="G169" s="318">
        <f t="shared" si="15"/>
        <v>5.530822231303896E-2</v>
      </c>
      <c r="H169" s="318">
        <f t="shared" si="15"/>
        <v>6.679192258089002E-2</v>
      </c>
      <c r="I169" s="318">
        <f t="shared" si="15"/>
        <v>6.1002159075379703E-2</v>
      </c>
      <c r="J169" s="318">
        <f t="shared" si="15"/>
        <v>5.8939697940814106E-2</v>
      </c>
      <c r="K169" s="318">
        <f t="shared" si="15"/>
        <v>6.7063624073182754E-2</v>
      </c>
      <c r="L169" s="318">
        <f t="shared" si="15"/>
        <v>5.5567519684053705E-2</v>
      </c>
      <c r="M169" s="318">
        <f t="shared" si="15"/>
        <v>5.5986018038517583E-2</v>
      </c>
      <c r="N169" s="318">
        <f t="shared" si="15"/>
        <v>4.721163268784756E-2</v>
      </c>
      <c r="O169" s="318">
        <f t="shared" si="15"/>
        <v>4.9776789664971351E-2</v>
      </c>
      <c r="P169" s="318">
        <f t="shared" si="15"/>
        <v>4.4820017970242279E-2</v>
      </c>
      <c r="Q169" s="318">
        <f t="shared" si="15"/>
        <v>4.3607393549223508E-2</v>
      </c>
      <c r="R169" s="318">
        <f t="shared" si="15"/>
        <v>4.2224975105719709E-2</v>
      </c>
      <c r="S169" s="318">
        <f t="shared" si="15"/>
        <v>4.0589778212836714E-2</v>
      </c>
      <c r="T169" s="318">
        <f t="shared" si="15"/>
        <v>3.7984061016847655E-2</v>
      </c>
      <c r="U169" s="318">
        <f t="shared" si="15"/>
        <v>4.902357353070725E-2</v>
      </c>
      <c r="V169" s="318">
        <f t="shared" si="15"/>
        <v>6.3768774818639698E-2</v>
      </c>
      <c r="W169" s="318">
        <f t="shared" si="15"/>
        <v>7.2231327246649671E-2</v>
      </c>
      <c r="X169" s="318">
        <f t="shared" si="15"/>
        <v>9.8670473141259901E-2</v>
      </c>
      <c r="Y169" s="318">
        <f t="shared" si="15"/>
        <v>7.3903340472948026E-2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1.2548224371339018E-4</v>
      </c>
      <c r="C170" s="318">
        <f t="shared" si="16"/>
        <v>1.415718851571564E-4</v>
      </c>
      <c r="D170" s="318">
        <f t="shared" si="16"/>
        <v>2.5953103793199047E-4</v>
      </c>
      <c r="E170" s="318">
        <f t="shared" si="16"/>
        <v>2.0701863617711021E-4</v>
      </c>
      <c r="F170" s="318">
        <f t="shared" si="16"/>
        <v>6.4178554178131886E-5</v>
      </c>
      <c r="G170" s="318">
        <f t="shared" si="16"/>
        <v>1.4442724327014917E-4</v>
      </c>
      <c r="H170" s="318">
        <f t="shared" si="16"/>
        <v>1.0391646409689012E-4</v>
      </c>
      <c r="I170" s="318">
        <f t="shared" si="16"/>
        <v>2.003635778685172E-4</v>
      </c>
      <c r="J170" s="318">
        <f t="shared" si="16"/>
        <v>1.465393293051424E-4</v>
      </c>
      <c r="K170" s="318">
        <f t="shared" si="16"/>
        <v>1.52228610864591E-4</v>
      </c>
      <c r="L170" s="318">
        <f t="shared" si="16"/>
        <v>2.0020293876649102E-4</v>
      </c>
      <c r="M170" s="318">
        <f t="shared" si="16"/>
        <v>1.6306917136125148E-4</v>
      </c>
      <c r="N170" s="318">
        <f t="shared" si="16"/>
        <v>1.0633472278577751E-4</v>
      </c>
      <c r="O170" s="318">
        <f t="shared" si="16"/>
        <v>1.2927314943252246E-4</v>
      </c>
      <c r="P170" s="318">
        <f t="shared" si="16"/>
        <v>1.2349485788102607E-4</v>
      </c>
      <c r="Q170" s="318">
        <f t="shared" si="16"/>
        <v>1.7129195364855453E-4</v>
      </c>
      <c r="R170" s="318">
        <f t="shared" si="16"/>
        <v>1.7105649577550791E-4</v>
      </c>
      <c r="S170" s="318">
        <f t="shared" si="16"/>
        <v>1.1134291704293288E-4</v>
      </c>
      <c r="T170" s="318">
        <f t="shared" si="16"/>
        <v>1.4940302599475682E-4</v>
      </c>
      <c r="U170" s="318">
        <f t="shared" si="16"/>
        <v>1.5211245708366523E-4</v>
      </c>
      <c r="V170" s="318">
        <f t="shared" si="16"/>
        <v>1.7612643950207371E-4</v>
      </c>
      <c r="W170" s="318">
        <f t="shared" si="16"/>
        <v>3.6110039175211772E-4</v>
      </c>
      <c r="X170" s="318">
        <f t="shared" si="16"/>
        <v>2.0765988897578401E-3</v>
      </c>
      <c r="Y170" s="318">
        <f t="shared" si="16"/>
        <v>1.2305161649836256E-3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7.4131558102498302E-3</v>
      </c>
      <c r="C171" s="269">
        <f t="shared" si="17"/>
        <v>8.3355112195901276E-3</v>
      </c>
      <c r="D171" s="269">
        <f t="shared" si="17"/>
        <v>7.7372223879148402E-3</v>
      </c>
      <c r="E171" s="269">
        <f t="shared" si="17"/>
        <v>7.9036923335610802E-3</v>
      </c>
      <c r="F171" s="269">
        <f t="shared" si="17"/>
        <v>1.0289872731059097E-2</v>
      </c>
      <c r="G171" s="269">
        <f t="shared" si="17"/>
        <v>8.4633889451734192E-3</v>
      </c>
      <c r="H171" s="269">
        <f t="shared" si="17"/>
        <v>9.9173059601428849E-3</v>
      </c>
      <c r="I171" s="269">
        <f t="shared" si="17"/>
        <v>9.3936193071033642E-3</v>
      </c>
      <c r="J171" s="269">
        <f t="shared" si="17"/>
        <v>9.095323122038276E-3</v>
      </c>
      <c r="K171" s="269">
        <f t="shared" si="17"/>
        <v>1.0546267938295934E-2</v>
      </c>
      <c r="L171" s="269">
        <f t="shared" si="17"/>
        <v>8.815745401958076E-3</v>
      </c>
      <c r="M171" s="269">
        <f t="shared" si="17"/>
        <v>8.8834790567265624E-3</v>
      </c>
      <c r="N171" s="269">
        <f t="shared" si="17"/>
        <v>7.5339981733283431E-3</v>
      </c>
      <c r="O171" s="269">
        <f t="shared" si="17"/>
        <v>7.9236834945035604E-3</v>
      </c>
      <c r="P171" s="269">
        <f t="shared" si="17"/>
        <v>7.1397802527049508E-3</v>
      </c>
      <c r="Q171" s="269">
        <f t="shared" si="17"/>
        <v>6.9755038945963658E-3</v>
      </c>
      <c r="R171" s="269">
        <f t="shared" si="17"/>
        <v>6.7708638895105496E-3</v>
      </c>
      <c r="S171" s="269">
        <f t="shared" si="17"/>
        <v>6.5109657844614754E-3</v>
      </c>
      <c r="T171" s="269">
        <f t="shared" si="17"/>
        <v>6.0850211340104828E-3</v>
      </c>
      <c r="U171" s="269">
        <f t="shared" si="17"/>
        <v>7.8349442945670773E-3</v>
      </c>
      <c r="V171" s="269">
        <f t="shared" si="17"/>
        <v>1.0205005572105304E-2</v>
      </c>
      <c r="W171" s="269">
        <f t="shared" si="17"/>
        <v>1.1566640352988425E-2</v>
      </c>
      <c r="X171" s="269">
        <f t="shared" si="17"/>
        <v>1.6331534116194365E-2</v>
      </c>
      <c r="Y171" s="269">
        <f t="shared" si="17"/>
        <v>1.1900313208106144E-2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5.0150984425383904E-3</v>
      </c>
      <c r="C172" s="318">
        <f t="shared" si="18"/>
        <v>5.5844222455590691E-3</v>
      </c>
      <c r="D172" s="318">
        <f t="shared" si="18"/>
        <v>4.9480219315549065E-3</v>
      </c>
      <c r="E172" s="318">
        <f t="shared" si="18"/>
        <v>5.1973545126254121E-3</v>
      </c>
      <c r="F172" s="318">
        <f t="shared" si="18"/>
        <v>7.2409379473482843E-3</v>
      </c>
      <c r="G172" s="318">
        <f t="shared" si="18"/>
        <v>5.8371693779519377E-3</v>
      </c>
      <c r="H172" s="318">
        <f t="shared" si="18"/>
        <v>6.8151219981629953E-3</v>
      </c>
      <c r="I172" s="318">
        <f t="shared" si="18"/>
        <v>6.45652485218928E-3</v>
      </c>
      <c r="J172" s="318">
        <f t="shared" si="18"/>
        <v>6.3241292434748162E-3</v>
      </c>
      <c r="K172" s="318">
        <f t="shared" si="18"/>
        <v>7.4478647893049272E-3</v>
      </c>
      <c r="L172" s="318">
        <f t="shared" si="18"/>
        <v>6.1749541885262587E-3</v>
      </c>
      <c r="M172" s="318">
        <f t="shared" si="18"/>
        <v>6.2642835772213174E-3</v>
      </c>
      <c r="N172" s="318">
        <f t="shared" si="18"/>
        <v>5.357993394795162E-3</v>
      </c>
      <c r="O172" s="318">
        <f t="shared" si="18"/>
        <v>5.6070887282709736E-3</v>
      </c>
      <c r="P172" s="318">
        <f t="shared" si="18"/>
        <v>5.0376785678875541E-3</v>
      </c>
      <c r="Q172" s="318">
        <f t="shared" si="18"/>
        <v>4.8557535043181445E-3</v>
      </c>
      <c r="R172" s="318">
        <f t="shared" si="18"/>
        <v>4.7005974067731949E-3</v>
      </c>
      <c r="S172" s="318">
        <f t="shared" si="18"/>
        <v>4.5946277195449596E-3</v>
      </c>
      <c r="T172" s="318">
        <f t="shared" si="18"/>
        <v>4.2304297180470888E-3</v>
      </c>
      <c r="U172" s="318">
        <f t="shared" si="18"/>
        <v>5.4935508603913682E-3</v>
      </c>
      <c r="V172" s="318">
        <f t="shared" si="18"/>
        <v>7.1617896288404042E-3</v>
      </c>
      <c r="W172" s="318">
        <f t="shared" si="18"/>
        <v>7.8590103758827724E-3</v>
      </c>
      <c r="X172" s="318">
        <f t="shared" si="18"/>
        <v>9.2319776310106176E-3</v>
      </c>
      <c r="Y172" s="318">
        <f t="shared" si="18"/>
        <v>7.2486721744153843E-3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2.1533403749310143E-3</v>
      </c>
      <c r="C173" s="318">
        <f t="shared" si="19"/>
        <v>2.4512049570890172E-3</v>
      </c>
      <c r="D173" s="318">
        <f t="shared" si="19"/>
        <v>2.2873685814480357E-3</v>
      </c>
      <c r="E173" s="318">
        <f t="shared" si="19"/>
        <v>2.3145048967885226E-3</v>
      </c>
      <c r="F173" s="318">
        <f t="shared" si="19"/>
        <v>2.92316745906189E-3</v>
      </c>
      <c r="G173" s="318">
        <f t="shared" si="19"/>
        <v>2.3959399102657457E-3</v>
      </c>
      <c r="H173" s="318">
        <f t="shared" si="19"/>
        <v>2.884226713939406E-3</v>
      </c>
      <c r="I173" s="318">
        <f t="shared" si="19"/>
        <v>2.6410833389900502E-3</v>
      </c>
      <c r="J173" s="318">
        <f t="shared" si="19"/>
        <v>2.5509557913057051E-3</v>
      </c>
      <c r="K173" s="318">
        <f t="shared" si="19"/>
        <v>2.9013544868945148E-3</v>
      </c>
      <c r="L173" s="318">
        <f t="shared" si="19"/>
        <v>2.4112809586283373E-3</v>
      </c>
      <c r="M173" s="318">
        <f t="shared" si="19"/>
        <v>2.428679072169539E-3</v>
      </c>
      <c r="N173" s="318">
        <f t="shared" si="19"/>
        <v>2.0532786295026887E-3</v>
      </c>
      <c r="O173" s="318">
        <f t="shared" si="19"/>
        <v>2.1662764318157593E-3</v>
      </c>
      <c r="P173" s="318">
        <f t="shared" si="19"/>
        <v>1.958774529182486E-3</v>
      </c>
      <c r="Q173" s="318">
        <f t="shared" si="19"/>
        <v>1.9270271421721937E-3</v>
      </c>
      <c r="R173" s="318">
        <f t="shared" si="19"/>
        <v>1.8798357377864468E-3</v>
      </c>
      <c r="S173" s="318">
        <f t="shared" si="19"/>
        <v>1.7900706954912849E-3</v>
      </c>
      <c r="T173" s="318">
        <f t="shared" si="19"/>
        <v>1.6873290122208875E-3</v>
      </c>
      <c r="U173" s="318">
        <f t="shared" si="19"/>
        <v>2.1702757791998302E-3</v>
      </c>
      <c r="V173" s="318">
        <f t="shared" si="19"/>
        <v>2.8445802818531053E-3</v>
      </c>
      <c r="W173" s="318">
        <f t="shared" si="19"/>
        <v>3.3122891448143289E-3</v>
      </c>
      <c r="X173" s="318">
        <f t="shared" si="19"/>
        <v>5.0735952799939891E-3</v>
      </c>
      <c r="Y173" s="318">
        <f t="shared" si="19"/>
        <v>3.3852799723271629E-3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2.4471699278042619E-4</v>
      </c>
      <c r="C174" s="318">
        <f t="shared" si="20"/>
        <v>2.9988401694204184E-4</v>
      </c>
      <c r="D174" s="318">
        <f t="shared" si="20"/>
        <v>5.0183187491189857E-4</v>
      </c>
      <c r="E174" s="318">
        <f t="shared" si="20"/>
        <v>3.9183292414714623E-4</v>
      </c>
      <c r="F174" s="318">
        <f t="shared" si="20"/>
        <v>1.2576732464892264E-4</v>
      </c>
      <c r="G174" s="318">
        <f t="shared" si="20"/>
        <v>2.3027965695573488E-4</v>
      </c>
      <c r="H174" s="318">
        <f t="shared" si="20"/>
        <v>2.1795724804048327E-4</v>
      </c>
      <c r="I174" s="318">
        <f t="shared" si="20"/>
        <v>2.9601111592403323E-4</v>
      </c>
      <c r="J174" s="318">
        <f t="shared" si="20"/>
        <v>2.2023808725775399E-4</v>
      </c>
      <c r="K174" s="318">
        <f t="shared" si="20"/>
        <v>1.9704866209649052E-4</v>
      </c>
      <c r="L174" s="318">
        <f t="shared" si="20"/>
        <v>2.2951025480348063E-4</v>
      </c>
      <c r="M174" s="318">
        <f t="shared" si="20"/>
        <v>1.9051640733570551E-4</v>
      </c>
      <c r="N174" s="318">
        <f t="shared" si="20"/>
        <v>1.2272614903049352E-4</v>
      </c>
      <c r="O174" s="318">
        <f t="shared" si="20"/>
        <v>1.5031833441682716E-4</v>
      </c>
      <c r="P174" s="318">
        <f t="shared" si="20"/>
        <v>1.4332715563491029E-4</v>
      </c>
      <c r="Q174" s="318">
        <f t="shared" si="20"/>
        <v>1.9272324810602832E-4</v>
      </c>
      <c r="R174" s="318">
        <f t="shared" si="20"/>
        <v>1.9043074495090834E-4</v>
      </c>
      <c r="S174" s="318">
        <f t="shared" si="20"/>
        <v>1.2626736942523119E-4</v>
      </c>
      <c r="T174" s="318">
        <f t="shared" si="20"/>
        <v>1.672624037425059E-4</v>
      </c>
      <c r="U174" s="318">
        <f t="shared" si="20"/>
        <v>1.7111765497587777E-4</v>
      </c>
      <c r="V174" s="318">
        <f t="shared" si="20"/>
        <v>1.9863566141179343E-4</v>
      </c>
      <c r="W174" s="318">
        <f t="shared" si="20"/>
        <v>3.9534083229132315E-4</v>
      </c>
      <c r="X174" s="318">
        <f t="shared" si="20"/>
        <v>2.0259612051897581E-3</v>
      </c>
      <c r="Y174" s="318">
        <f t="shared" si="20"/>
        <v>1.2663610613635979E-3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9.1857250157154936E-3</v>
      </c>
      <c r="C175" s="319">
        <f t="shared" si="21"/>
        <v>1.0442187429982546E-2</v>
      </c>
      <c r="D175" s="319">
        <f t="shared" si="21"/>
        <v>1.0079068596056244E-2</v>
      </c>
      <c r="E175" s="319">
        <f t="shared" si="21"/>
        <v>1.0068609014698438E-2</v>
      </c>
      <c r="F175" s="319">
        <f t="shared" si="21"/>
        <v>1.1971270083287279E-2</v>
      </c>
      <c r="G175" s="319">
        <f t="shared" si="21"/>
        <v>1.0238866438901262E-2</v>
      </c>
      <c r="H175" s="319">
        <f t="shared" si="21"/>
        <v>1.2001808338379159E-2</v>
      </c>
      <c r="I175" s="319">
        <f t="shared" si="21"/>
        <v>1.1431040114036645E-2</v>
      </c>
      <c r="J175" s="319">
        <f t="shared" si="21"/>
        <v>1.0888565380292129E-2</v>
      </c>
      <c r="K175" s="319">
        <f t="shared" si="21"/>
        <v>1.2349095683813165E-2</v>
      </c>
      <c r="L175" s="319">
        <f t="shared" si="21"/>
        <v>1.051465379111317E-2</v>
      </c>
      <c r="M175" s="319">
        <f t="shared" si="21"/>
        <v>1.0467621973705106E-2</v>
      </c>
      <c r="N175" s="319">
        <f t="shared" si="21"/>
        <v>8.7332207662976155E-3</v>
      </c>
      <c r="O175" s="319">
        <f t="shared" si="21"/>
        <v>9.2730860539912453E-3</v>
      </c>
      <c r="P175" s="319">
        <f t="shared" si="21"/>
        <v>8.393733361822758E-3</v>
      </c>
      <c r="Q175" s="319">
        <f t="shared" si="21"/>
        <v>8.3896351933650457E-3</v>
      </c>
      <c r="R175" s="319">
        <f t="shared" si="21"/>
        <v>8.1653758160610442E-3</v>
      </c>
      <c r="S175" s="319">
        <f t="shared" si="21"/>
        <v>7.6544365085136597E-3</v>
      </c>
      <c r="T175" s="319">
        <f t="shared" si="21"/>
        <v>7.3241119035947818E-3</v>
      </c>
      <c r="U175" s="319">
        <f t="shared" si="21"/>
        <v>9.2773336380947528E-3</v>
      </c>
      <c r="V175" s="319">
        <f t="shared" si="21"/>
        <v>1.2017229311190042E-2</v>
      </c>
      <c r="W175" s="319">
        <f t="shared" si="21"/>
        <v>1.4200508311457246E-2</v>
      </c>
      <c r="X175" s="319">
        <f t="shared" si="21"/>
        <v>2.240736771752597E-2</v>
      </c>
      <c r="Y175" s="319">
        <f t="shared" si="21"/>
        <v>1.5816188093093125E-2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0.99999999999999989</v>
      </c>
      <c r="D178" s="232">
        <f t="shared" si="22"/>
        <v>0.99999999999999978</v>
      </c>
      <c r="E178" s="232">
        <f t="shared" si="22"/>
        <v>1</v>
      </c>
      <c r="F178" s="232">
        <f t="shared" si="22"/>
        <v>0.99999999999999989</v>
      </c>
      <c r="G178" s="232">
        <f t="shared" si="22"/>
        <v>1</v>
      </c>
      <c r="H178" s="232">
        <f t="shared" si="22"/>
        <v>1.0000000000000002</v>
      </c>
      <c r="I178" s="232">
        <f t="shared" si="22"/>
        <v>1</v>
      </c>
      <c r="J178" s="232">
        <f t="shared" si="22"/>
        <v>1</v>
      </c>
      <c r="K178" s="232">
        <f t="shared" si="22"/>
        <v>1</v>
      </c>
      <c r="L178" s="232">
        <f t="shared" si="22"/>
        <v>1.0000000000000002</v>
      </c>
      <c r="M178" s="232">
        <f t="shared" si="22"/>
        <v>1.0000000000000002</v>
      </c>
      <c r="N178" s="232">
        <f t="shared" si="22"/>
        <v>1.0000000000000004</v>
      </c>
      <c r="O178" s="232">
        <f t="shared" si="22"/>
        <v>0.99999999999999967</v>
      </c>
      <c r="P178" s="232">
        <f t="shared" si="22"/>
        <v>0.99999999999999956</v>
      </c>
      <c r="Q178" s="232">
        <f t="shared" si="22"/>
        <v>0.99999999999999989</v>
      </c>
      <c r="R178" s="232">
        <f t="shared" si="22"/>
        <v>0.99999999999999967</v>
      </c>
      <c r="S178" s="232">
        <f t="shared" si="22"/>
        <v>0.99999999999999978</v>
      </c>
      <c r="T178" s="232">
        <f t="shared" si="22"/>
        <v>1</v>
      </c>
      <c r="U178" s="232">
        <f t="shared" si="22"/>
        <v>1</v>
      </c>
      <c r="V178" s="232">
        <f t="shared" si="22"/>
        <v>1.0000000000000002</v>
      </c>
      <c r="W178" s="232">
        <f t="shared" si="22"/>
        <v>0.99999999999999956</v>
      </c>
      <c r="X178" s="232">
        <f t="shared" si="22"/>
        <v>0.99999999999999989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4.967121342791557E-3</v>
      </c>
      <c r="C179" s="266">
        <f t="shared" si="23"/>
        <v>4.9564737995871173E-3</v>
      </c>
      <c r="D179" s="266">
        <f t="shared" si="23"/>
        <v>5.9518913996730004E-3</v>
      </c>
      <c r="E179" s="266">
        <f t="shared" si="23"/>
        <v>5.569925437890649E-3</v>
      </c>
      <c r="F179" s="266">
        <f t="shared" si="23"/>
        <v>3.6975987509580126E-3</v>
      </c>
      <c r="G179" s="266">
        <f t="shared" si="23"/>
        <v>4.9726722012222698E-3</v>
      </c>
      <c r="H179" s="266">
        <f t="shared" si="23"/>
        <v>4.2700804966530718E-3</v>
      </c>
      <c r="I179" s="266">
        <f t="shared" si="23"/>
        <v>5.2978307356420342E-3</v>
      </c>
      <c r="J179" s="266">
        <f t="shared" si="23"/>
        <v>4.9043164771262479E-3</v>
      </c>
      <c r="K179" s="266">
        <f t="shared" si="23"/>
        <v>4.7634030071981312E-3</v>
      </c>
      <c r="L179" s="266">
        <f t="shared" si="23"/>
        <v>5.4382904572953701E-3</v>
      </c>
      <c r="M179" s="266">
        <f t="shared" si="23"/>
        <v>5.1161517248085875E-3</v>
      </c>
      <c r="N179" s="266">
        <f t="shared" si="23"/>
        <v>4.7624527562356439E-3</v>
      </c>
      <c r="O179" s="266">
        <f t="shared" si="23"/>
        <v>4.9563436504889268E-3</v>
      </c>
      <c r="P179" s="266">
        <f t="shared" si="23"/>
        <v>5.034276461612002E-3</v>
      </c>
      <c r="Q179" s="266">
        <f t="shared" si="23"/>
        <v>5.5844561712610234E-3</v>
      </c>
      <c r="R179" s="266">
        <f t="shared" si="23"/>
        <v>5.6024833180696107E-3</v>
      </c>
      <c r="S179" s="266">
        <f t="shared" si="23"/>
        <v>5.0652238657917367E-3</v>
      </c>
      <c r="T179" s="266">
        <f t="shared" si="23"/>
        <v>5.5609291468157714E-3</v>
      </c>
      <c r="U179" s="266">
        <f t="shared" si="23"/>
        <v>5.1108688733442938E-3</v>
      </c>
      <c r="V179" s="266">
        <f t="shared" si="23"/>
        <v>4.8707198779586744E-3</v>
      </c>
      <c r="W179" s="266">
        <f t="shared" si="23"/>
        <v>5.5879184883820239E-3</v>
      </c>
      <c r="X179" s="266">
        <f t="shared" si="23"/>
        <v>7.379315003251564E-3</v>
      </c>
      <c r="Y179" s="266">
        <f t="shared" si="23"/>
        <v>7.6855300936399754E-3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3.9419426396961374E-2</v>
      </c>
      <c r="C180" s="267">
        <f t="shared" si="24"/>
        <v>3.9334926740784253E-2</v>
      </c>
      <c r="D180" s="267">
        <f t="shared" si="24"/>
        <v>4.723463124020625E-2</v>
      </c>
      <c r="E180" s="267">
        <f t="shared" si="24"/>
        <v>4.4203322343660957E-2</v>
      </c>
      <c r="F180" s="267">
        <f t="shared" si="24"/>
        <v>2.9344405290282091E-2</v>
      </c>
      <c r="G180" s="267">
        <f t="shared" si="24"/>
        <v>3.9463478402187085E-2</v>
      </c>
      <c r="H180" s="267">
        <f t="shared" si="24"/>
        <v>3.3887660926825006E-2</v>
      </c>
      <c r="I180" s="267">
        <f t="shared" si="24"/>
        <v>4.2043959536094751E-2</v>
      </c>
      <c r="J180" s="267">
        <f t="shared" si="24"/>
        <v>3.8921002539638545E-2</v>
      </c>
      <c r="K180" s="267">
        <f t="shared" si="24"/>
        <v>3.7802703272753715E-2</v>
      </c>
      <c r="L180" s="267">
        <f t="shared" si="24"/>
        <v>4.3158657824568548E-2</v>
      </c>
      <c r="M180" s="267">
        <f t="shared" si="24"/>
        <v>4.0602142052450031E-2</v>
      </c>
      <c r="N180" s="267">
        <f t="shared" si="24"/>
        <v>3.7795162013885775E-2</v>
      </c>
      <c r="O180" s="267">
        <f t="shared" si="24"/>
        <v>3.9333893868333067E-2</v>
      </c>
      <c r="P180" s="267">
        <f t="shared" si="24"/>
        <v>3.9952374171100931E-2</v>
      </c>
      <c r="Q180" s="267">
        <f t="shared" si="24"/>
        <v>4.4318639271728105E-2</v>
      </c>
      <c r="R180" s="267">
        <f t="shared" si="24"/>
        <v>4.4461703984209795E-2</v>
      </c>
      <c r="S180" s="267">
        <f t="shared" si="24"/>
        <v>4.0197974960179766E-2</v>
      </c>
      <c r="T180" s="267">
        <f t="shared" si="24"/>
        <v>4.413192714120906E-2</v>
      </c>
      <c r="U180" s="267">
        <f t="shared" si="24"/>
        <v>4.0560216969471111E-2</v>
      </c>
      <c r="V180" s="267">
        <f t="shared" si="24"/>
        <v>3.8654377551707385E-2</v>
      </c>
      <c r="W180" s="267">
        <f t="shared" si="24"/>
        <v>4.4346116465357015E-2</v>
      </c>
      <c r="X180" s="267">
        <f t="shared" si="24"/>
        <v>5.8562765947486661E-2</v>
      </c>
      <c r="Y180" s="267">
        <f t="shared" si="24"/>
        <v>6.0992910569325334E-2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4.412539847771535E-2</v>
      </c>
      <c r="C181" s="267">
        <f t="shared" si="25"/>
        <v>4.403081107904299E-2</v>
      </c>
      <c r="D181" s="267">
        <f t="shared" si="25"/>
        <v>5.2873598525591592E-2</v>
      </c>
      <c r="E181" s="267">
        <f t="shared" si="25"/>
        <v>4.9480405747438561E-2</v>
      </c>
      <c r="F181" s="267">
        <f t="shared" si="25"/>
        <v>3.2847600659787576E-2</v>
      </c>
      <c r="G181" s="267">
        <f t="shared" si="25"/>
        <v>4.4174709501796541E-2</v>
      </c>
      <c r="H181" s="267">
        <f t="shared" si="25"/>
        <v>3.7933239484913547E-2</v>
      </c>
      <c r="I181" s="267">
        <f t="shared" si="25"/>
        <v>4.7063253773122614E-2</v>
      </c>
      <c r="J181" s="267">
        <f t="shared" si="25"/>
        <v>4.356747175666939E-2</v>
      </c>
      <c r="K181" s="267">
        <f t="shared" si="25"/>
        <v>4.2315667626601321E-2</v>
      </c>
      <c r="L181" s="267">
        <f t="shared" si="25"/>
        <v>4.8311027032581423E-2</v>
      </c>
      <c r="M181" s="267">
        <f t="shared" si="25"/>
        <v>4.5449309157153651E-2</v>
      </c>
      <c r="N181" s="267">
        <f t="shared" si="25"/>
        <v>4.2307226076761906E-2</v>
      </c>
      <c r="O181" s="267">
        <f t="shared" si="25"/>
        <v>4.4029654900157325E-2</v>
      </c>
      <c r="P181" s="267">
        <f t="shared" si="25"/>
        <v>4.4721970651670995E-2</v>
      </c>
      <c r="Q181" s="267">
        <f t="shared" si="25"/>
        <v>4.9609489447209984E-2</v>
      </c>
      <c r="R181" s="267">
        <f t="shared" si="25"/>
        <v>4.9769633518886337E-2</v>
      </c>
      <c r="S181" s="267">
        <f t="shared" si="25"/>
        <v>4.4996891767351666E-2</v>
      </c>
      <c r="T181" s="267">
        <f t="shared" si="25"/>
        <v>4.9400487239090338E-2</v>
      </c>
      <c r="U181" s="267">
        <f t="shared" si="25"/>
        <v>4.5402378971665255E-2</v>
      </c>
      <c r="V181" s="267">
        <f t="shared" si="25"/>
        <v>4.3269016530099041E-2</v>
      </c>
      <c r="W181" s="267">
        <f t="shared" si="25"/>
        <v>4.9640246924645505E-2</v>
      </c>
      <c r="X181" s="267">
        <f t="shared" si="25"/>
        <v>6.5554109219337187E-2</v>
      </c>
      <c r="Y181" s="267">
        <f t="shared" si="25"/>
        <v>6.8274369497030474E-2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7.1038144468091147E-2</v>
      </c>
      <c r="C182" s="267">
        <f t="shared" si="26"/>
        <v>7.08858667884881E-2</v>
      </c>
      <c r="D182" s="267">
        <f t="shared" si="26"/>
        <v>8.5122003657502179E-2</v>
      </c>
      <c r="E182" s="267">
        <f t="shared" si="26"/>
        <v>7.9659251430930139E-2</v>
      </c>
      <c r="F182" s="267">
        <f t="shared" si="26"/>
        <v>5.2881847679599102E-2</v>
      </c>
      <c r="G182" s="267">
        <f t="shared" si="26"/>
        <v>7.1117531029423142E-2</v>
      </c>
      <c r="H182" s="267">
        <f t="shared" si="26"/>
        <v>6.1069294321112973E-2</v>
      </c>
      <c r="I182" s="267">
        <f t="shared" si="26"/>
        <v>7.576784201420822E-2</v>
      </c>
      <c r="J182" s="267">
        <f t="shared" si="26"/>
        <v>7.0139929825739827E-2</v>
      </c>
      <c r="K182" s="267">
        <f t="shared" si="26"/>
        <v>6.8124631478180667E-2</v>
      </c>
      <c r="L182" s="267">
        <f t="shared" si="26"/>
        <v>7.7776651002383651E-2</v>
      </c>
      <c r="M182" s="267">
        <f t="shared" si="26"/>
        <v>7.3169528236926351E-2</v>
      </c>
      <c r="N182" s="267">
        <f t="shared" si="26"/>
        <v>6.8111041299786498E-2</v>
      </c>
      <c r="O182" s="267">
        <f t="shared" si="26"/>
        <v>7.0884005438663591E-2</v>
      </c>
      <c r="P182" s="267">
        <f t="shared" si="26"/>
        <v>7.1998575007897053E-2</v>
      </c>
      <c r="Q182" s="267">
        <f t="shared" si="26"/>
        <v>7.9867065225914233E-2</v>
      </c>
      <c r="R182" s="267">
        <f t="shared" si="26"/>
        <v>8.0124883582052095E-2</v>
      </c>
      <c r="S182" s="267">
        <f t="shared" si="26"/>
        <v>7.2441174658139693E-2</v>
      </c>
      <c r="T182" s="267">
        <f t="shared" si="26"/>
        <v>7.9530589419082615E-2</v>
      </c>
      <c r="U182" s="267">
        <f t="shared" si="26"/>
        <v>7.3093974623550564E-2</v>
      </c>
      <c r="V182" s="267">
        <f t="shared" si="26"/>
        <v>6.9659442255456047E-2</v>
      </c>
      <c r="W182" s="267">
        <f t="shared" si="26"/>
        <v>7.9916582152693719E-2</v>
      </c>
      <c r="X182" s="267">
        <f t="shared" si="26"/>
        <v>0.10553654905920333</v>
      </c>
      <c r="Y182" s="267">
        <f t="shared" si="26"/>
        <v>0.10991593710473406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3.4270644588995446E-2</v>
      </c>
      <c r="C183" s="268">
        <f t="shared" si="27"/>
        <v>3.4144905542879016E-2</v>
      </c>
      <c r="D183" s="268">
        <f t="shared" si="27"/>
        <v>3.2128386291774474E-2</v>
      </c>
      <c r="E183" s="268">
        <f t="shared" si="27"/>
        <v>3.3051517840311642E-2</v>
      </c>
      <c r="F183" s="268">
        <f t="shared" si="27"/>
        <v>3.7064234114793558E-2</v>
      </c>
      <c r="G183" s="268">
        <f t="shared" si="27"/>
        <v>3.5386815864715634E-2</v>
      </c>
      <c r="H183" s="268">
        <f t="shared" si="27"/>
        <v>3.5188366164062977E-2</v>
      </c>
      <c r="I183" s="268">
        <f t="shared" si="27"/>
        <v>3.5154843747082193E-2</v>
      </c>
      <c r="J183" s="268">
        <f t="shared" si="27"/>
        <v>3.5896162632372747E-2</v>
      </c>
      <c r="K183" s="268">
        <f t="shared" si="27"/>
        <v>3.6960654401426346E-2</v>
      </c>
      <c r="L183" s="268">
        <f t="shared" si="27"/>
        <v>3.6221605154725146E-2</v>
      </c>
      <c r="M183" s="268">
        <f t="shared" si="27"/>
        <v>3.6751782377776314E-2</v>
      </c>
      <c r="N183" s="268">
        <f t="shared" si="27"/>
        <v>3.748314033704999E-2</v>
      </c>
      <c r="O183" s="268">
        <f t="shared" si="27"/>
        <v>3.7054236722733003E-2</v>
      </c>
      <c r="P183" s="268">
        <f t="shared" si="27"/>
        <v>3.6818705482321953E-2</v>
      </c>
      <c r="Q183" s="268">
        <f t="shared" si="27"/>
        <v>3.5757835527659369E-2</v>
      </c>
      <c r="R183" s="268">
        <f t="shared" si="27"/>
        <v>3.5547851458735645E-2</v>
      </c>
      <c r="S183" s="268">
        <f t="shared" si="27"/>
        <v>3.6740820002218351E-2</v>
      </c>
      <c r="T183" s="268">
        <f t="shared" si="27"/>
        <v>3.5660745785583592E-2</v>
      </c>
      <c r="U183" s="268">
        <f t="shared" si="27"/>
        <v>3.6372681147378821E-2</v>
      </c>
      <c r="V183" s="268">
        <f t="shared" si="27"/>
        <v>3.6540302338815604E-2</v>
      </c>
      <c r="W183" s="268">
        <f t="shared" si="27"/>
        <v>3.4517277210877828E-2</v>
      </c>
      <c r="X183" s="268">
        <f t="shared" si="27"/>
        <v>2.9559679819723728E-2</v>
      </c>
      <c r="Y183" s="268">
        <f t="shared" si="27"/>
        <v>3.1658154902495149E-2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0.48760605069269497</v>
      </c>
      <c r="C184" s="269">
        <f t="shared" si="28"/>
        <v>0.48837269354193075</v>
      </c>
      <c r="D184" s="269">
        <f t="shared" si="28"/>
        <v>0.46905121590223681</v>
      </c>
      <c r="E184" s="269">
        <f t="shared" si="28"/>
        <v>0.47625946036837108</v>
      </c>
      <c r="F184" s="269">
        <f t="shared" si="28"/>
        <v>0.51201852372300161</v>
      </c>
      <c r="G184" s="269">
        <f t="shared" si="28"/>
        <v>0.48648317825385834</v>
      </c>
      <c r="H184" s="269">
        <f t="shared" si="28"/>
        <v>0.50218175893047345</v>
      </c>
      <c r="I184" s="269">
        <f t="shared" si="28"/>
        <v>0.47925559997649209</v>
      </c>
      <c r="J184" s="269">
        <f t="shared" si="28"/>
        <v>0.48720521613641493</v>
      </c>
      <c r="K184" s="269">
        <f t="shared" si="28"/>
        <v>0.48888949267833509</v>
      </c>
      <c r="L184" s="269">
        <f t="shared" si="28"/>
        <v>0.47500840530311267</v>
      </c>
      <c r="M184" s="269">
        <f t="shared" si="28"/>
        <v>0.48160296021060223</v>
      </c>
      <c r="N184" s="269">
        <f t="shared" si="28"/>
        <v>0.48910563729577555</v>
      </c>
      <c r="O184" s="269">
        <f t="shared" si="28"/>
        <v>0.48538149034171402</v>
      </c>
      <c r="P184" s="269">
        <f t="shared" si="28"/>
        <v>0.48460696906654188</v>
      </c>
      <c r="Q184" s="269">
        <f t="shared" si="28"/>
        <v>0.47521496321295881</v>
      </c>
      <c r="R184" s="269">
        <f t="shared" si="28"/>
        <v>0.47622548487391803</v>
      </c>
      <c r="S184" s="269">
        <f t="shared" si="28"/>
        <v>0.48547445157796926</v>
      </c>
      <c r="T184" s="269">
        <f t="shared" si="28"/>
        <v>0.47669563141318949</v>
      </c>
      <c r="U184" s="269">
        <f t="shared" si="28"/>
        <v>0.4855065069960372</v>
      </c>
      <c r="V184" s="269">
        <f t="shared" si="28"/>
        <v>0.49201948596866668</v>
      </c>
      <c r="W184" s="269">
        <f t="shared" si="28"/>
        <v>0.4825165823478556</v>
      </c>
      <c r="X184" s="269">
        <f t="shared" si="28"/>
        <v>0.46259425747364058</v>
      </c>
      <c r="Y184" s="269">
        <f t="shared" si="28"/>
        <v>0.43668359149967162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0.4873954331571283</v>
      </c>
      <c r="C185" s="318">
        <f t="shared" si="29"/>
        <v>0.4881625274870417</v>
      </c>
      <c r="D185" s="318">
        <f t="shared" si="29"/>
        <v>0.46879884181832632</v>
      </c>
      <c r="E185" s="318">
        <f t="shared" si="29"/>
        <v>0.47602328253254655</v>
      </c>
      <c r="F185" s="318">
        <f t="shared" si="29"/>
        <v>0.51186173690772252</v>
      </c>
      <c r="G185" s="318">
        <f t="shared" si="29"/>
        <v>0.48627232534894144</v>
      </c>
      <c r="H185" s="318">
        <f t="shared" si="29"/>
        <v>0.50200069755330756</v>
      </c>
      <c r="I185" s="318">
        <f t="shared" si="29"/>
        <v>0.47903095959096786</v>
      </c>
      <c r="J185" s="318">
        <f t="shared" si="29"/>
        <v>0.48699726167370583</v>
      </c>
      <c r="K185" s="318">
        <f t="shared" si="29"/>
        <v>0.48868751327556836</v>
      </c>
      <c r="L185" s="318">
        <f t="shared" si="29"/>
        <v>0.47477780909763173</v>
      </c>
      <c r="M185" s="318">
        <f t="shared" si="29"/>
        <v>0.48138602343907999</v>
      </c>
      <c r="N185" s="318">
        <f t="shared" si="29"/>
        <v>0.48890369818586704</v>
      </c>
      <c r="O185" s="318">
        <f t="shared" si="29"/>
        <v>0.48517132980545047</v>
      </c>
      <c r="P185" s="318">
        <f t="shared" si="29"/>
        <v>0.4843935039972328</v>
      </c>
      <c r="Q185" s="318">
        <f t="shared" si="29"/>
        <v>0.47497816924013231</v>
      </c>
      <c r="R185" s="318">
        <f t="shared" si="29"/>
        <v>0.47598792650800104</v>
      </c>
      <c r="S185" s="318">
        <f t="shared" si="29"/>
        <v>0.48525967426650801</v>
      </c>
      <c r="T185" s="318">
        <f t="shared" si="29"/>
        <v>0.47645983504109912</v>
      </c>
      <c r="U185" s="318">
        <f t="shared" si="29"/>
        <v>0.48528979422974444</v>
      </c>
      <c r="V185" s="318">
        <f t="shared" si="29"/>
        <v>0.4918129560801589</v>
      </c>
      <c r="W185" s="318">
        <f t="shared" si="29"/>
        <v>0.48227964156470399</v>
      </c>
      <c r="X185" s="318">
        <f t="shared" si="29"/>
        <v>0.46228135729808711</v>
      </c>
      <c r="Y185" s="318">
        <f t="shared" si="29"/>
        <v>0.43635770708974175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2.1061753556663452E-4</v>
      </c>
      <c r="C186" s="318">
        <f t="shared" si="30"/>
        <v>2.1016605488903586E-4</v>
      </c>
      <c r="D186" s="318">
        <f t="shared" si="30"/>
        <v>2.5237408391051263E-4</v>
      </c>
      <c r="E186" s="318">
        <f t="shared" si="30"/>
        <v>2.3617783582454872E-4</v>
      </c>
      <c r="F186" s="318">
        <f t="shared" si="30"/>
        <v>1.567868152790814E-4</v>
      </c>
      <c r="G186" s="318">
        <f t="shared" si="30"/>
        <v>2.1085290491686245E-4</v>
      </c>
      <c r="H186" s="318">
        <f t="shared" si="30"/>
        <v>1.8106137716594967E-4</v>
      </c>
      <c r="I186" s="318">
        <f t="shared" si="30"/>
        <v>2.2464038552418353E-4</v>
      </c>
      <c r="J186" s="318">
        <f t="shared" si="30"/>
        <v>2.0795446270910968E-4</v>
      </c>
      <c r="K186" s="318">
        <f t="shared" si="30"/>
        <v>2.0197940276669987E-4</v>
      </c>
      <c r="L186" s="318">
        <f t="shared" si="30"/>
        <v>2.305962054809345E-4</v>
      </c>
      <c r="M186" s="318">
        <f t="shared" si="30"/>
        <v>2.1693677152219133E-4</v>
      </c>
      <c r="N186" s="318">
        <f t="shared" si="30"/>
        <v>2.0193910990850747E-4</v>
      </c>
      <c r="O186" s="318">
        <f t="shared" si="30"/>
        <v>2.1016053626357354E-4</v>
      </c>
      <c r="P186" s="318">
        <f t="shared" si="30"/>
        <v>2.1346506930912582E-4</v>
      </c>
      <c r="Q186" s="318">
        <f t="shared" si="30"/>
        <v>2.3679397282649371E-4</v>
      </c>
      <c r="R186" s="318">
        <f t="shared" si="30"/>
        <v>2.3755836591699711E-4</v>
      </c>
      <c r="S186" s="318">
        <f t="shared" si="30"/>
        <v>2.1477731146120823E-4</v>
      </c>
      <c r="T186" s="318">
        <f t="shared" si="30"/>
        <v>2.3579637209039198E-4</v>
      </c>
      <c r="U186" s="318">
        <f t="shared" si="30"/>
        <v>2.167127662927259E-4</v>
      </c>
      <c r="V186" s="318">
        <f t="shared" si="30"/>
        <v>2.0652988850772361E-4</v>
      </c>
      <c r="W186" s="318">
        <f t="shared" si="30"/>
        <v>2.3694078315163975E-4</v>
      </c>
      <c r="X186" s="318">
        <f t="shared" si="30"/>
        <v>3.1290017555344387E-4</v>
      </c>
      <c r="Y186" s="318">
        <f t="shared" si="30"/>
        <v>3.2588440992986341E-4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0.25775365044851489</v>
      </c>
      <c r="C187" s="269">
        <f t="shared" si="31"/>
        <v>0.25804119850930446</v>
      </c>
      <c r="D187" s="269">
        <f t="shared" si="31"/>
        <v>0.24682060731237773</v>
      </c>
      <c r="E187" s="269">
        <f t="shared" si="31"/>
        <v>0.25083323317276318</v>
      </c>
      <c r="F187" s="269">
        <f t="shared" si="31"/>
        <v>0.27117215833884756</v>
      </c>
      <c r="G187" s="269">
        <f t="shared" si="31"/>
        <v>0.25633225683099742</v>
      </c>
      <c r="H187" s="269">
        <f t="shared" si="31"/>
        <v>0.2651864675959586</v>
      </c>
      <c r="I187" s="269">
        <f t="shared" si="31"/>
        <v>0.25282972243015511</v>
      </c>
      <c r="J187" s="269">
        <f t="shared" si="31"/>
        <v>0.25691369101202716</v>
      </c>
      <c r="K187" s="269">
        <f t="shared" si="31"/>
        <v>0.25785733392872834</v>
      </c>
      <c r="L187" s="269">
        <f t="shared" si="31"/>
        <v>0.25009374650426414</v>
      </c>
      <c r="M187" s="269">
        <f t="shared" si="31"/>
        <v>0.253479810789489</v>
      </c>
      <c r="N187" s="269">
        <f t="shared" si="31"/>
        <v>0.25661311208135995</v>
      </c>
      <c r="O187" s="269">
        <f t="shared" si="31"/>
        <v>0.25457273637662114</v>
      </c>
      <c r="P187" s="269">
        <f t="shared" si="31"/>
        <v>0.25313850101403412</v>
      </c>
      <c r="Q187" s="269">
        <f t="shared" si="31"/>
        <v>0.24576829819994744</v>
      </c>
      <c r="R187" s="269">
        <f t="shared" si="31"/>
        <v>0.24449983468738504</v>
      </c>
      <c r="S187" s="269">
        <f t="shared" si="31"/>
        <v>0.25129724018196159</v>
      </c>
      <c r="T187" s="269">
        <f t="shared" si="31"/>
        <v>0.24525061661158137</v>
      </c>
      <c r="U187" s="269">
        <f t="shared" si="31"/>
        <v>0.25044593606160465</v>
      </c>
      <c r="V187" s="269">
        <f t="shared" si="31"/>
        <v>0.2518053880009628</v>
      </c>
      <c r="W187" s="269">
        <f t="shared" si="31"/>
        <v>0.24073505534706552</v>
      </c>
      <c r="X187" s="269">
        <f t="shared" si="31"/>
        <v>0.20907414037440211</v>
      </c>
      <c r="Y187" s="269">
        <f t="shared" si="31"/>
        <v>0.22057742800895608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0.25710676352055101</v>
      </c>
      <c r="C188" s="318">
        <f t="shared" si="32"/>
        <v>0.25739904456385226</v>
      </c>
      <c r="D188" s="318">
        <f t="shared" si="32"/>
        <v>0.24560912519018765</v>
      </c>
      <c r="E188" s="318">
        <f t="shared" si="32"/>
        <v>0.24986348970810227</v>
      </c>
      <c r="F188" s="318">
        <f t="shared" si="32"/>
        <v>0.27091620180101389</v>
      </c>
      <c r="G188" s="318">
        <f t="shared" si="32"/>
        <v>0.25566463568914877</v>
      </c>
      <c r="H188" s="318">
        <f t="shared" si="32"/>
        <v>0.26477452508305604</v>
      </c>
      <c r="I188" s="318">
        <f t="shared" si="32"/>
        <v>0.25200201361062458</v>
      </c>
      <c r="J188" s="318">
        <f t="shared" si="32"/>
        <v>0.25627652131380962</v>
      </c>
      <c r="K188" s="318">
        <f t="shared" si="32"/>
        <v>0.2572733457447246</v>
      </c>
      <c r="L188" s="318">
        <f t="shared" si="32"/>
        <v>0.24919592423965573</v>
      </c>
      <c r="M188" s="318">
        <f t="shared" si="32"/>
        <v>0.25274365024341039</v>
      </c>
      <c r="N188" s="318">
        <f t="shared" si="32"/>
        <v>0.25603644140783832</v>
      </c>
      <c r="O188" s="318">
        <f t="shared" si="32"/>
        <v>0.25391330909393911</v>
      </c>
      <c r="P188" s="318">
        <f t="shared" si="32"/>
        <v>0.25244293226028547</v>
      </c>
      <c r="Q188" s="318">
        <f t="shared" si="32"/>
        <v>0.24480668568326305</v>
      </c>
      <c r="R188" s="318">
        <f t="shared" si="32"/>
        <v>0.24351334412778652</v>
      </c>
      <c r="S188" s="318">
        <f t="shared" si="32"/>
        <v>0.25060978570921089</v>
      </c>
      <c r="T188" s="318">
        <f t="shared" si="32"/>
        <v>0.24428974968882597</v>
      </c>
      <c r="U188" s="318">
        <f t="shared" si="32"/>
        <v>0.24967124535956936</v>
      </c>
      <c r="V188" s="318">
        <f t="shared" si="32"/>
        <v>0.25111182861525022</v>
      </c>
      <c r="W188" s="318">
        <f t="shared" si="32"/>
        <v>0.23953755409766098</v>
      </c>
      <c r="X188" s="318">
        <f t="shared" si="32"/>
        <v>0.20476470369275951</v>
      </c>
      <c r="Y188" s="318">
        <f t="shared" si="32"/>
        <v>0.21696488763180607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6.4688692796387778E-4</v>
      </c>
      <c r="C189" s="318">
        <f t="shared" si="33"/>
        <v>6.4215394545214422E-4</v>
      </c>
      <c r="D189" s="318">
        <f t="shared" si="33"/>
        <v>1.2114821221901294E-3</v>
      </c>
      <c r="E189" s="318">
        <f t="shared" si="33"/>
        <v>9.6974346466098689E-4</v>
      </c>
      <c r="F189" s="318">
        <f t="shared" si="33"/>
        <v>2.559565378335945E-4</v>
      </c>
      <c r="G189" s="318">
        <f t="shared" si="33"/>
        <v>6.6762114184866245E-4</v>
      </c>
      <c r="H189" s="318">
        <f t="shared" si="33"/>
        <v>4.1194251290255164E-4</v>
      </c>
      <c r="I189" s="318">
        <f t="shared" si="33"/>
        <v>8.2770881953051997E-4</v>
      </c>
      <c r="J189" s="318">
        <f t="shared" si="33"/>
        <v>6.3716969821752626E-4</v>
      </c>
      <c r="K189" s="318">
        <f t="shared" si="33"/>
        <v>5.8398818400370357E-4</v>
      </c>
      <c r="L189" s="318">
        <f t="shared" si="33"/>
        <v>8.9782226460843547E-4</v>
      </c>
      <c r="M189" s="318">
        <f t="shared" si="33"/>
        <v>7.3616054607876817E-4</v>
      </c>
      <c r="N189" s="318">
        <f t="shared" si="33"/>
        <v>5.7667067352168487E-4</v>
      </c>
      <c r="O189" s="318">
        <f t="shared" si="33"/>
        <v>6.5942728268203075E-4</v>
      </c>
      <c r="P189" s="318">
        <f t="shared" si="33"/>
        <v>6.9556875374864816E-4</v>
      </c>
      <c r="Q189" s="318">
        <f t="shared" si="33"/>
        <v>9.6161251668435116E-4</v>
      </c>
      <c r="R189" s="318">
        <f t="shared" si="33"/>
        <v>9.864905595985084E-4</v>
      </c>
      <c r="S189" s="318">
        <f t="shared" si="33"/>
        <v>6.8745447275056092E-4</v>
      </c>
      <c r="T189" s="318">
        <f t="shared" si="33"/>
        <v>9.6086692275541461E-4</v>
      </c>
      <c r="U189" s="318">
        <f t="shared" si="33"/>
        <v>7.7469070203529976E-4</v>
      </c>
      <c r="V189" s="318">
        <f t="shared" si="33"/>
        <v>6.9355938571257012E-4</v>
      </c>
      <c r="W189" s="318">
        <f t="shared" si="33"/>
        <v>1.1975012494045165E-3</v>
      </c>
      <c r="X189" s="318">
        <f t="shared" si="33"/>
        <v>4.3094366816426102E-3</v>
      </c>
      <c r="Y189" s="318">
        <f t="shared" si="33"/>
        <v>3.6125403771500625E-3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4.7345890003764567E-2</v>
      </c>
      <c r="C190" s="269">
        <f t="shared" si="34"/>
        <v>4.6788332643588532E-2</v>
      </c>
      <c r="D190" s="269">
        <f t="shared" si="34"/>
        <v>4.4672732545139066E-2</v>
      </c>
      <c r="E190" s="269">
        <f t="shared" si="34"/>
        <v>4.5834060652606048E-2</v>
      </c>
      <c r="F190" s="269">
        <f t="shared" si="34"/>
        <v>5.0943629120708316E-2</v>
      </c>
      <c r="G190" s="269">
        <f t="shared" si="34"/>
        <v>4.8580627232949807E-2</v>
      </c>
      <c r="H190" s="269">
        <f t="shared" si="34"/>
        <v>4.8700231884149146E-2</v>
      </c>
      <c r="I190" s="269">
        <f t="shared" si="34"/>
        <v>4.8216201213794545E-2</v>
      </c>
      <c r="J190" s="269">
        <f t="shared" si="34"/>
        <v>4.914889875082535E-2</v>
      </c>
      <c r="K190" s="269">
        <f t="shared" si="34"/>
        <v>5.0365040650835684E-2</v>
      </c>
      <c r="L190" s="269">
        <f t="shared" si="34"/>
        <v>4.9239863059217348E-2</v>
      </c>
      <c r="M190" s="269">
        <f t="shared" si="34"/>
        <v>4.9950386249754126E-2</v>
      </c>
      <c r="N190" s="269">
        <f t="shared" si="34"/>
        <v>5.0903732807224732E-2</v>
      </c>
      <c r="O190" s="269">
        <f t="shared" si="34"/>
        <v>5.0343200385675357E-2</v>
      </c>
      <c r="P190" s="269">
        <f t="shared" si="34"/>
        <v>5.0072791478771389E-2</v>
      </c>
      <c r="Q190" s="269">
        <f t="shared" si="34"/>
        <v>4.8731014278845387E-2</v>
      </c>
      <c r="R190" s="269">
        <f t="shared" si="34"/>
        <v>4.8570985981115471E-2</v>
      </c>
      <c r="S190" s="269">
        <f t="shared" si="34"/>
        <v>5.0046439262615768E-2</v>
      </c>
      <c r="T190" s="269">
        <f t="shared" si="34"/>
        <v>4.8684653323435655E-2</v>
      </c>
      <c r="U190" s="269">
        <f t="shared" si="34"/>
        <v>4.9643837270131871E-2</v>
      </c>
      <c r="V190" s="269">
        <f t="shared" si="34"/>
        <v>4.9969089796647201E-2</v>
      </c>
      <c r="W190" s="269">
        <f t="shared" si="34"/>
        <v>4.7582590614653301E-2</v>
      </c>
      <c r="X190" s="269">
        <f t="shared" si="34"/>
        <v>4.1722260877856604E-2</v>
      </c>
      <c r="Y190" s="269">
        <f t="shared" si="34"/>
        <v>4.3364525661704428E-2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3.4949949249359083E-2</v>
      </c>
      <c r="C191" s="318">
        <f t="shared" si="35"/>
        <v>3.4242177652659966E-2</v>
      </c>
      <c r="D191" s="318">
        <f t="shared" si="35"/>
        <v>3.1223408392555201E-2</v>
      </c>
      <c r="E191" s="318">
        <f t="shared" si="35"/>
        <v>3.291173268971069E-2</v>
      </c>
      <c r="F191" s="318">
        <f t="shared" si="35"/>
        <v>3.9038409139274005E-2</v>
      </c>
      <c r="G191" s="318">
        <f t="shared" si="35"/>
        <v>3.6475751007212134E-2</v>
      </c>
      <c r="H191" s="318">
        <f t="shared" si="35"/>
        <v>3.6521354415549726E-2</v>
      </c>
      <c r="I191" s="318">
        <f t="shared" si="35"/>
        <v>3.6056089172341391E-2</v>
      </c>
      <c r="J191" s="318">
        <f t="shared" si="35"/>
        <v>3.7172574356418471E-2</v>
      </c>
      <c r="K191" s="318">
        <f t="shared" si="35"/>
        <v>3.8624293358254062E-2</v>
      </c>
      <c r="L191" s="318">
        <f t="shared" si="35"/>
        <v>3.7434725281770283E-2</v>
      </c>
      <c r="M191" s="318">
        <f t="shared" si="35"/>
        <v>3.8229011707618665E-2</v>
      </c>
      <c r="N191" s="318">
        <f t="shared" si="35"/>
        <v>3.9280402044099966E-2</v>
      </c>
      <c r="O191" s="318">
        <f t="shared" si="35"/>
        <v>3.8664909500556496E-2</v>
      </c>
      <c r="P191" s="318">
        <f t="shared" si="35"/>
        <v>3.8356823219981684E-2</v>
      </c>
      <c r="Q191" s="318">
        <f t="shared" si="35"/>
        <v>3.6850277678708444E-2</v>
      </c>
      <c r="R191" s="318">
        <f t="shared" si="35"/>
        <v>3.6646069999242997E-2</v>
      </c>
      <c r="S191" s="318">
        <f t="shared" si="35"/>
        <v>3.8348878067434956E-2</v>
      </c>
      <c r="T191" s="318">
        <f t="shared" si="35"/>
        <v>3.6779796456641839E-2</v>
      </c>
      <c r="U191" s="318">
        <f t="shared" si="35"/>
        <v>3.7821408575178281E-2</v>
      </c>
      <c r="V191" s="318">
        <f t="shared" si="35"/>
        <v>3.8124279516135354E-2</v>
      </c>
      <c r="W191" s="318">
        <f t="shared" si="35"/>
        <v>3.5231964956946249E-2</v>
      </c>
      <c r="X191" s="318">
        <f t="shared" si="35"/>
        <v>2.5899037091987338E-2</v>
      </c>
      <c r="Y191" s="318">
        <f t="shared" si="35"/>
        <v>2.8767679598407266E-2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1.0690521294323534E-2</v>
      </c>
      <c r="C192" s="318">
        <f t="shared" si="36"/>
        <v>1.0707346725402314E-2</v>
      </c>
      <c r="D192" s="318">
        <f t="shared" si="36"/>
        <v>1.0282624046658514E-2</v>
      </c>
      <c r="E192" s="318">
        <f t="shared" si="36"/>
        <v>1.0441084779034828E-2</v>
      </c>
      <c r="F192" s="318">
        <f t="shared" si="36"/>
        <v>1.1227164691954221E-2</v>
      </c>
      <c r="G192" s="318">
        <f t="shared" si="36"/>
        <v>1.0665887071016462E-2</v>
      </c>
      <c r="H192" s="318">
        <f t="shared" si="36"/>
        <v>1.1010872859838199E-2</v>
      </c>
      <c r="I192" s="318">
        <f t="shared" si="36"/>
        <v>1.0507055105082463E-2</v>
      </c>
      <c r="J192" s="318">
        <f t="shared" si="36"/>
        <v>1.0681787809287068E-2</v>
      </c>
      <c r="K192" s="318">
        <f t="shared" si="36"/>
        <v>1.071886175276953E-2</v>
      </c>
      <c r="L192" s="318">
        <f t="shared" si="36"/>
        <v>1.0413766590615979E-2</v>
      </c>
      <c r="M192" s="318">
        <f t="shared" si="36"/>
        <v>1.0558711026547806E-2</v>
      </c>
      <c r="N192" s="318">
        <f t="shared" si="36"/>
        <v>1.0723603548095942E-2</v>
      </c>
      <c r="O192" s="318">
        <f t="shared" si="36"/>
        <v>1.0641737857663343E-2</v>
      </c>
      <c r="P192" s="318">
        <f t="shared" si="36"/>
        <v>1.0624677042562633E-2</v>
      </c>
      <c r="Q192" s="318">
        <f t="shared" si="36"/>
        <v>1.0418161285814629E-2</v>
      </c>
      <c r="R192" s="318">
        <f t="shared" si="36"/>
        <v>1.0440309280727759E-2</v>
      </c>
      <c r="S192" s="318">
        <f t="shared" si="36"/>
        <v>1.0643675603234848E-2</v>
      </c>
      <c r="T192" s="318">
        <f t="shared" si="36"/>
        <v>1.045066011267827E-2</v>
      </c>
      <c r="U192" s="318">
        <f t="shared" si="36"/>
        <v>1.0644336253882062E-2</v>
      </c>
      <c r="V192" s="318">
        <f t="shared" si="36"/>
        <v>1.0787415150244416E-2</v>
      </c>
      <c r="W192" s="318">
        <f t="shared" si="36"/>
        <v>1.0578311627930329E-2</v>
      </c>
      <c r="X192" s="318">
        <f t="shared" si="36"/>
        <v>1.0139669676738145E-2</v>
      </c>
      <c r="Y192" s="318">
        <f t="shared" si="36"/>
        <v>9.5710608722121386E-3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1.705419460081954E-3</v>
      </c>
      <c r="C193" s="318">
        <f t="shared" si="37"/>
        <v>1.8388082655262511E-3</v>
      </c>
      <c r="D193" s="318">
        <f t="shared" si="37"/>
        <v>3.1667001059253515E-3</v>
      </c>
      <c r="E193" s="318">
        <f t="shared" si="37"/>
        <v>2.481243183860529E-3</v>
      </c>
      <c r="F193" s="318">
        <f t="shared" si="37"/>
        <v>6.7805528948008086E-4</v>
      </c>
      <c r="G193" s="318">
        <f t="shared" si="37"/>
        <v>1.4389891547212132E-3</v>
      </c>
      <c r="H193" s="318">
        <f t="shared" si="37"/>
        <v>1.1680046087612229E-3</v>
      </c>
      <c r="I193" s="318">
        <f t="shared" si="37"/>
        <v>1.6530569363706886E-3</v>
      </c>
      <c r="J193" s="318">
        <f t="shared" si="37"/>
        <v>1.2945365851198144E-3</v>
      </c>
      <c r="K193" s="318">
        <f t="shared" si="37"/>
        <v>1.0218855398120914E-3</v>
      </c>
      <c r="L193" s="318">
        <f t="shared" si="37"/>
        <v>1.3913711868310909E-3</v>
      </c>
      <c r="M193" s="318">
        <f t="shared" si="37"/>
        <v>1.1626635155876518E-3</v>
      </c>
      <c r="N193" s="318">
        <f t="shared" si="37"/>
        <v>8.997272150288295E-4</v>
      </c>
      <c r="O193" s="318">
        <f t="shared" si="37"/>
        <v>1.0365530274555213E-3</v>
      </c>
      <c r="P193" s="318">
        <f t="shared" si="37"/>
        <v>1.0912912162270708E-3</v>
      </c>
      <c r="Q193" s="318">
        <f t="shared" si="37"/>
        <v>1.4625753143223095E-3</v>
      </c>
      <c r="R193" s="318">
        <f t="shared" si="37"/>
        <v>1.4846067011447194E-3</v>
      </c>
      <c r="S193" s="318">
        <f t="shared" si="37"/>
        <v>1.0538855919459604E-3</v>
      </c>
      <c r="T193" s="318">
        <f t="shared" si="37"/>
        <v>1.4541967541155448E-3</v>
      </c>
      <c r="U193" s="318">
        <f t="shared" si="37"/>
        <v>1.178092441071528E-3</v>
      </c>
      <c r="V193" s="318">
        <f t="shared" si="37"/>
        <v>1.0573951302674306E-3</v>
      </c>
      <c r="W193" s="318">
        <f t="shared" si="37"/>
        <v>1.7723140297767218E-3</v>
      </c>
      <c r="X193" s="318">
        <f t="shared" si="37"/>
        <v>5.6835541091311151E-3</v>
      </c>
      <c r="Y193" s="318">
        <f t="shared" si="37"/>
        <v>5.0257851910850268E-3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1.3473673580470923E-2</v>
      </c>
      <c r="C194" s="319">
        <f t="shared" si="38"/>
        <v>1.3444791354394676E-2</v>
      </c>
      <c r="D194" s="319">
        <f t="shared" si="38"/>
        <v>1.6144933125498532E-2</v>
      </c>
      <c r="E194" s="319">
        <f t="shared" si="38"/>
        <v>1.5108823006027674E-2</v>
      </c>
      <c r="F194" s="319">
        <f t="shared" si="38"/>
        <v>1.0030002322022176E-2</v>
      </c>
      <c r="G194" s="319">
        <f t="shared" si="38"/>
        <v>1.3488730682849819E-2</v>
      </c>
      <c r="H194" s="319">
        <f t="shared" si="38"/>
        <v>1.1582900195851524E-2</v>
      </c>
      <c r="I194" s="319">
        <f t="shared" si="38"/>
        <v>1.4370746573408685E-2</v>
      </c>
      <c r="J194" s="319">
        <f t="shared" si="38"/>
        <v>1.3303310869185889E-2</v>
      </c>
      <c r="K194" s="319">
        <f t="shared" si="38"/>
        <v>1.2921072955940971E-2</v>
      </c>
      <c r="L194" s="319">
        <f t="shared" si="38"/>
        <v>1.4751753661851837E-2</v>
      </c>
      <c r="M194" s="319">
        <f t="shared" si="38"/>
        <v>1.3877929201039644E-2</v>
      </c>
      <c r="N194" s="319">
        <f t="shared" si="38"/>
        <v>1.2918495331920032E-2</v>
      </c>
      <c r="O194" s="319">
        <f t="shared" si="38"/>
        <v>1.3444438315613311E-2</v>
      </c>
      <c r="P194" s="319">
        <f t="shared" si="38"/>
        <v>1.3655836666049161E-2</v>
      </c>
      <c r="Q194" s="319">
        <f t="shared" si="38"/>
        <v>1.5148238664475682E-2</v>
      </c>
      <c r="R194" s="319">
        <f t="shared" si="38"/>
        <v>1.5197138595627673E-2</v>
      </c>
      <c r="S194" s="319">
        <f t="shared" si="38"/>
        <v>1.3739783723772185E-2</v>
      </c>
      <c r="T194" s="319">
        <f t="shared" si="38"/>
        <v>1.5084419920012124E-2</v>
      </c>
      <c r="U194" s="319">
        <f t="shared" si="38"/>
        <v>1.3863599086816178E-2</v>
      </c>
      <c r="V194" s="319">
        <f t="shared" si="38"/>
        <v>1.3212177679686755E-2</v>
      </c>
      <c r="W194" s="319">
        <f t="shared" si="38"/>
        <v>1.5157630448469066E-2</v>
      </c>
      <c r="X194" s="319">
        <f t="shared" si="38"/>
        <v>2.0016922225098058E-2</v>
      </c>
      <c r="Y194" s="319">
        <f t="shared" si="38"/>
        <v>2.0847552662442904E-2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1.0000000000000002</v>
      </c>
      <c r="D197" s="232">
        <f t="shared" si="39"/>
        <v>1.0000000000000002</v>
      </c>
      <c r="E197" s="232">
        <f t="shared" si="39"/>
        <v>1.0000000000000002</v>
      </c>
      <c r="F197" s="232">
        <f t="shared" si="39"/>
        <v>0.99999999999999989</v>
      </c>
      <c r="G197" s="232">
        <f t="shared" si="39"/>
        <v>1</v>
      </c>
      <c r="H197" s="232">
        <f t="shared" si="39"/>
        <v>1.0000000000000002</v>
      </c>
      <c r="I197" s="232">
        <f t="shared" si="39"/>
        <v>1</v>
      </c>
      <c r="J197" s="232">
        <f t="shared" si="39"/>
        <v>1</v>
      </c>
      <c r="K197" s="232">
        <f t="shared" si="39"/>
        <v>1</v>
      </c>
      <c r="L197" s="232">
        <f t="shared" si="39"/>
        <v>0.99999999999999967</v>
      </c>
      <c r="M197" s="232">
        <f t="shared" si="39"/>
        <v>0.99999999999999989</v>
      </c>
      <c r="N197" s="232">
        <f t="shared" si="39"/>
        <v>1</v>
      </c>
      <c r="O197" s="232">
        <f t="shared" si="39"/>
        <v>1.0000000000000002</v>
      </c>
      <c r="P197" s="232">
        <f t="shared" si="39"/>
        <v>0.99999999999999989</v>
      </c>
      <c r="Q197" s="232">
        <f t="shared" si="39"/>
        <v>1.0000000000000002</v>
      </c>
      <c r="R197" s="232">
        <f t="shared" si="39"/>
        <v>1</v>
      </c>
      <c r="S197" s="232">
        <f t="shared" si="39"/>
        <v>0.99999999999999978</v>
      </c>
      <c r="T197" s="232">
        <f t="shared" si="39"/>
        <v>1</v>
      </c>
      <c r="U197" s="232">
        <f t="shared" si="39"/>
        <v>0.99999999999999956</v>
      </c>
      <c r="V197" s="232">
        <f t="shared" si="39"/>
        <v>1.0000000000000007</v>
      </c>
      <c r="W197" s="232">
        <f t="shared" si="39"/>
        <v>0.99999999999999989</v>
      </c>
      <c r="X197" s="232">
        <f t="shared" si="39"/>
        <v>0.99999999999999967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2.2779355806647754E-3</v>
      </c>
      <c r="C198" s="266">
        <f t="shared" si="40"/>
        <v>2.2763257177983737E-3</v>
      </c>
      <c r="D198" s="266">
        <f t="shared" si="40"/>
        <v>2.7697681096223422E-3</v>
      </c>
      <c r="E198" s="266">
        <f t="shared" si="40"/>
        <v>2.576310472283419E-3</v>
      </c>
      <c r="F198" s="266">
        <f t="shared" si="40"/>
        <v>1.6639940879147571E-3</v>
      </c>
      <c r="G198" s="266">
        <f t="shared" si="40"/>
        <v>2.2715021414277084E-3</v>
      </c>
      <c r="H198" s="266">
        <f t="shared" si="40"/>
        <v>1.9420219446864126E-3</v>
      </c>
      <c r="I198" s="266">
        <f t="shared" si="40"/>
        <v>2.427429624297902E-3</v>
      </c>
      <c r="J198" s="266">
        <f t="shared" si="40"/>
        <v>2.2352090296347965E-3</v>
      </c>
      <c r="K198" s="266">
        <f t="shared" si="40"/>
        <v>2.1606847139863921E-3</v>
      </c>
      <c r="L198" s="266">
        <f t="shared" si="40"/>
        <v>2.485366047990132E-3</v>
      </c>
      <c r="M198" s="266">
        <f t="shared" si="40"/>
        <v>2.3284691140335254E-3</v>
      </c>
      <c r="N198" s="266">
        <f t="shared" si="40"/>
        <v>2.1565814233880732E-3</v>
      </c>
      <c r="O198" s="266">
        <f t="shared" si="40"/>
        <v>2.2509195348523301E-3</v>
      </c>
      <c r="P198" s="266">
        <f t="shared" si="40"/>
        <v>2.2894929377756577E-3</v>
      </c>
      <c r="Q198" s="266">
        <f t="shared" si="40"/>
        <v>2.1287217374315976E-3</v>
      </c>
      <c r="R198" s="266">
        <f t="shared" si="40"/>
        <v>2.2153381349130398E-3</v>
      </c>
      <c r="S198" s="266">
        <f t="shared" si="40"/>
        <v>1.9799572884055669E-3</v>
      </c>
      <c r="T198" s="266">
        <f t="shared" si="40"/>
        <v>2.5107225746936459E-3</v>
      </c>
      <c r="U198" s="266">
        <f t="shared" si="40"/>
        <v>2.2604873170228748E-3</v>
      </c>
      <c r="V198" s="266">
        <f t="shared" si="40"/>
        <v>2.0435856164276E-3</v>
      </c>
      <c r="W198" s="266">
        <f t="shared" si="40"/>
        <v>2.9850961580879798E-3</v>
      </c>
      <c r="X198" s="266">
        <f t="shared" si="40"/>
        <v>4.8889297671546924E-3</v>
      </c>
      <c r="Y198" s="266">
        <f t="shared" si="40"/>
        <v>5.0469705829156702E-3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1.8178208453390198E-2</v>
      </c>
      <c r="C199" s="267">
        <f t="shared" si="41"/>
        <v>1.8165361548053972E-2</v>
      </c>
      <c r="D199" s="267">
        <f t="shared" si="41"/>
        <v>2.2103093033725672E-2</v>
      </c>
      <c r="E199" s="267">
        <f t="shared" si="41"/>
        <v>2.0559277094285889E-2</v>
      </c>
      <c r="F199" s="267">
        <f t="shared" si="41"/>
        <v>1.3278879197495076E-2</v>
      </c>
      <c r="G199" s="267">
        <f t="shared" si="41"/>
        <v>1.8126868810374706E-2</v>
      </c>
      <c r="H199" s="267">
        <f t="shared" si="41"/>
        <v>1.5497575976782191E-2</v>
      </c>
      <c r="I199" s="267">
        <f t="shared" si="41"/>
        <v>1.9371189462497631E-2</v>
      </c>
      <c r="J199" s="267">
        <f t="shared" si="41"/>
        <v>1.783724527703439E-2</v>
      </c>
      <c r="K199" s="267">
        <f t="shared" si="41"/>
        <v>1.7242531995323593E-2</v>
      </c>
      <c r="L199" s="267">
        <f t="shared" si="41"/>
        <v>1.9833529309094138E-2</v>
      </c>
      <c r="M199" s="267">
        <f t="shared" si="41"/>
        <v>1.8581472317066014E-2</v>
      </c>
      <c r="N199" s="267">
        <f t="shared" si="41"/>
        <v>1.7209787227440685E-2</v>
      </c>
      <c r="O199" s="267">
        <f t="shared" si="41"/>
        <v>1.7962617057156929E-2</v>
      </c>
      <c r="P199" s="267">
        <f t="shared" si="41"/>
        <v>1.8270437596529781E-2</v>
      </c>
      <c r="Q199" s="267">
        <f t="shared" si="41"/>
        <v>1.6987463478226064E-2</v>
      </c>
      <c r="R199" s="267">
        <f t="shared" si="41"/>
        <v>1.7678673072678171E-2</v>
      </c>
      <c r="S199" s="267">
        <f t="shared" si="41"/>
        <v>1.5800304724570814E-2</v>
      </c>
      <c r="T199" s="267">
        <f t="shared" si="41"/>
        <v>2.0035877537017212E-2</v>
      </c>
      <c r="U199" s="267">
        <f t="shared" si="41"/>
        <v>1.8038969145516698E-2</v>
      </c>
      <c r="V199" s="267">
        <f t="shared" si="41"/>
        <v>1.6308066673654417E-2</v>
      </c>
      <c r="W199" s="267">
        <f t="shared" si="41"/>
        <v>2.3821437566422146E-2</v>
      </c>
      <c r="X199" s="267">
        <f t="shared" si="41"/>
        <v>3.9014265888672184E-2</v>
      </c>
      <c r="Y199" s="267">
        <f t="shared" si="41"/>
        <v>4.0275451199368498E-2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2.2288147199262868E-2</v>
      </c>
      <c r="C200" s="267">
        <f t="shared" si="42"/>
        <v>2.2272395717596056E-2</v>
      </c>
      <c r="D200" s="267">
        <f t="shared" si="42"/>
        <v>2.7100414892800042E-2</v>
      </c>
      <c r="E200" s="267">
        <f t="shared" si="42"/>
        <v>2.520755526391923E-2</v>
      </c>
      <c r="F200" s="267">
        <f t="shared" si="42"/>
        <v>1.6281121154147815E-2</v>
      </c>
      <c r="G200" s="267">
        <f t="shared" si="42"/>
        <v>2.2225200098418416E-2</v>
      </c>
      <c r="H200" s="267">
        <f t="shared" si="42"/>
        <v>1.9001446456505054E-2</v>
      </c>
      <c r="I200" s="267">
        <f t="shared" si="42"/>
        <v>2.3750851095804042E-2</v>
      </c>
      <c r="J200" s="267">
        <f t="shared" si="42"/>
        <v>2.1870095140742805E-2</v>
      </c>
      <c r="K200" s="267">
        <f t="shared" si="42"/>
        <v>2.1140922230325734E-2</v>
      </c>
      <c r="L200" s="267">
        <f t="shared" si="42"/>
        <v>2.4317722060203488E-2</v>
      </c>
      <c r="M200" s="267">
        <f t="shared" si="42"/>
        <v>2.2782585602078829E-2</v>
      </c>
      <c r="N200" s="267">
        <f t="shared" si="42"/>
        <v>2.1100774148161781E-2</v>
      </c>
      <c r="O200" s="267">
        <f t="shared" si="42"/>
        <v>2.2023812416962267E-2</v>
      </c>
      <c r="P200" s="267">
        <f t="shared" si="42"/>
        <v>2.2401228569389489E-2</v>
      </c>
      <c r="Q200" s="267">
        <f t="shared" si="42"/>
        <v>2.0828184884973799E-2</v>
      </c>
      <c r="R200" s="267">
        <f t="shared" si="42"/>
        <v>2.1675671105972554E-2</v>
      </c>
      <c r="S200" s="267">
        <f t="shared" si="42"/>
        <v>1.9372619606458832E-2</v>
      </c>
      <c r="T200" s="267">
        <f t="shared" si="42"/>
        <v>2.4565819506165966E-2</v>
      </c>
      <c r="U200" s="267">
        <f t="shared" si="42"/>
        <v>2.2117427064890685E-2</v>
      </c>
      <c r="V200" s="267">
        <f t="shared" si="42"/>
        <v>1.9995182225452737E-2</v>
      </c>
      <c r="W200" s="267">
        <f t="shared" si="42"/>
        <v>2.920726254954175E-2</v>
      </c>
      <c r="X200" s="267">
        <f t="shared" si="42"/>
        <v>4.7835060491658914E-2</v>
      </c>
      <c r="Y200" s="267">
        <f t="shared" si="42"/>
        <v>4.93813891038773E-2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4.1271623506430183E-2</v>
      </c>
      <c r="C201" s="267">
        <f t="shared" si="43"/>
        <v>4.1242456020447231E-2</v>
      </c>
      <c r="D201" s="267">
        <f t="shared" si="43"/>
        <v>5.0182642384948385E-2</v>
      </c>
      <c r="E201" s="267">
        <f t="shared" si="43"/>
        <v>4.6677578044908775E-2</v>
      </c>
      <c r="F201" s="267">
        <f t="shared" si="43"/>
        <v>3.0148235137229709E-2</v>
      </c>
      <c r="G201" s="267">
        <f t="shared" si="43"/>
        <v>4.1155062492019841E-2</v>
      </c>
      <c r="H201" s="267">
        <f t="shared" si="43"/>
        <v>3.5185542217542665E-2</v>
      </c>
      <c r="I201" s="267">
        <f t="shared" si="43"/>
        <v>4.3980155713245137E-2</v>
      </c>
      <c r="J201" s="267">
        <f t="shared" si="43"/>
        <v>4.0497504105159447E-2</v>
      </c>
      <c r="K201" s="267">
        <f t="shared" si="43"/>
        <v>3.9147272990802069E-2</v>
      </c>
      <c r="L201" s="267">
        <f t="shared" si="43"/>
        <v>4.502984749831173E-2</v>
      </c>
      <c r="M201" s="267">
        <f t="shared" si="43"/>
        <v>4.2187189767981817E-2</v>
      </c>
      <c r="N201" s="267">
        <f t="shared" si="43"/>
        <v>3.9072929595778641E-2</v>
      </c>
      <c r="O201" s="267">
        <f t="shared" si="43"/>
        <v>4.0782146946659215E-2</v>
      </c>
      <c r="P201" s="267">
        <f t="shared" si="43"/>
        <v>4.1481019634862608E-2</v>
      </c>
      <c r="Q201" s="267">
        <f t="shared" si="43"/>
        <v>3.8568167968820143E-2</v>
      </c>
      <c r="R201" s="267">
        <f t="shared" si="43"/>
        <v>4.0137483350993562E-2</v>
      </c>
      <c r="S201" s="267">
        <f t="shared" si="43"/>
        <v>3.5872854552822596E-2</v>
      </c>
      <c r="T201" s="267">
        <f t="shared" si="43"/>
        <v>4.5489256900588491E-2</v>
      </c>
      <c r="U201" s="267">
        <f t="shared" si="43"/>
        <v>4.0955495967977477E-2</v>
      </c>
      <c r="V201" s="267">
        <f t="shared" si="43"/>
        <v>3.7025672227193634E-2</v>
      </c>
      <c r="W201" s="267">
        <f t="shared" si="43"/>
        <v>5.4083954705665828E-2</v>
      </c>
      <c r="X201" s="267">
        <f t="shared" si="43"/>
        <v>8.8577600882156549E-2</v>
      </c>
      <c r="Y201" s="267">
        <f t="shared" si="43"/>
        <v>9.144098345631721E-2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5.9636749382165483E-2</v>
      </c>
      <c r="C202" s="268">
        <f t="shared" si="44"/>
        <v>5.9503502175181848E-2</v>
      </c>
      <c r="D202" s="268">
        <f t="shared" si="44"/>
        <v>5.673255552141681E-2</v>
      </c>
      <c r="E202" s="268">
        <f t="shared" si="44"/>
        <v>5.8008982471715403E-2</v>
      </c>
      <c r="F202" s="268">
        <f t="shared" si="44"/>
        <v>6.3291013407764649E-2</v>
      </c>
      <c r="G202" s="268">
        <f t="shared" si="44"/>
        <v>6.1336618140238067E-2</v>
      </c>
      <c r="H202" s="268">
        <f t="shared" si="44"/>
        <v>6.0725653220697083E-2</v>
      </c>
      <c r="I202" s="268">
        <f t="shared" si="44"/>
        <v>6.1120762397643996E-2</v>
      </c>
      <c r="J202" s="268">
        <f t="shared" si="44"/>
        <v>6.2078712544757747E-2</v>
      </c>
      <c r="K202" s="268">
        <f t="shared" si="44"/>
        <v>6.361634983268101E-2</v>
      </c>
      <c r="L202" s="268">
        <f t="shared" si="44"/>
        <v>6.28131648055201E-2</v>
      </c>
      <c r="M202" s="268">
        <f t="shared" si="44"/>
        <v>6.3468830230304654E-2</v>
      </c>
      <c r="N202" s="268">
        <f t="shared" si="44"/>
        <v>6.4405976621060942E-2</v>
      </c>
      <c r="O202" s="268">
        <f t="shared" si="44"/>
        <v>6.3854491809088768E-2</v>
      </c>
      <c r="P202" s="268">
        <f t="shared" si="44"/>
        <v>6.3536865155850067E-2</v>
      </c>
      <c r="Q202" s="268">
        <f t="shared" si="44"/>
        <v>6.3852744780827614E-2</v>
      </c>
      <c r="R202" s="268">
        <f t="shared" si="44"/>
        <v>6.3233737971696166E-2</v>
      </c>
      <c r="S202" s="268">
        <f t="shared" si="44"/>
        <v>6.4695422912373388E-2</v>
      </c>
      <c r="T202" s="268">
        <f t="shared" si="44"/>
        <v>6.2168159318484635E-2</v>
      </c>
      <c r="U202" s="268">
        <f t="shared" si="44"/>
        <v>6.3162954628176601E-2</v>
      </c>
      <c r="V202" s="268">
        <f t="shared" si="44"/>
        <v>6.3702195064903683E-2</v>
      </c>
      <c r="W202" s="268">
        <f t="shared" si="44"/>
        <v>5.8736267840769081E-2</v>
      </c>
      <c r="X202" s="268">
        <f t="shared" si="44"/>
        <v>4.8391148431513466E-2</v>
      </c>
      <c r="Y202" s="268">
        <f t="shared" si="44"/>
        <v>5.1370169693027358E-2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0.40693272837949596</v>
      </c>
      <c r="C203" s="269">
        <f t="shared" si="45"/>
        <v>0.40815915293568189</v>
      </c>
      <c r="D203" s="269">
        <f t="shared" si="45"/>
        <v>0.39723241356742695</v>
      </c>
      <c r="E203" s="269">
        <f t="shared" si="45"/>
        <v>0.40088594712212594</v>
      </c>
      <c r="F203" s="269">
        <f t="shared" si="45"/>
        <v>0.41928744867142304</v>
      </c>
      <c r="G203" s="269">
        <f t="shared" si="45"/>
        <v>0.40439732986501054</v>
      </c>
      <c r="H203" s="269">
        <f t="shared" si="45"/>
        <v>0.41560713534859145</v>
      </c>
      <c r="I203" s="269">
        <f t="shared" si="45"/>
        <v>0.39961268404582645</v>
      </c>
      <c r="J203" s="269">
        <f t="shared" si="45"/>
        <v>0.40408016126098006</v>
      </c>
      <c r="K203" s="269">
        <f t="shared" si="45"/>
        <v>0.40355083574247669</v>
      </c>
      <c r="L203" s="269">
        <f t="shared" si="45"/>
        <v>0.39505337150372244</v>
      </c>
      <c r="M203" s="269">
        <f t="shared" si="45"/>
        <v>0.39887463201156925</v>
      </c>
      <c r="N203" s="269">
        <f t="shared" si="45"/>
        <v>0.40304289972412366</v>
      </c>
      <c r="O203" s="269">
        <f t="shared" si="45"/>
        <v>0.40114263509306208</v>
      </c>
      <c r="P203" s="269">
        <f t="shared" si="45"/>
        <v>0.40106088639441256</v>
      </c>
      <c r="Q203" s="269">
        <f t="shared" si="45"/>
        <v>0.40697924650942641</v>
      </c>
      <c r="R203" s="269">
        <f t="shared" si="45"/>
        <v>0.40627681415805456</v>
      </c>
      <c r="S203" s="269">
        <f t="shared" si="45"/>
        <v>0.40997259052942231</v>
      </c>
      <c r="T203" s="269">
        <f t="shared" si="45"/>
        <v>0.39855834900553305</v>
      </c>
      <c r="U203" s="269">
        <f t="shared" si="45"/>
        <v>0.40433992043810052</v>
      </c>
      <c r="V203" s="269">
        <f t="shared" si="45"/>
        <v>0.41136203807650956</v>
      </c>
      <c r="W203" s="269">
        <f t="shared" si="45"/>
        <v>0.39378082419435445</v>
      </c>
      <c r="X203" s="269">
        <f t="shared" si="45"/>
        <v>0.36322218570895892</v>
      </c>
      <c r="Y203" s="269">
        <f t="shared" si="45"/>
        <v>0.33986840958795417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0.40668400127554238</v>
      </c>
      <c r="C204" s="318">
        <f t="shared" si="46"/>
        <v>0.40791060161217274</v>
      </c>
      <c r="D204" s="318">
        <f t="shared" si="46"/>
        <v>0.3969299834169096</v>
      </c>
      <c r="E204" s="318">
        <f t="shared" si="46"/>
        <v>0.40060464055310113</v>
      </c>
      <c r="F204" s="318">
        <f t="shared" si="46"/>
        <v>0.41910575765522579</v>
      </c>
      <c r="G204" s="318">
        <f t="shared" si="46"/>
        <v>0.40414930522636083</v>
      </c>
      <c r="H204" s="318">
        <f t="shared" si="46"/>
        <v>0.41539508655396523</v>
      </c>
      <c r="I204" s="318">
        <f t="shared" si="46"/>
        <v>0.39934763373201271</v>
      </c>
      <c r="J204" s="318">
        <f t="shared" si="46"/>
        <v>0.40383609945633958</v>
      </c>
      <c r="K204" s="318">
        <f t="shared" si="46"/>
        <v>0.40331491122554641</v>
      </c>
      <c r="L204" s="318">
        <f t="shared" si="46"/>
        <v>0.39478199512915407</v>
      </c>
      <c r="M204" s="318">
        <f t="shared" si="46"/>
        <v>0.39862038716623882</v>
      </c>
      <c r="N204" s="318">
        <f t="shared" si="46"/>
        <v>0.40280742324426522</v>
      </c>
      <c r="O204" s="318">
        <f t="shared" si="46"/>
        <v>0.40089685786306117</v>
      </c>
      <c r="P204" s="318">
        <f t="shared" si="46"/>
        <v>0.40081089734609682</v>
      </c>
      <c r="Q204" s="318">
        <f t="shared" si="46"/>
        <v>0.40669229012726982</v>
      </c>
      <c r="R204" s="318">
        <f t="shared" si="46"/>
        <v>0.40599003821018903</v>
      </c>
      <c r="S204" s="318">
        <f t="shared" si="46"/>
        <v>0.40971593536412115</v>
      </c>
      <c r="T204" s="318">
        <f t="shared" si="46"/>
        <v>0.39827938279540342</v>
      </c>
      <c r="U204" s="318">
        <f t="shared" si="46"/>
        <v>0.40408452771799735</v>
      </c>
      <c r="V204" s="318">
        <f t="shared" si="46"/>
        <v>0.41111769385780422</v>
      </c>
      <c r="W204" s="318">
        <f t="shared" si="46"/>
        <v>0.39350720501699127</v>
      </c>
      <c r="X204" s="318">
        <f t="shared" si="46"/>
        <v>0.36287456238630705</v>
      </c>
      <c r="Y204" s="318">
        <f t="shared" si="46"/>
        <v>0.33950954890332202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2.4872710395353878E-4</v>
      </c>
      <c r="C205" s="318">
        <f t="shared" si="47"/>
        <v>2.4855132350920961E-4</v>
      </c>
      <c r="D205" s="318">
        <f t="shared" si="47"/>
        <v>3.0243015051733147E-4</v>
      </c>
      <c r="E205" s="318">
        <f t="shared" si="47"/>
        <v>2.8130656902475835E-4</v>
      </c>
      <c r="F205" s="318">
        <f t="shared" si="47"/>
        <v>1.8169101619724642E-4</v>
      </c>
      <c r="G205" s="318">
        <f t="shared" si="47"/>
        <v>2.4802463864965617E-4</v>
      </c>
      <c r="H205" s="318">
        <f t="shared" si="47"/>
        <v>2.120487946261879E-4</v>
      </c>
      <c r="I205" s="318">
        <f t="shared" si="47"/>
        <v>2.6505031381372302E-4</v>
      </c>
      <c r="J205" s="318">
        <f t="shared" si="47"/>
        <v>2.4406180464050533E-4</v>
      </c>
      <c r="K205" s="318">
        <f t="shared" si="47"/>
        <v>2.3592451693022802E-4</v>
      </c>
      <c r="L205" s="318">
        <f t="shared" si="47"/>
        <v>2.7137637456834188E-4</v>
      </c>
      <c r="M205" s="318">
        <f t="shared" si="47"/>
        <v>2.5424484533043964E-4</v>
      </c>
      <c r="N205" s="318">
        <f t="shared" si="47"/>
        <v>2.3547647985847647E-4</v>
      </c>
      <c r="O205" s="318">
        <f t="shared" si="47"/>
        <v>2.4577723000089417E-4</v>
      </c>
      <c r="P205" s="318">
        <f t="shared" si="47"/>
        <v>2.4998904831577038E-4</v>
      </c>
      <c r="Q205" s="318">
        <f t="shared" si="47"/>
        <v>2.8695638215662166E-4</v>
      </c>
      <c r="R205" s="318">
        <f t="shared" si="47"/>
        <v>2.8677594786553472E-4</v>
      </c>
      <c r="S205" s="318">
        <f t="shared" si="47"/>
        <v>2.5665516530120355E-4</v>
      </c>
      <c r="T205" s="318">
        <f t="shared" si="47"/>
        <v>2.7896621012966851E-4</v>
      </c>
      <c r="U205" s="318">
        <f t="shared" si="47"/>
        <v>2.5539272010314336E-4</v>
      </c>
      <c r="V205" s="318">
        <f t="shared" si="47"/>
        <v>2.443442187053472E-4</v>
      </c>
      <c r="W205" s="318">
        <f t="shared" si="47"/>
        <v>2.7361917736321251E-4</v>
      </c>
      <c r="X205" s="318">
        <f t="shared" si="47"/>
        <v>3.4762332265191466E-4</v>
      </c>
      <c r="Y205" s="318">
        <f t="shared" si="47"/>
        <v>3.5886068463214684E-4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0.24147584274940909</v>
      </c>
      <c r="C206" s="269">
        <f t="shared" si="48"/>
        <v>0.24209333753945089</v>
      </c>
      <c r="D206" s="269">
        <f t="shared" si="48"/>
        <v>0.2346399870322961</v>
      </c>
      <c r="E206" s="269">
        <f t="shared" si="48"/>
        <v>0.23700968363528177</v>
      </c>
      <c r="F206" s="269">
        <f t="shared" si="48"/>
        <v>0.24929254564477427</v>
      </c>
      <c r="G206" s="269">
        <f t="shared" si="48"/>
        <v>0.2391986792955903</v>
      </c>
      <c r="H206" s="269">
        <f t="shared" si="48"/>
        <v>0.2463778303480344</v>
      </c>
      <c r="I206" s="269">
        <f t="shared" si="48"/>
        <v>0.23665129979460309</v>
      </c>
      <c r="J206" s="269">
        <f t="shared" si="48"/>
        <v>0.2391988576817925</v>
      </c>
      <c r="K206" s="269">
        <f t="shared" si="48"/>
        <v>0.23893829376579859</v>
      </c>
      <c r="L206" s="269">
        <f t="shared" si="48"/>
        <v>0.23348715395555067</v>
      </c>
      <c r="M206" s="269">
        <f t="shared" si="48"/>
        <v>0.2356690968805113</v>
      </c>
      <c r="N206" s="269">
        <f t="shared" si="48"/>
        <v>0.23738114491085291</v>
      </c>
      <c r="O206" s="269">
        <f t="shared" si="48"/>
        <v>0.23617974391450991</v>
      </c>
      <c r="P206" s="269">
        <f t="shared" si="48"/>
        <v>0.23517580965111265</v>
      </c>
      <c r="Q206" s="269">
        <f t="shared" si="48"/>
        <v>0.23627152576584462</v>
      </c>
      <c r="R206" s="269">
        <f t="shared" si="48"/>
        <v>0.23414842657033635</v>
      </c>
      <c r="S206" s="269">
        <f t="shared" si="48"/>
        <v>0.23822624525248579</v>
      </c>
      <c r="T206" s="269">
        <f t="shared" si="48"/>
        <v>0.23017856107321677</v>
      </c>
      <c r="U206" s="269">
        <f t="shared" si="48"/>
        <v>0.2341414405338042</v>
      </c>
      <c r="V206" s="269">
        <f t="shared" si="48"/>
        <v>0.23633304753438758</v>
      </c>
      <c r="W206" s="269">
        <f t="shared" si="48"/>
        <v>0.22053947100817933</v>
      </c>
      <c r="X206" s="269">
        <f t="shared" si="48"/>
        <v>0.1842653594312692</v>
      </c>
      <c r="Y206" s="269">
        <f t="shared" si="48"/>
        <v>0.19269198226199427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0.24086980839908334</v>
      </c>
      <c r="C207" s="318">
        <f t="shared" si="49"/>
        <v>0.24149087098462657</v>
      </c>
      <c r="D207" s="318">
        <f t="shared" si="49"/>
        <v>0.23348829166724591</v>
      </c>
      <c r="E207" s="318">
        <f t="shared" si="49"/>
        <v>0.23609338323577139</v>
      </c>
      <c r="F207" s="318">
        <f t="shared" si="49"/>
        <v>0.24905724104240715</v>
      </c>
      <c r="G207" s="318">
        <f t="shared" si="49"/>
        <v>0.23857568280902125</v>
      </c>
      <c r="H207" s="318">
        <f t="shared" si="49"/>
        <v>0.24599510530373955</v>
      </c>
      <c r="I207" s="318">
        <f t="shared" si="49"/>
        <v>0.23587655556710244</v>
      </c>
      <c r="J207" s="318">
        <f t="shared" si="49"/>
        <v>0.2386056224074764</v>
      </c>
      <c r="K207" s="318">
        <f t="shared" si="49"/>
        <v>0.2383971529025963</v>
      </c>
      <c r="L207" s="318">
        <f t="shared" si="49"/>
        <v>0.23264894840962438</v>
      </c>
      <c r="M207" s="318">
        <f t="shared" si="49"/>
        <v>0.23498466252452413</v>
      </c>
      <c r="N207" s="318">
        <f t="shared" si="49"/>
        <v>0.23684769304003156</v>
      </c>
      <c r="O207" s="318">
        <f t="shared" si="49"/>
        <v>0.2355679605437892</v>
      </c>
      <c r="P207" s="318">
        <f t="shared" si="49"/>
        <v>0.23452959841032717</v>
      </c>
      <c r="Q207" s="318">
        <f t="shared" si="49"/>
        <v>0.23534707107345099</v>
      </c>
      <c r="R207" s="318">
        <f t="shared" si="49"/>
        <v>0.23320370113666966</v>
      </c>
      <c r="S207" s="318">
        <f t="shared" si="49"/>
        <v>0.23757454809215564</v>
      </c>
      <c r="T207" s="318">
        <f t="shared" si="49"/>
        <v>0.22927674492808972</v>
      </c>
      <c r="U207" s="318">
        <f t="shared" si="49"/>
        <v>0.23341718363510944</v>
      </c>
      <c r="V207" s="318">
        <f t="shared" si="49"/>
        <v>0.23568210434142106</v>
      </c>
      <c r="W207" s="318">
        <f t="shared" si="49"/>
        <v>0.21944242973309558</v>
      </c>
      <c r="X207" s="318">
        <f t="shared" si="49"/>
        <v>0.18046728140178558</v>
      </c>
      <c r="Y207" s="318">
        <f t="shared" si="49"/>
        <v>0.18953614001395488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6.0603435032574018E-4</v>
      </c>
      <c r="C208" s="318">
        <f t="shared" si="50"/>
        <v>6.024665548243082E-4</v>
      </c>
      <c r="D208" s="318">
        <f t="shared" si="50"/>
        <v>1.1516953650502391E-3</v>
      </c>
      <c r="E208" s="318">
        <f t="shared" si="50"/>
        <v>9.163003995103767E-4</v>
      </c>
      <c r="F208" s="318">
        <f t="shared" si="50"/>
        <v>2.3530460236713299E-4</v>
      </c>
      <c r="G208" s="318">
        <f t="shared" si="50"/>
        <v>6.2299648656900005E-4</v>
      </c>
      <c r="H208" s="318">
        <f t="shared" si="50"/>
        <v>3.8272504429481163E-4</v>
      </c>
      <c r="I208" s="318">
        <f t="shared" si="50"/>
        <v>7.7474422750064935E-4</v>
      </c>
      <c r="J208" s="318">
        <f t="shared" si="50"/>
        <v>5.9323527431611215E-4</v>
      </c>
      <c r="K208" s="318">
        <f t="shared" si="50"/>
        <v>5.4114086320228598E-4</v>
      </c>
      <c r="L208" s="318">
        <f t="shared" si="50"/>
        <v>8.3820554592626227E-4</v>
      </c>
      <c r="M208" s="318">
        <f t="shared" si="50"/>
        <v>6.8443435598714486E-4</v>
      </c>
      <c r="N208" s="318">
        <f t="shared" si="50"/>
        <v>5.3345187082134992E-4</v>
      </c>
      <c r="O208" s="318">
        <f t="shared" si="50"/>
        <v>6.1178337072070703E-4</v>
      </c>
      <c r="P208" s="318">
        <f t="shared" si="50"/>
        <v>6.4621124078547321E-4</v>
      </c>
      <c r="Q208" s="318">
        <f t="shared" si="50"/>
        <v>9.244546923936588E-4</v>
      </c>
      <c r="R208" s="318">
        <f t="shared" si="50"/>
        <v>9.447254336667208E-4</v>
      </c>
      <c r="S208" s="318">
        <f t="shared" si="50"/>
        <v>6.5169716033017158E-4</v>
      </c>
      <c r="T208" s="318">
        <f t="shared" si="50"/>
        <v>9.0181614512706092E-4</v>
      </c>
      <c r="U208" s="318">
        <f t="shared" si="50"/>
        <v>7.2425689869478108E-4</v>
      </c>
      <c r="V208" s="318">
        <f t="shared" si="50"/>
        <v>6.5094319296655741E-4</v>
      </c>
      <c r="W208" s="318">
        <f t="shared" si="50"/>
        <v>1.0970412750837667E-3</v>
      </c>
      <c r="X208" s="318">
        <f t="shared" si="50"/>
        <v>3.798078029483527E-3</v>
      </c>
      <c r="Y208" s="318">
        <f t="shared" si="50"/>
        <v>3.1558422480394235E-3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0.16936491322512034</v>
      </c>
      <c r="C209" s="269">
        <f t="shared" si="51"/>
        <v>0.16774087773802043</v>
      </c>
      <c r="D209" s="269">
        <f t="shared" si="51"/>
        <v>0.16233673509891414</v>
      </c>
      <c r="E209" s="269">
        <f t="shared" si="51"/>
        <v>0.16544822690340641</v>
      </c>
      <c r="F209" s="269">
        <f t="shared" si="51"/>
        <v>0.17857920516471854</v>
      </c>
      <c r="G209" s="269">
        <f t="shared" si="51"/>
        <v>0.17282382948882116</v>
      </c>
      <c r="H209" s="269">
        <f t="shared" si="51"/>
        <v>0.17277719983441811</v>
      </c>
      <c r="I209" s="269">
        <f t="shared" si="51"/>
        <v>0.17198029077597435</v>
      </c>
      <c r="J209" s="269">
        <f t="shared" si="51"/>
        <v>0.17435188154124562</v>
      </c>
      <c r="K209" s="269">
        <f t="shared" si="51"/>
        <v>0.17761474685610004</v>
      </c>
      <c r="L209" s="269">
        <f t="shared" si="51"/>
        <v>0.17489343037845059</v>
      </c>
      <c r="M209" s="269">
        <f t="shared" si="51"/>
        <v>0.17667815344001009</v>
      </c>
      <c r="N209" s="269">
        <f t="shared" si="51"/>
        <v>0.17911102832146467</v>
      </c>
      <c r="O209" s="269">
        <f t="shared" si="51"/>
        <v>0.17768726300767662</v>
      </c>
      <c r="P209" s="269">
        <f t="shared" si="51"/>
        <v>0.17701469985091839</v>
      </c>
      <c r="Q209" s="269">
        <f t="shared" si="51"/>
        <v>0.17833683409014728</v>
      </c>
      <c r="R209" s="269">
        <f t="shared" si="51"/>
        <v>0.1771200097579457</v>
      </c>
      <c r="S209" s="269">
        <f t="shared" si="51"/>
        <v>0.18055202518740296</v>
      </c>
      <c r="T209" s="269">
        <f t="shared" si="51"/>
        <v>0.17397746011874912</v>
      </c>
      <c r="U209" s="269">
        <f t="shared" si="51"/>
        <v>0.17670491684165884</v>
      </c>
      <c r="V209" s="269">
        <f t="shared" si="51"/>
        <v>0.17862477034952698</v>
      </c>
      <c r="W209" s="269">
        <f t="shared" si="51"/>
        <v>0.1662969975221775</v>
      </c>
      <c r="X209" s="269">
        <f t="shared" si="51"/>
        <v>0.14101783567042017</v>
      </c>
      <c r="Y209" s="269">
        <f t="shared" si="51"/>
        <v>0.14446081644349273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0.1178753470510481</v>
      </c>
      <c r="C210" s="318">
        <f t="shared" si="52"/>
        <v>0.11565455254834414</v>
      </c>
      <c r="D210" s="318">
        <f t="shared" si="52"/>
        <v>0.10685835595789102</v>
      </c>
      <c r="E210" s="318">
        <f t="shared" si="52"/>
        <v>0.11195392669407661</v>
      </c>
      <c r="F210" s="318">
        <f t="shared" si="52"/>
        <v>0.12920040505123628</v>
      </c>
      <c r="G210" s="318">
        <f t="shared" si="52"/>
        <v>0.12253702380008009</v>
      </c>
      <c r="H210" s="318">
        <f t="shared" si="52"/>
        <v>0.12215316175815365</v>
      </c>
      <c r="I210" s="318">
        <f t="shared" si="52"/>
        <v>0.12149739171306892</v>
      </c>
      <c r="J210" s="318">
        <f t="shared" si="52"/>
        <v>0.12459541495983369</v>
      </c>
      <c r="K210" s="318">
        <f t="shared" si="52"/>
        <v>0.12884702229787848</v>
      </c>
      <c r="L210" s="318">
        <f t="shared" si="52"/>
        <v>0.12581788446429285</v>
      </c>
      <c r="M210" s="318">
        <f t="shared" si="52"/>
        <v>0.12795577846345688</v>
      </c>
      <c r="N210" s="318">
        <f t="shared" si="52"/>
        <v>0.13081298926446389</v>
      </c>
      <c r="O210" s="318">
        <f t="shared" si="52"/>
        <v>0.12913837697555239</v>
      </c>
      <c r="P210" s="318">
        <f t="shared" si="52"/>
        <v>0.12828758923794767</v>
      </c>
      <c r="Q210" s="318">
        <f t="shared" si="52"/>
        <v>0.12753631298610671</v>
      </c>
      <c r="R210" s="318">
        <f t="shared" si="52"/>
        <v>0.12634197163589991</v>
      </c>
      <c r="S210" s="318">
        <f t="shared" si="52"/>
        <v>0.13087663454580548</v>
      </c>
      <c r="T210" s="318">
        <f t="shared" si="52"/>
        <v>0.12427153236902064</v>
      </c>
      <c r="U210" s="318">
        <f t="shared" si="52"/>
        <v>0.12729447830227131</v>
      </c>
      <c r="V210" s="318">
        <f t="shared" si="52"/>
        <v>0.12881565639215206</v>
      </c>
      <c r="W210" s="318">
        <f t="shared" si="52"/>
        <v>0.11619606668659072</v>
      </c>
      <c r="X210" s="318">
        <f t="shared" si="52"/>
        <v>8.2174026102909609E-2</v>
      </c>
      <c r="Y210" s="318">
        <f t="shared" si="52"/>
        <v>9.0472164009079786E-2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4.5737714882658508E-2</v>
      </c>
      <c r="C211" s="318">
        <f t="shared" si="53"/>
        <v>4.5875664485533992E-2</v>
      </c>
      <c r="D211" s="318">
        <f t="shared" si="53"/>
        <v>4.4640729295865704E-2</v>
      </c>
      <c r="E211" s="318">
        <f t="shared" si="53"/>
        <v>4.5053999598753211E-2</v>
      </c>
      <c r="F211" s="318">
        <f t="shared" si="53"/>
        <v>4.7134727673557281E-2</v>
      </c>
      <c r="G211" s="318">
        <f t="shared" si="53"/>
        <v>4.5452650299719316E-2</v>
      </c>
      <c r="H211" s="318">
        <f t="shared" si="53"/>
        <v>4.6717407060205204E-2</v>
      </c>
      <c r="I211" s="318">
        <f t="shared" si="53"/>
        <v>4.4912630330701926E-2</v>
      </c>
      <c r="J211" s="318">
        <f t="shared" si="53"/>
        <v>4.5417425613811069E-2</v>
      </c>
      <c r="K211" s="318">
        <f t="shared" si="53"/>
        <v>4.5358810181127578E-2</v>
      </c>
      <c r="L211" s="318">
        <f t="shared" si="53"/>
        <v>4.4399155800059327E-2</v>
      </c>
      <c r="M211" s="318">
        <f t="shared" si="53"/>
        <v>4.4830840548044058E-2</v>
      </c>
      <c r="N211" s="318">
        <f t="shared" si="53"/>
        <v>4.5301735546960951E-2</v>
      </c>
      <c r="O211" s="318">
        <f t="shared" si="53"/>
        <v>4.5086863817568816E-2</v>
      </c>
      <c r="P211" s="318">
        <f t="shared" si="53"/>
        <v>4.5077196268307598E-2</v>
      </c>
      <c r="Q211" s="318">
        <f t="shared" si="53"/>
        <v>4.5738647088341106E-2</v>
      </c>
      <c r="R211" s="318">
        <f t="shared" si="53"/>
        <v>4.565966832876734E-2</v>
      </c>
      <c r="S211" s="318">
        <f t="shared" si="53"/>
        <v>4.6078701340083683E-2</v>
      </c>
      <c r="T211" s="318">
        <f t="shared" si="53"/>
        <v>4.4792489492585526E-2</v>
      </c>
      <c r="U211" s="318">
        <f t="shared" si="53"/>
        <v>4.5445365097451583E-2</v>
      </c>
      <c r="V211" s="318">
        <f t="shared" si="53"/>
        <v>4.6236350104523191E-2</v>
      </c>
      <c r="W211" s="318">
        <f t="shared" si="53"/>
        <v>4.4255786534235099E-2</v>
      </c>
      <c r="X211" s="318">
        <f t="shared" si="53"/>
        <v>4.081068648026142E-2</v>
      </c>
      <c r="Y211" s="318">
        <f t="shared" si="53"/>
        <v>3.8182940314780513E-2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5.7518512914137608E-3</v>
      </c>
      <c r="C212" s="318">
        <f t="shared" si="54"/>
        <v>6.2106607041423137E-3</v>
      </c>
      <c r="D212" s="318">
        <f t="shared" si="54"/>
        <v>1.0837649845157414E-2</v>
      </c>
      <c r="E212" s="318">
        <f t="shared" si="54"/>
        <v>8.4403006105765992E-3</v>
      </c>
      <c r="F212" s="318">
        <f t="shared" si="54"/>
        <v>2.2440724399249664E-3</v>
      </c>
      <c r="G212" s="318">
        <f t="shared" si="54"/>
        <v>4.8341553890217616E-3</v>
      </c>
      <c r="H212" s="318">
        <f t="shared" si="54"/>
        <v>3.9066310160592397E-3</v>
      </c>
      <c r="I212" s="318">
        <f t="shared" si="54"/>
        <v>5.5702687322035189E-3</v>
      </c>
      <c r="J212" s="318">
        <f t="shared" si="54"/>
        <v>4.339040967600869E-3</v>
      </c>
      <c r="K212" s="318">
        <f t="shared" si="54"/>
        <v>3.4089143770939883E-3</v>
      </c>
      <c r="L212" s="318">
        <f t="shared" si="54"/>
        <v>4.6763901140984086E-3</v>
      </c>
      <c r="M212" s="318">
        <f t="shared" si="54"/>
        <v>3.8915344285091556E-3</v>
      </c>
      <c r="N212" s="318">
        <f t="shared" si="54"/>
        <v>2.9963035100398256E-3</v>
      </c>
      <c r="O212" s="318">
        <f t="shared" si="54"/>
        <v>3.462022214555415E-3</v>
      </c>
      <c r="P212" s="318">
        <f t="shared" si="54"/>
        <v>3.6499143446631272E-3</v>
      </c>
      <c r="Q212" s="318">
        <f t="shared" si="54"/>
        <v>5.0618740156994427E-3</v>
      </c>
      <c r="R212" s="318">
        <f t="shared" si="54"/>
        <v>5.1183697932784562E-3</v>
      </c>
      <c r="S212" s="318">
        <f t="shared" si="54"/>
        <v>3.596689301513821E-3</v>
      </c>
      <c r="T212" s="318">
        <f t="shared" si="54"/>
        <v>4.9134382571429484E-3</v>
      </c>
      <c r="U212" s="318">
        <f t="shared" si="54"/>
        <v>3.9650734419359882E-3</v>
      </c>
      <c r="V212" s="318">
        <f t="shared" si="54"/>
        <v>3.5727638528517333E-3</v>
      </c>
      <c r="W212" s="318">
        <f t="shared" si="54"/>
        <v>5.8451443013516737E-3</v>
      </c>
      <c r="X212" s="318">
        <f t="shared" si="54"/>
        <v>1.8033123087249161E-2</v>
      </c>
      <c r="Y212" s="318">
        <f t="shared" si="54"/>
        <v>1.5805712119632442E-2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3.8573851524061259E-2</v>
      </c>
      <c r="C213" s="319">
        <f t="shared" si="55"/>
        <v>3.8546590607769431E-2</v>
      </c>
      <c r="D213" s="319">
        <f t="shared" si="55"/>
        <v>4.6902390358849598E-2</v>
      </c>
      <c r="E213" s="319">
        <f t="shared" si="55"/>
        <v>4.362643899207326E-2</v>
      </c>
      <c r="F213" s="319">
        <f t="shared" si="55"/>
        <v>2.8177557534532136E-2</v>
      </c>
      <c r="G213" s="319">
        <f t="shared" si="55"/>
        <v>3.8464909668099186E-2</v>
      </c>
      <c r="H213" s="319">
        <f t="shared" si="55"/>
        <v>3.2885594652742919E-2</v>
      </c>
      <c r="I213" s="319">
        <f t="shared" si="55"/>
        <v>4.1105337090107393E-2</v>
      </c>
      <c r="J213" s="319">
        <f t="shared" si="55"/>
        <v>3.7850333418652571E-2</v>
      </c>
      <c r="K213" s="319">
        <f t="shared" si="55"/>
        <v>3.6588361872505991E-2</v>
      </c>
      <c r="L213" s="319">
        <f t="shared" si="55"/>
        <v>4.2086414441156496E-2</v>
      </c>
      <c r="M213" s="319">
        <f t="shared" si="55"/>
        <v>3.942957063644438E-2</v>
      </c>
      <c r="N213" s="319">
        <f t="shared" si="55"/>
        <v>3.6518878027728671E-2</v>
      </c>
      <c r="O213" s="319">
        <f t="shared" si="55"/>
        <v>3.8116370220032308E-2</v>
      </c>
      <c r="P213" s="319">
        <f t="shared" si="55"/>
        <v>3.8769560209148665E-2</v>
      </c>
      <c r="Q213" s="319">
        <f t="shared" si="55"/>
        <v>3.6047110784302776E-2</v>
      </c>
      <c r="R213" s="319">
        <f t="shared" si="55"/>
        <v>3.7513845877409795E-2</v>
      </c>
      <c r="S213" s="319">
        <f t="shared" si="55"/>
        <v>3.352797994605744E-2</v>
      </c>
      <c r="T213" s="319">
        <f t="shared" si="55"/>
        <v>4.2515793965551045E-2</v>
      </c>
      <c r="U213" s="319">
        <f t="shared" si="55"/>
        <v>3.8278388062851824E-2</v>
      </c>
      <c r="V213" s="319">
        <f t="shared" si="55"/>
        <v>3.4605442231944367E-2</v>
      </c>
      <c r="W213" s="319">
        <f t="shared" si="55"/>
        <v>5.0548688454801642E-2</v>
      </c>
      <c r="X213" s="319">
        <f t="shared" si="55"/>
        <v>8.2787613728195653E-2</v>
      </c>
      <c r="Y213" s="319">
        <f t="shared" si="55"/>
        <v>8.5463827671052775E-2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2376.678488928495</v>
      </c>
      <c r="C217" s="320">
        <f t="shared" si="56"/>
        <v>2361.4780861243471</v>
      </c>
      <c r="D217" s="320">
        <f t="shared" si="56"/>
        <v>2324.3975729620061</v>
      </c>
      <c r="E217" s="320">
        <f t="shared" si="56"/>
        <v>2441.5411207129259</v>
      </c>
      <c r="F217" s="320">
        <f t="shared" si="56"/>
        <v>2153.8955559846549</v>
      </c>
      <c r="G217" s="320">
        <f t="shared" si="56"/>
        <v>2483.1091737396714</v>
      </c>
      <c r="H217" s="320">
        <f t="shared" si="56"/>
        <v>2086.6118986408892</v>
      </c>
      <c r="I217" s="320">
        <f t="shared" si="56"/>
        <v>2087.8618409836326</v>
      </c>
      <c r="J217" s="320">
        <f t="shared" si="56"/>
        <v>2018.3890531698537</v>
      </c>
      <c r="K217" s="320">
        <f t="shared" si="56"/>
        <v>2247.8190719911522</v>
      </c>
      <c r="L217" s="320">
        <f t="shared" si="56"/>
        <v>2395.782414114773</v>
      </c>
      <c r="M217" s="320">
        <f t="shared" si="56"/>
        <v>2165.8855419291335</v>
      </c>
      <c r="N217" s="320">
        <f t="shared" si="56"/>
        <v>1959.222526976446</v>
      </c>
      <c r="O217" s="320">
        <f t="shared" si="56"/>
        <v>2103.5266052047523</v>
      </c>
      <c r="P217" s="320">
        <f t="shared" si="56"/>
        <v>1874.2503242414227</v>
      </c>
      <c r="Q217" s="320">
        <f t="shared" si="56"/>
        <v>2103.8419378693306</v>
      </c>
      <c r="R217" s="320">
        <f t="shared" si="56"/>
        <v>2071.5683119037317</v>
      </c>
      <c r="S217" s="320">
        <f t="shared" si="56"/>
        <v>2092.390617716263</v>
      </c>
      <c r="T217" s="320">
        <f t="shared" si="56"/>
        <v>1632.9858451726648</v>
      </c>
      <c r="U217" s="320">
        <f t="shared" si="56"/>
        <v>1793.2984060718145</v>
      </c>
      <c r="V217" s="320">
        <f t="shared" si="56"/>
        <v>1732.5713738476384</v>
      </c>
      <c r="W217" s="320">
        <f t="shared" si="56"/>
        <v>1148.1938518650356</v>
      </c>
      <c r="X217" s="320">
        <f t="shared" si="56"/>
        <v>831.08547517881163</v>
      </c>
      <c r="Y217" s="320">
        <f t="shared" si="56"/>
        <v>1455.5913523043819</v>
      </c>
      <c r="DA217" s="95"/>
    </row>
    <row r="218" spans="1:105" ht="12" customHeight="1" x14ac:dyDescent="0.25">
      <c r="A218" s="55" t="s">
        <v>91</v>
      </c>
      <c r="B218" s="273">
        <f>IF(B$6=0,0,B$6/CHI!B$10*1000)</f>
        <v>1.8950886304929913</v>
      </c>
      <c r="C218" s="273">
        <f>IF(C$6=0,0,C$6/CHI!C$10*1000)</f>
        <v>2.1354775746372603</v>
      </c>
      <c r="D218" s="273">
        <f>IF(D$6=0,0,D$6/CHI!D$10*1000)</f>
        <v>2.4526643931554868</v>
      </c>
      <c r="E218" s="273">
        <f>IF(E$6=0,0,E$6/CHI!E$10*1000)</f>
        <v>2.40251676533653</v>
      </c>
      <c r="F218" s="273">
        <f>IF(F$6=0,0,F$6/CHI!F$10*1000)</f>
        <v>1.652603028183941</v>
      </c>
      <c r="G218" s="273">
        <f>IF(G$6=0,0,G$6/CHI!G$10*1000)</f>
        <v>2.210574251460963</v>
      </c>
      <c r="H218" s="273">
        <f>IF(H$6=0,0,H$6/CHI!H$10*1000)</f>
        <v>1.8600555275802924</v>
      </c>
      <c r="I218" s="273">
        <f>IF(I$6=0,0,I$6/CHI!I$10*1000)</f>
        <v>2.2158555804389413</v>
      </c>
      <c r="J218" s="273">
        <f>IF(J$6=0,0,J$6/CHI!J$10*1000)</f>
        <v>1.8840085781473688</v>
      </c>
      <c r="K218" s="273">
        <f>IF(K$6=0,0,K$6/CHI!K$10*1000)</f>
        <v>2.3097837583505787</v>
      </c>
      <c r="L218" s="273">
        <f>IF(L$6=0,0,L$6/CHI!L$10*1000)</f>
        <v>2.4043089322999651</v>
      </c>
      <c r="M218" s="273">
        <f>IF(M$6=0,0,M$6/CHI!M$10*1000)</f>
        <v>2.0313214970167031</v>
      </c>
      <c r="N218" s="273">
        <f>IF(N$6=0,0,N$6/CHI!N$10*1000)</f>
        <v>1.4238429982738938</v>
      </c>
      <c r="O218" s="273">
        <f>IF(O$6=0,0,O$6/CHI!O$10*1000)</f>
        <v>1.6914192104588821</v>
      </c>
      <c r="P218" s="273">
        <f>IF(P$6=0,0,P$6/CHI!P$10*1000)</f>
        <v>1.3863531931161495</v>
      </c>
      <c r="Q218" s="273">
        <f>IF(Q$6=0,0,Q$6/CHI!Q$10*1000)</f>
        <v>1.7319337309007432</v>
      </c>
      <c r="R218" s="273">
        <f>IF(R$6=0,0,R$6/CHI!R$10*1000)</f>
        <v>1.6654319393151813</v>
      </c>
      <c r="S218" s="273">
        <f>IF(S$6=0,0,S$6/CHI!S$10*1000)</f>
        <v>1.4205629456876525</v>
      </c>
      <c r="T218" s="273">
        <f>IF(T$6=0,0,T$6/CHI!T$10*1000)</f>
        <v>1.1684936401420298</v>
      </c>
      <c r="U218" s="273">
        <f>IF(U$6=0,0,U$6/CHI!U$10*1000)</f>
        <v>1.4893067567062359</v>
      </c>
      <c r="V218" s="273">
        <f>IF(V$6=0,0,V$6/CHI!V$10*1000)</f>
        <v>1.7734772060537534</v>
      </c>
      <c r="W218" s="273">
        <f>IF(W$6=0,0,W$6/CHI!W$10*1000)</f>
        <v>1.6010971499962623</v>
      </c>
      <c r="X218" s="273">
        <f>IF(X$6=0,0,X$6/CHI!X$10*1000)</f>
        <v>2.4456498379908318</v>
      </c>
      <c r="Y218" s="273">
        <f>IF(Y$6=0,0,Y$6/CHI!Y$10*1000)</f>
        <v>3.1534672734949769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14.994508638536669</v>
      </c>
      <c r="C219" s="274">
        <f>IF(C$7=0,0,C$7/CHI!C$10*1000)</f>
        <v>16.896537937631905</v>
      </c>
      <c r="D219" s="274">
        <f>IF(D$7=0,0,D$7/CHI!D$10*1000)</f>
        <v>19.406215012241482</v>
      </c>
      <c r="E219" s="274">
        <f>IF(E$7=0,0,E$7/CHI!E$10*1000)</f>
        <v>19.009431966617981</v>
      </c>
      <c r="F219" s="274">
        <f>IF(F$7=0,0,F$7/CHI!F$10*1000)</f>
        <v>13.075889952297194</v>
      </c>
      <c r="G219" s="274">
        <f>IF(G$7=0,0,G$7/CHI!G$10*1000)</f>
        <v>17.490725328786002</v>
      </c>
      <c r="H219" s="274">
        <f>IF(H$7=0,0,H$7/CHI!H$10*1000)</f>
        <v>14.71731623929645</v>
      </c>
      <c r="I219" s="274">
        <f>IF(I$7=0,0,I$7/CHI!I$10*1000)</f>
        <v>17.532512784902309</v>
      </c>
      <c r="J219" s="274">
        <f>IF(J$7=0,0,J$7/CHI!J$10*1000)</f>
        <v>14.906839946983883</v>
      </c>
      <c r="K219" s="274">
        <f>IF(K$7=0,0,K$7/CHI!K$10*1000)</f>
        <v>18.275700650860678</v>
      </c>
      <c r="L219" s="274">
        <f>IF(L$7=0,0,L$7/CHI!L$10*1000)</f>
        <v>19.023612128211777</v>
      </c>
      <c r="M219" s="274">
        <f>IF(M$7=0,0,M$7/CHI!M$10*1000)</f>
        <v>16.072423866918886</v>
      </c>
      <c r="N219" s="274">
        <f>IF(N$7=0,0,N$7/CHI!N$10*1000)</f>
        <v>11.265872104347903</v>
      </c>
      <c r="O219" s="274">
        <f>IF(O$7=0,0,O$7/CHI!O$10*1000)</f>
        <v>13.383015208114497</v>
      </c>
      <c r="P219" s="274">
        <f>IF(P$7=0,0,P$7/CHI!P$10*1000)</f>
        <v>10.969241541402344</v>
      </c>
      <c r="Q219" s="274">
        <f>IF(Q$7=0,0,Q$7/CHI!Q$10*1000)</f>
        <v>13.703578223994988</v>
      </c>
      <c r="R219" s="274">
        <f>IF(R$7=0,0,R$7/CHI!R$10*1000)</f>
        <v>13.177396138174299</v>
      </c>
      <c r="S219" s="274">
        <f>IF(S$7=0,0,S$7/CHI!S$10*1000)</f>
        <v>11.23991934622995</v>
      </c>
      <c r="T219" s="274">
        <f>IF(T$7=0,0,T$7/CHI!T$10*1000)</f>
        <v>9.2454715305990174</v>
      </c>
      <c r="U219" s="274">
        <f>IF(U$7=0,0,U$7/CHI!U$10*1000)</f>
        <v>11.7838409610707</v>
      </c>
      <c r="V219" s="274">
        <f>IF(V$7=0,0,V$7/CHI!V$10*1000)</f>
        <v>14.032282637621593</v>
      </c>
      <c r="W219" s="274">
        <f>IF(W$7=0,0,W$7/CHI!W$10*1000)</f>
        <v>12.668360023092957</v>
      </c>
      <c r="X219" s="274">
        <f>IF(X$7=0,0,X$7/CHI!X$10*1000)</f>
        <v>19.350713751604104</v>
      </c>
      <c r="Y219" s="274">
        <f>IF(Y$7=0,0,Y$7/CHI!Y$10*1000)</f>
        <v>24.951177223548846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16.548413238363896</v>
      </c>
      <c r="C220" s="274">
        <f>IF(C$8=0,0,C$8/CHI!C$10*1000)</f>
        <v>18.647552836177056</v>
      </c>
      <c r="D220" s="274">
        <f>IF(D$8=0,0,D$8/CHI!D$10*1000)</f>
        <v>21.417311707684853</v>
      </c>
      <c r="E220" s="274">
        <f>IF(E$8=0,0,E$8/CHI!E$10*1000)</f>
        <v>20.979409408700626</v>
      </c>
      <c r="F220" s="274">
        <f>IF(F$8=0,0,F$8/CHI!F$10*1000)</f>
        <v>14.430965069029542</v>
      </c>
      <c r="G220" s="274">
        <f>IF(G$8=0,0,G$8/CHI!G$10*1000)</f>
        <v>19.303316804632299</v>
      </c>
      <c r="H220" s="274">
        <f>IF(H$8=0,0,H$8/CHI!H$10*1000)</f>
        <v>16.242494953227727</v>
      </c>
      <c r="I220" s="274">
        <f>IF(I$8=0,0,I$8/CHI!I$10*1000)</f>
        <v>19.349434760789627</v>
      </c>
      <c r="J220" s="274">
        <f>IF(J$8=0,0,J$8/CHI!J$10*1000)</f>
        <v>16.451659301915882</v>
      </c>
      <c r="K220" s="274">
        <f>IF(K$8=0,0,K$8/CHI!K$10*1000)</f>
        <v>20.16964035845815</v>
      </c>
      <c r="L220" s="274">
        <f>IF(L$8=0,0,L$8/CHI!L$10*1000)</f>
        <v>20.995059082824504</v>
      </c>
      <c r="M220" s="274">
        <f>IF(M$8=0,0,M$8/CHI!M$10*1000)</f>
        <v>17.738034523408903</v>
      </c>
      <c r="N220" s="274">
        <f>IF(N$8=0,0,N$8/CHI!N$10*1000)</f>
        <v>12.433372214289482</v>
      </c>
      <c r="O220" s="274">
        <f>IF(O$8=0,0,O$8/CHI!O$10*1000)</f>
        <v>14.769918199920459</v>
      </c>
      <c r="P220" s="274">
        <f>IF(P$8=0,0,P$8/CHI!P$10*1000)</f>
        <v>12.106001357859023</v>
      </c>
      <c r="Q220" s="274">
        <f>IF(Q$8=0,0,Q$8/CHI!Q$10*1000)</f>
        <v>15.123701667162127</v>
      </c>
      <c r="R220" s="274">
        <f>IF(R$8=0,0,R$8/CHI!R$10*1000)</f>
        <v>14.54299050118191</v>
      </c>
      <c r="S220" s="274">
        <f>IF(S$8=0,0,S$8/CHI!S$10*1000)</f>
        <v>12.404729930879981</v>
      </c>
      <c r="T220" s="274">
        <f>IF(T$8=0,0,T$8/CHI!T$10*1000)</f>
        <v>10.203594339775082</v>
      </c>
      <c r="U220" s="274">
        <f>IF(U$8=0,0,U$8/CHI!U$10*1000)</f>
        <v>13.005019001275375</v>
      </c>
      <c r="V220" s="274">
        <f>IF(V$8=0,0,V$8/CHI!V$10*1000)</f>
        <v>15.48647023804995</v>
      </c>
      <c r="W220" s="274">
        <f>IF(W$8=0,0,W$8/CHI!W$10*1000)</f>
        <v>13.981202169954576</v>
      </c>
      <c r="X220" s="274">
        <f>IF(X$8=0,0,X$8/CHI!X$10*1000)</f>
        <v>21.356058763795996</v>
      </c>
      <c r="Y220" s="274">
        <f>IF(Y$8=0,0,Y$8/CHI!Y$10*1000)</f>
        <v>27.536907105962698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26.924783790791</v>
      </c>
      <c r="C221" s="274">
        <f>IF(C$9=0,0,C$9/CHI!C$10*1000)</f>
        <v>30.340149300686555</v>
      </c>
      <c r="D221" s="274">
        <f>IF(D$9=0,0,D$9/CHI!D$10*1000)</f>
        <v>34.846633257413394</v>
      </c>
      <c r="E221" s="274">
        <f>IF(E$9=0,0,E$9/CHI!E$10*1000)</f>
        <v>34.134152577132369</v>
      </c>
      <c r="F221" s="274">
        <f>IF(F$9=0,0,F$9/CHI!F$10*1000)</f>
        <v>23.479629664752846</v>
      </c>
      <c r="G221" s="274">
        <f>IF(G$9=0,0,G$9/CHI!G$10*1000)</f>
        <v>31.407097703178469</v>
      </c>
      <c r="H221" s="274">
        <f>IF(H$9=0,0,H$9/CHI!H$10*1000)</f>
        <v>26.427045212094772</v>
      </c>
      <c r="I221" s="274">
        <f>IF(I$9=0,0,I$9/CHI!I$10*1000)</f>
        <v>31.48213305433411</v>
      </c>
      <c r="J221" s="274">
        <f>IF(J$9=0,0,J$9/CHI!J$10*1000)</f>
        <v>26.767362122486777</v>
      </c>
      <c r="K221" s="274">
        <f>IF(K$9=0,0,K$9/CHI!K$10*1000)</f>
        <v>32.816633109603764</v>
      </c>
      <c r="L221" s="274">
        <f>IF(L$9=0,0,L$9/CHI!L$10*1000)</f>
        <v>34.159615084389877</v>
      </c>
      <c r="M221" s="274">
        <f>IF(M$9=0,0,M$9/CHI!M$10*1000)</f>
        <v>28.860334676026589</v>
      </c>
      <c r="N221" s="274">
        <f>IF(N$9=0,0,N$9/CHI!N$10*1000)</f>
        <v>20.229483868827412</v>
      </c>
      <c r="O221" s="274">
        <f>IF(O$9=0,0,O$9/CHI!O$10*1000)</f>
        <v>24.031116966465405</v>
      </c>
      <c r="P221" s="274">
        <f>IF(P$9=0,0,P$9/CHI!P$10*1000)</f>
        <v>19.696841288428111</v>
      </c>
      <c r="Q221" s="274">
        <f>IF(Q$9=0,0,Q$9/CHI!Q$10*1000)</f>
        <v>24.606733687357728</v>
      </c>
      <c r="R221" s="274">
        <f>IF(R$9=0,0,R$9/CHI!R$10*1000)</f>
        <v>23.661898532246425</v>
      </c>
      <c r="S221" s="274">
        <f>IF(S$9=0,0,S$9/CHI!S$10*1000)</f>
        <v>20.182881981566855</v>
      </c>
      <c r="T221" s="274">
        <f>IF(T$9=0,0,T$9/CHI!T$10*1000)</f>
        <v>16.601565813602118</v>
      </c>
      <c r="U221" s="274">
        <f>IF(U$9=0,0,U$9/CHI!U$10*1000)</f>
        <v>21.15957099697658</v>
      </c>
      <c r="V221" s="274">
        <f>IF(V$9=0,0,V$9/CHI!V$10*1000)</f>
        <v>25.196969451751453</v>
      </c>
      <c r="W221" s="274">
        <f>IF(W$9=0,0,W$9/CHI!W$10*1000)</f>
        <v>22.747851418688803</v>
      </c>
      <c r="X221" s="274">
        <f>IF(X$9=0,0,X$9/CHI!X$10*1000)</f>
        <v>34.746972809792133</v>
      </c>
      <c r="Y221" s="274">
        <f>IF(Y$9=0,0,Y$9/CHI!Y$10*1000)</f>
        <v>44.803405584307527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13.075160528244927</v>
      </c>
      <c r="C222" s="275">
        <f>IF(C$10=0,0,C$10/CHI!C$10*1000)</f>
        <v>14.71120054765532</v>
      </c>
      <c r="D222" s="275">
        <f>IF(D$10=0,0,D$10/CHI!D$10*1000)</f>
        <v>13.239513925221988</v>
      </c>
      <c r="E222" s="275">
        <f>IF(E$10=0,0,E$10/CHI!E$10*1000)</f>
        <v>14.256353449722189</v>
      </c>
      <c r="F222" s="275">
        <f>IF(F$10=0,0,F$10/CHI!F$10*1000)</f>
        <v>16.565471177627405</v>
      </c>
      <c r="G222" s="275">
        <f>IF(G$10=0,0,G$10/CHI!G$10*1000)</f>
        <v>15.731015604145943</v>
      </c>
      <c r="H222" s="275">
        <f>IF(H$10=0,0,H$10/CHI!H$10*1000)</f>
        <v>15.328122043902082</v>
      </c>
      <c r="I222" s="275">
        <f>IF(I$10=0,0,I$10/CHI!I$10*1000)</f>
        <v>14.703764726260234</v>
      </c>
      <c r="J222" s="275">
        <f>IF(J$10=0,0,J$10/CHI!J$10*1000)</f>
        <v>13.789623617762704</v>
      </c>
      <c r="K222" s="275">
        <f>IF(K$10=0,0,K$10/CHI!K$10*1000)</f>
        <v>17.922296120109067</v>
      </c>
      <c r="L222" s="275">
        <f>IF(L$10=0,0,L$10/CHI!L$10*1000)</f>
        <v>16.013842861026436</v>
      </c>
      <c r="M222" s="275">
        <f>IF(M$10=0,0,M$10/CHI!M$10*1000)</f>
        <v>14.591960835651193</v>
      </c>
      <c r="N222" s="275">
        <f>IF(N$10=0,0,N$10/CHI!N$10*1000)</f>
        <v>11.20643283071875</v>
      </c>
      <c r="O222" s="275">
        <f>IF(O$10=0,0,O$10/CHI!O$10*1000)</f>
        <v>12.645258731310653</v>
      </c>
      <c r="P222" s="275">
        <f>IF(P$10=0,0,P$10/CHI!P$10*1000)</f>
        <v>10.139238538257656</v>
      </c>
      <c r="Q222" s="275">
        <f>IF(Q$10=0,0,Q$10/CHI!Q$10*1000)</f>
        <v>11.0897461803106</v>
      </c>
      <c r="R222" s="275">
        <f>IF(R$10=0,0,R$10/CHI!R$10*1000)</f>
        <v>10.567193837501435</v>
      </c>
      <c r="S222" s="275">
        <f>IF(S$10=0,0,S$10/CHI!S$10*1000)</f>
        <v>10.304114659534932</v>
      </c>
      <c r="T222" s="275">
        <f>IF(T$10=0,0,T$10/CHI!T$10*1000)</f>
        <v>7.4932360317944484</v>
      </c>
      <c r="U222" s="275">
        <f>IF(U$10=0,0,U$10/CHI!U$10*1000)</f>
        <v>10.598996204898979</v>
      </c>
      <c r="V222" s="275">
        <f>IF(V$10=0,0,V$10/CHI!V$10*1000)</f>
        <v>13.304684918025091</v>
      </c>
      <c r="W222" s="275">
        <f>IF(W$10=0,0,W$10/CHI!W$10*1000)</f>
        <v>9.8901790143988304</v>
      </c>
      <c r="X222" s="275">
        <f>IF(X$10=0,0,X$10/CHI!X$10*1000)</f>
        <v>9.7966581085525313</v>
      </c>
      <c r="Y222" s="275">
        <f>IF(Y$10=0,0,Y$10/CHI!Y$10*1000)</f>
        <v>12.989729297510319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1940.0481879270039</v>
      </c>
      <c r="C223" s="321">
        <f>IF(C$16=0,0,C$16/CHI!C$10*1000)</f>
        <v>1868.2981503819551</v>
      </c>
      <c r="D223" s="321">
        <f>IF(D$16=0,0,D$16/CHI!D$10*1000)</f>
        <v>1855.8423213139511</v>
      </c>
      <c r="E223" s="321">
        <f>IF(E$16=0,0,E$16/CHI!E$10*1000)</f>
        <v>1949.8826619573463</v>
      </c>
      <c r="F223" s="321">
        <f>IF(F$16=0,0,F$16/CHI!F$10*1000)</f>
        <v>1638.1982473466069</v>
      </c>
      <c r="G223" s="321">
        <f>IF(G$16=0,0,G$16/CHI!G$10*1000)</f>
        <v>1974.6247100767443</v>
      </c>
      <c r="H223" s="321">
        <f>IF(H$16=0,0,H$16/CHI!H$10*1000)</f>
        <v>1585.7495769591601</v>
      </c>
      <c r="I223" s="321">
        <f>IF(I$16=0,0,I$16/CHI!I$10*1000)</f>
        <v>1610.5331918464237</v>
      </c>
      <c r="J223" s="321">
        <f>IF(J$16=0,0,J$16/CHI!J$10*1000)</f>
        <v>1578.8418298035283</v>
      </c>
      <c r="K223" s="321">
        <f>IF(K$16=0,0,K$16/CHI!K$10*1000)</f>
        <v>1692.6484159923079</v>
      </c>
      <c r="L223" s="321">
        <f>IF(L$16=0,0,L$16/CHI!L$10*1000)</f>
        <v>1891.9659612494211</v>
      </c>
      <c r="M223" s="321">
        <f>IF(M$16=0,0,M$16/CHI!M$10*1000)</f>
        <v>1712.4521201042828</v>
      </c>
      <c r="N223" s="321">
        <f>IF(N$16=0,0,N$16/CHI!N$10*1000)</f>
        <v>1617.016069808388</v>
      </c>
      <c r="O223" s="321">
        <f>IF(O$16=0,0,O$16/CHI!O$10*1000)</f>
        <v>1713.4029406659479</v>
      </c>
      <c r="P223" s="321">
        <f>IF(P$16=0,0,P$16/CHI!P$10*1000)</f>
        <v>1559.6111747413302</v>
      </c>
      <c r="Q223" s="321">
        <f>IF(Q$16=0,0,Q$16/CHI!Q$10*1000)</f>
        <v>1750.8326106045915</v>
      </c>
      <c r="R223" s="321">
        <f>IF(R$16=0,0,R$16/CHI!R$10*1000)</f>
        <v>1733.2656359967718</v>
      </c>
      <c r="S223" s="321">
        <f>IF(S$16=0,0,S$16/CHI!S$10*1000)</f>
        <v>1772.0691950297164</v>
      </c>
      <c r="T223" s="321">
        <f>IF(T$16=0,0,T$16/CHI!T$10*1000)</f>
        <v>1393.782423831914</v>
      </c>
      <c r="U223" s="321">
        <f>IF(U$16=0,0,U$16/CHI!U$10*1000)</f>
        <v>1460.5578535557333</v>
      </c>
      <c r="V223" s="321">
        <f>IF(V$16=0,0,V$16/CHI!V$10*1000)</f>
        <v>1316.1572238967149</v>
      </c>
      <c r="W223" s="321">
        <f>IF(W$16=0,0,W$16/CHI!W$10*1000)</f>
        <v>822.09512513309869</v>
      </c>
      <c r="X223" s="321">
        <f>IF(X$16=0,0,X$16/CHI!X$10*1000)</f>
        <v>458.63671823754157</v>
      </c>
      <c r="Y223" s="321">
        <f>IF(Y$16=0,0,Y$16/CHI!Y$10*1000)</f>
        <v>995.15322000889705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204.91130496357539</v>
      </c>
      <c r="C224" s="276">
        <f>IF(C$25=0,0,C$25/CHI!C$10*1000)</f>
        <v>231.76419665970599</v>
      </c>
      <c r="D224" s="276">
        <f>IF(D$25=0,0,D$25/CHI!D$10*1000)</f>
        <v>212.87730574693063</v>
      </c>
      <c r="E224" s="276">
        <f>IF(E$25=0,0,E$25/CHI!E$10*1000)</f>
        <v>226.258522753753</v>
      </c>
      <c r="F224" s="276">
        <f>IF(F$25=0,0,F$25/CHI!F$10*1000)</f>
        <v>252.09320275063175</v>
      </c>
      <c r="G224" s="276">
        <f>IF(G$25=0,0,G$25/CHI!G$10*1000)</f>
        <v>238.20700923546335</v>
      </c>
      <c r="H224" s="276">
        <f>IF(H$25=0,0,H$25/CHI!H$10*1000)</f>
        <v>240.96494928182631</v>
      </c>
      <c r="I224" s="276">
        <f>IF(I$25=0,0,I$25/CHI!I$10*1000)</f>
        <v>220.78352485395189</v>
      </c>
      <c r="J224" s="276">
        <f>IF(J$25=0,0,J$25/CHI!J$10*1000)</f>
        <v>206.15345350715268</v>
      </c>
      <c r="K224" s="276">
        <f>IF(K$25=0,0,K$25/CHI!K$10*1000)</f>
        <v>261.12289138816323</v>
      </c>
      <c r="L224" s="276">
        <f>IF(L$25=0,0,L$25/CHI!L$10*1000)</f>
        <v>231.30125519703788</v>
      </c>
      <c r="M224" s="276">
        <f>IF(M$25=0,0,M$25/CHI!M$10*1000)</f>
        <v>210.61458030321211</v>
      </c>
      <c r="N224" s="276">
        <f>IF(N$25=0,0,N$25/CHI!N$10*1000)</f>
        <v>161.06992367217723</v>
      </c>
      <c r="O224" s="276">
        <f>IF(O$25=0,0,O$25/CHI!O$10*1000)</f>
        <v>182.45034306258262</v>
      </c>
      <c r="P224" s="276">
        <f>IF(P$25=0,0,P$25/CHI!P$10*1000)</f>
        <v>146.99238716173346</v>
      </c>
      <c r="Q224" s="276">
        <f>IF(Q$25=0,0,Q$25/CHI!Q$10*1000)</f>
        <v>162.32437523483009</v>
      </c>
      <c r="R224" s="276">
        <f>IF(R$25=0,0,R$25/CHI!R$10*1000)</f>
        <v>155.92004846935333</v>
      </c>
      <c r="S224" s="276">
        <f>IF(S$25=0,0,S$25/CHI!S$10*1000)</f>
        <v>149.96701498595621</v>
      </c>
      <c r="T224" s="276">
        <f>IF(T$25=0,0,T$25/CHI!T$10*1000)</f>
        <v>110.32272852902902</v>
      </c>
      <c r="U224" s="276">
        <f>IF(U$25=0,0,U$25/CHI!U$10*1000)</f>
        <v>155.82971855485937</v>
      </c>
      <c r="V224" s="276">
        <f>IF(V$25=0,0,V$25/CHI!V$10*1000)</f>
        <v>197.32955205433538</v>
      </c>
      <c r="W224" s="276">
        <f>IF(W$25=0,0,W$25/CHI!W$10*1000)</f>
        <v>152.27417617282632</v>
      </c>
      <c r="X224" s="276">
        <f>IF(X$25=0,0,X$25/CHI!X$10*1000)</f>
        <v>168.82793679937933</v>
      </c>
      <c r="Y224" s="276">
        <f>IF(Y$25=0,0,Y$25/CHI!Y$10*1000)</f>
        <v>197.29535421305104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118.83083821212684</v>
      </c>
      <c r="C225" s="276">
        <f>IF(C$36=0,0,C$36/CHI!C$10*1000)</f>
        <v>134.34169701708535</v>
      </c>
      <c r="D225" s="276">
        <f>IF(D$36=0,0,D$36/CHI!D$10*1000)</f>
        <v>122.90346408307991</v>
      </c>
      <c r="E225" s="276">
        <f>IF(E$36=0,0,E$36/CHI!E$10*1000)</f>
        <v>130.73795905869704</v>
      </c>
      <c r="F225" s="276">
        <f>IF(F$36=0,0,F$36/CHI!F$10*1000)</f>
        <v>146.45137041656508</v>
      </c>
      <c r="G225" s="276">
        <f>IF(G$36=0,0,G$36/CHI!G$10*1000)</f>
        <v>137.69498282144227</v>
      </c>
      <c r="H225" s="276">
        <f>IF(H$36=0,0,H$36/CHI!H$10*1000)</f>
        <v>139.58565372083544</v>
      </c>
      <c r="I225" s="276">
        <f>IF(I$36=0,0,I$36/CHI!I$10*1000)</f>
        <v>127.78241161965329</v>
      </c>
      <c r="J225" s="276">
        <f>IF(J$36=0,0,J$36/CHI!J$10*1000)</f>
        <v>119.25901449900529</v>
      </c>
      <c r="K225" s="276">
        <f>IF(K$36=0,0,K$36/CHI!K$10*1000)</f>
        <v>151.08907560334927</v>
      </c>
      <c r="L225" s="276">
        <f>IF(L$36=0,0,L$36/CHI!L$10*1000)</f>
        <v>133.60732913498325</v>
      </c>
      <c r="M225" s="276">
        <f>IF(M$36=0,0,M$36/CHI!M$10*1000)</f>
        <v>121.61249618039463</v>
      </c>
      <c r="N225" s="276">
        <f>IF(N$36=0,0,N$36/CHI!N$10*1000)</f>
        <v>92.706427681650155</v>
      </c>
      <c r="O225" s="276">
        <f>IF(O$36=0,0,O$36/CHI!O$10*1000)</f>
        <v>104.9787308911181</v>
      </c>
      <c r="P225" s="276">
        <f>IF(P$36=0,0,P$36/CHI!P$10*1000)</f>
        <v>84.235393490658637</v>
      </c>
      <c r="Q225" s="276">
        <f>IF(Q$36=0,0,Q$36/CHI!Q$10*1000)</f>
        <v>92.103434545734331</v>
      </c>
      <c r="R225" s="276">
        <f>IF(R$36=0,0,R$36/CHI!R$10*1000)</f>
        <v>87.826275616126708</v>
      </c>
      <c r="S225" s="276">
        <f>IF(S$36=0,0,S$36/CHI!S$10*1000)</f>
        <v>85.162643982693297</v>
      </c>
      <c r="T225" s="276">
        <f>IF(T$36=0,0,T$36/CHI!T$10*1000)</f>
        <v>62.271407009362441</v>
      </c>
      <c r="U225" s="276">
        <f>IF(U$36=0,0,U$36/CHI!U$10*1000)</f>
        <v>88.186679299393504</v>
      </c>
      <c r="V225" s="276">
        <f>IF(V$36=0,0,V$36/CHI!V$10*1000)</f>
        <v>110.78910542337027</v>
      </c>
      <c r="W225" s="276">
        <f>IF(W$36=0,0,W$36/CHI!W$10*1000)</f>
        <v>83.350179106370433</v>
      </c>
      <c r="X225" s="276">
        <f>IF(X$36=0,0,X$36/CHI!X$10*1000)</f>
        <v>83.729428231772346</v>
      </c>
      <c r="Y225" s="276">
        <f>IF(Y$36=0,0,Y$36/CHI!Y$10*1000)</f>
        <v>109.36419198745048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17.618687949296064</v>
      </c>
      <c r="C226" s="276">
        <f>IF(C$44=0,0,C$44/CHI!C$10*1000)</f>
        <v>19.684127081705721</v>
      </c>
      <c r="D226" s="276">
        <f>IF(D$44=0,0,D$44/CHI!D$10*1000)</f>
        <v>17.98438093993655</v>
      </c>
      <c r="E226" s="276">
        <f>IF(E$44=0,0,E$44/CHI!E$10*1000)</f>
        <v>19.29718983785288</v>
      </c>
      <c r="F226" s="276">
        <f>IF(F$44=0,0,F$44/CHI!F$10*1000)</f>
        <v>22.163311147075873</v>
      </c>
      <c r="G226" s="276">
        <f>IF(G$44=0,0,G$44/CHI!G$10*1000)</f>
        <v>21.015518730687042</v>
      </c>
      <c r="H226" s="276">
        <f>IF(H$44=0,0,H$44/CHI!H$10*1000)</f>
        <v>20.693568618896347</v>
      </c>
      <c r="I226" s="276">
        <f>IF(I$44=0,0,I$44/CHI!I$10*1000)</f>
        <v>19.612579300028226</v>
      </c>
      <c r="J226" s="276">
        <f>IF(J$44=0,0,J$44/CHI!J$10*1000)</f>
        <v>18.35790062456471</v>
      </c>
      <c r="K226" s="276">
        <f>IF(K$44=0,0,K$44/CHI!K$10*1000)</f>
        <v>23.706102210030398</v>
      </c>
      <c r="L226" s="276">
        <f>IF(L$44=0,0,L$44/CHI!L$10*1000)</f>
        <v>21.120607801324336</v>
      </c>
      <c r="M226" s="276">
        <f>IF(M$44=0,0,M$44/CHI!M$10*1000)</f>
        <v>19.240598850994321</v>
      </c>
      <c r="N226" s="276">
        <f>IF(N$44=0,0,N$44/CHI!N$10*1000)</f>
        <v>14.760778939384284</v>
      </c>
      <c r="O226" s="276">
        <f>IF(O$44=0,0,O$44/CHI!O$10*1000)</f>
        <v>16.667679041910002</v>
      </c>
      <c r="P226" s="276">
        <f>IF(P$44=0,0,P$44/CHI!P$10*1000)</f>
        <v>13.38173545364476</v>
      </c>
      <c r="Q226" s="276">
        <f>IF(Q$44=0,0,Q$44/CHI!Q$10*1000)</f>
        <v>14.675357631222681</v>
      </c>
      <c r="R226" s="276">
        <f>IF(R$44=0,0,R$44/CHI!R$10*1000)</f>
        <v>14.026307077723301</v>
      </c>
      <c r="S226" s="276">
        <f>IF(S$44=0,0,S$44/CHI!S$10*1000)</f>
        <v>13.6234837196788</v>
      </c>
      <c r="T226" s="276">
        <f>IF(T$44=0,0,T$44/CHI!T$10*1000)</f>
        <v>9.9367533794156362</v>
      </c>
      <c r="U226" s="276">
        <f>IF(U$44=0,0,U$44/CHI!U$10*1000)</f>
        <v>14.050393115108594</v>
      </c>
      <c r="V226" s="276">
        <f>IF(V$44=0,0,V$44/CHI!V$10*1000)</f>
        <v>17.680900524185287</v>
      </c>
      <c r="W226" s="276">
        <f>IF(W$44=0,0,W$44/CHI!W$10*1000)</f>
        <v>13.280745340035336</v>
      </c>
      <c r="X226" s="276">
        <f>IF(X$44=0,0,X$44/CHI!X$10*1000)</f>
        <v>13.572900791356368</v>
      </c>
      <c r="Y226" s="276">
        <f>IF(Y$44=0,0,Y$44/CHI!Y$10*1000)</f>
        <v>17.321992995432915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21.831515050063377</v>
      </c>
      <c r="C227" s="277">
        <f>IF(C$58=0,0,C$58/CHI!C$10*1000)</f>
        <v>24.658996787106904</v>
      </c>
      <c r="D227" s="277">
        <f>IF(D$58=0,0,D$58/CHI!D$10*1000)</f>
        <v>23.427762582390706</v>
      </c>
      <c r="E227" s="277">
        <f>IF(E$58=0,0,E$58/CHI!E$10*1000)</f>
        <v>24.582922937767094</v>
      </c>
      <c r="F227" s="277">
        <f>IF(F$58=0,0,F$58/CHI!F$10*1000)</f>
        <v>25.784865431884519</v>
      </c>
      <c r="G227" s="277">
        <f>IF(G$58=0,0,G$58/CHI!G$10*1000)</f>
        <v>25.42422318313097</v>
      </c>
      <c r="H227" s="277">
        <f>IF(H$58=0,0,H$58/CHI!H$10*1000)</f>
        <v>25.043116084069389</v>
      </c>
      <c r="I227" s="277">
        <f>IF(I$58=0,0,I$58/CHI!I$10*1000)</f>
        <v>23.866432456850301</v>
      </c>
      <c r="J227" s="277">
        <f>IF(J$58=0,0,J$58/CHI!J$10*1000)</f>
        <v>21.977361168305872</v>
      </c>
      <c r="K227" s="277">
        <f>IF(K$58=0,0,K$58/CHI!K$10*1000)</f>
        <v>27.758532799918846</v>
      </c>
      <c r="L227" s="277">
        <f>IF(L$58=0,0,L$58/CHI!L$10*1000)</f>
        <v>25.190822643254162</v>
      </c>
      <c r="M227" s="277">
        <f>IF(M$58=0,0,M$58/CHI!M$10*1000)</f>
        <v>22.671671091227591</v>
      </c>
      <c r="N227" s="277">
        <f>IF(N$58=0,0,N$58/CHI!N$10*1000)</f>
        <v>17.110322858388788</v>
      </c>
      <c r="O227" s="277">
        <f>IF(O$58=0,0,O$58/CHI!O$10*1000)</f>
        <v>19.506183226923731</v>
      </c>
      <c r="P227" s="277">
        <f>IF(P$58=0,0,P$58/CHI!P$10*1000)</f>
        <v>15.731957474992353</v>
      </c>
      <c r="Q227" s="277">
        <f>IF(Q$58=0,0,Q$58/CHI!Q$10*1000)</f>
        <v>17.650466363225853</v>
      </c>
      <c r="R227" s="277">
        <f>IF(R$58=0,0,R$58/CHI!R$10*1000)</f>
        <v>16.915133795337127</v>
      </c>
      <c r="S227" s="277">
        <f>IF(S$58=0,0,S$58/CHI!S$10*1000)</f>
        <v>16.016071134318814</v>
      </c>
      <c r="T227" s="277">
        <f>IF(T$58=0,0,T$58/CHI!T$10*1000)</f>
        <v>11.960171067030901</v>
      </c>
      <c r="U227" s="277">
        <f>IF(U$58=0,0,U$58/CHI!U$10*1000)</f>
        <v>16.637027625791742</v>
      </c>
      <c r="V227" s="277">
        <f>IF(V$58=0,0,V$58/CHI!V$10*1000)</f>
        <v>20.820707497530634</v>
      </c>
      <c r="W227" s="277">
        <f>IF(W$58=0,0,W$58/CHI!W$10*1000)</f>
        <v>16.304936336573551</v>
      </c>
      <c r="X227" s="277">
        <f>IF(X$58=0,0,X$58/CHI!X$10*1000)</f>
        <v>18.622437847026433</v>
      </c>
      <c r="Y227" s="277">
        <f>IF(Y$58=0,0,Y$58/CHI!Y$10*1000)</f>
        <v>23.021906614725882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354.20520492612508</v>
      </c>
      <c r="C229" s="320">
        <f t="shared" si="57"/>
        <v>395.66551376227892</v>
      </c>
      <c r="D229" s="320">
        <f t="shared" si="57"/>
        <v>374.00392796019713</v>
      </c>
      <c r="E229" s="320">
        <f t="shared" si="57"/>
        <v>411.38472664882067</v>
      </c>
      <c r="F229" s="320">
        <f t="shared" si="57"/>
        <v>469.59445495201612</v>
      </c>
      <c r="G229" s="320">
        <f t="shared" si="57"/>
        <v>442.44520841414544</v>
      </c>
      <c r="H229" s="320">
        <f t="shared" si="57"/>
        <v>461.84031833168501</v>
      </c>
      <c r="I229" s="320">
        <f t="shared" si="57"/>
        <v>458.13066146613403</v>
      </c>
      <c r="J229" s="320">
        <f t="shared" si="57"/>
        <v>440.18271923411208</v>
      </c>
      <c r="K229" s="320">
        <f t="shared" si="57"/>
        <v>546.3532457665433</v>
      </c>
      <c r="L229" s="320">
        <f t="shared" si="57"/>
        <v>483.51109858714142</v>
      </c>
      <c r="M229" s="320">
        <f t="shared" si="57"/>
        <v>446.2767575519544</v>
      </c>
      <c r="N229" s="320">
        <f t="shared" si="57"/>
        <v>264.13464894144704</v>
      </c>
      <c r="O229" s="320">
        <f t="shared" si="57"/>
        <v>292.35994063065374</v>
      </c>
      <c r="P229" s="320">
        <f t="shared" si="57"/>
        <v>243.25860975746735</v>
      </c>
      <c r="Q229" s="320">
        <f t="shared" si="57"/>
        <v>246.95667119242682</v>
      </c>
      <c r="R229" s="320">
        <f t="shared" si="57"/>
        <v>260.29597574887703</v>
      </c>
      <c r="S229" s="320">
        <f t="shared" si="57"/>
        <v>233.45753251455392</v>
      </c>
      <c r="T229" s="320">
        <f t="shared" si="57"/>
        <v>171.62374910869968</v>
      </c>
      <c r="U229" s="320">
        <f t="shared" si="57"/>
        <v>231.78970410589542</v>
      </c>
      <c r="V229" s="320">
        <f t="shared" si="57"/>
        <v>258.51810970434582</v>
      </c>
      <c r="W229" s="320">
        <f t="shared" si="57"/>
        <v>121.76375974876663</v>
      </c>
      <c r="X229" s="320">
        <f t="shared" si="57"/>
        <v>249.1052471257793</v>
      </c>
      <c r="Y229" s="320">
        <f t="shared" si="57"/>
        <v>523.66566480027598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1.7593802331164128</v>
      </c>
      <c r="C230" s="273">
        <f>IF(C$62=0,0,C$62/CHI!C$11*1000)</f>
        <v>1.9611057523629118</v>
      </c>
      <c r="D230" s="273">
        <f>IF(D$62=0,0,D$62/CHI!D$11*1000)</f>
        <v>2.2260307622702187</v>
      </c>
      <c r="E230" s="273">
        <f>IF(E$62=0,0,E$62/CHI!E$11*1000)</f>
        <v>2.2913822537209572</v>
      </c>
      <c r="F230" s="273">
        <f>IF(F$62=0,0,F$62/CHI!F$11*1000)</f>
        <v>1.7363718700873836</v>
      </c>
      <c r="G230" s="273">
        <f>IF(G$62=0,0,G$62/CHI!G$11*1000)</f>
        <v>2.2001349884450145</v>
      </c>
      <c r="H230" s="273">
        <f>IF(H$62=0,0,H$62/CHI!H$11*1000)</f>
        <v>1.9720953358761737</v>
      </c>
      <c r="I230" s="273">
        <f>IF(I$62=0,0,I$62/CHI!I$11*1000)</f>
        <v>2.4270986992552999</v>
      </c>
      <c r="J230" s="273">
        <f>IF(J$62=0,0,J$62/CHI!J$11*1000)</f>
        <v>2.1587953628860923</v>
      </c>
      <c r="K230" s="273">
        <f>IF(K$62=0,0,K$62/CHI!K$11*1000)</f>
        <v>2.6025006938768112</v>
      </c>
      <c r="L230" s="273">
        <f>IF(L$62=0,0,L$62/CHI!L$11*1000)</f>
        <v>2.6294737934428514</v>
      </c>
      <c r="M230" s="273">
        <f>IF(M$62=0,0,M$62/CHI!M$11*1000)</f>
        <v>2.2832196028914158</v>
      </c>
      <c r="N230" s="273">
        <f>IF(N$62=0,0,N$62/CHI!N$11*1000)</f>
        <v>1.2579287868685287</v>
      </c>
      <c r="O230" s="273">
        <f>IF(O$62=0,0,O$62/CHI!O$11*1000)</f>
        <v>1.4490363354020606</v>
      </c>
      <c r="P230" s="273">
        <f>IF(P$62=0,0,P$62/CHI!P$11*1000)</f>
        <v>1.2246310931864779</v>
      </c>
      <c r="Q230" s="273">
        <f>IF(Q$62=0,0,Q$62/CHI!Q$11*1000)</f>
        <v>1.3791187064746273</v>
      </c>
      <c r="R230" s="273">
        <f>IF(R$62=0,0,R$62/CHI!R$11*1000)</f>
        <v>1.4583038618937358</v>
      </c>
      <c r="S230" s="273">
        <f>IF(S$62=0,0,S$62/CHI!S$11*1000)</f>
        <v>1.1825146653415688</v>
      </c>
      <c r="T230" s="273">
        <f>IF(T$62=0,0,T$62/CHI!T$11*1000)</f>
        <v>0.95438750870436506</v>
      </c>
      <c r="U230" s="273">
        <f>IF(U$62=0,0,U$62/CHI!U$11*1000)</f>
        <v>1.1846467838765051</v>
      </c>
      <c r="V230" s="273">
        <f>IF(V$62=0,0,V$62/CHI!V$11*1000)</f>
        <v>1.2591692957492582</v>
      </c>
      <c r="W230" s="273">
        <f>IF(W$62=0,0,W$62/CHI!W$11*1000)</f>
        <v>0.68040596431504019</v>
      </c>
      <c r="X230" s="273">
        <f>IF(X$62=0,0,X$62/CHI!X$11*1000)</f>
        <v>1.838226087503952</v>
      </c>
      <c r="Y230" s="273">
        <f>IF(Y$62=0,0,Y$62/CHI!Y$11*1000)</f>
        <v>4.0246482258285052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13.962566005006005</v>
      </c>
      <c r="C231" s="274">
        <f>IF(C$63=0,0,C$63/CHI!C$11*1000)</f>
        <v>15.563473997694008</v>
      </c>
      <c r="D231" s="274">
        <f>IF(D$63=0,0,D$63/CHI!D$11*1000)</f>
        <v>17.665937619588586</v>
      </c>
      <c r="E231" s="274">
        <f>IF(E$63=0,0,E$63/CHI!E$11*1000)</f>
        <v>18.184571679316669</v>
      </c>
      <c r="F231" s="274">
        <f>IF(F$63=0,0,F$63/CHI!F$11*1000)</f>
        <v>13.779970008181076</v>
      </c>
      <c r="G231" s="274">
        <f>IF(G$63=0,0,G$63/CHI!G$11*1000)</f>
        <v>17.460426926402793</v>
      </c>
      <c r="H231" s="274">
        <f>IF(H$63=0,0,H$63/CHI!H$11*1000)</f>
        <v>15.650688109961061</v>
      </c>
      <c r="I231" s="274">
        <f>IF(I$63=0,0,I$63/CHI!I$11*1000)</f>
        <v>19.261626992926459</v>
      </c>
      <c r="J231" s="274">
        <f>IF(J$63=0,0,J$63/CHI!J$11*1000)</f>
        <v>17.132352733215875</v>
      </c>
      <c r="K231" s="274">
        <f>IF(K$63=0,0,K$63/CHI!K$11*1000)</f>
        <v>20.653629631818518</v>
      </c>
      <c r="L231" s="274">
        <f>IF(L$63=0,0,L$63/CHI!L$11*1000)</f>
        <v>20.867690058303662</v>
      </c>
      <c r="M231" s="274">
        <f>IF(M$63=0,0,M$63/CHI!M$11*1000)</f>
        <v>18.119792304831257</v>
      </c>
      <c r="N231" s="274">
        <f>IF(N$63=0,0,N$63/CHI!N$11*1000)</f>
        <v>9.9830118502228338</v>
      </c>
      <c r="O231" s="274">
        <f>IF(O$63=0,0,O$63/CHI!O$11*1000)</f>
        <v>11.499654876118294</v>
      </c>
      <c r="P231" s="274">
        <f>IF(P$63=0,0,P$63/CHI!P$11*1000)</f>
        <v>9.7187589973721611</v>
      </c>
      <c r="Q231" s="274">
        <f>IF(Q$63=0,0,Q$63/CHI!Q$11*1000)</f>
        <v>10.944783626323932</v>
      </c>
      <c r="R231" s="274">
        <f>IF(R$63=0,0,R$63/CHI!R$11*1000)</f>
        <v>11.573202622027624</v>
      </c>
      <c r="S231" s="274">
        <f>IF(S$63=0,0,S$63/CHI!S$11*1000)</f>
        <v>9.3845200462853899</v>
      </c>
      <c r="T231" s="274">
        <f>IF(T$63=0,0,T$63/CHI!T$11*1000)</f>
        <v>7.5740867913662759</v>
      </c>
      <c r="U231" s="274">
        <f>IF(U$63=0,0,U$63/CHI!U$11*1000)</f>
        <v>9.4014406898246285</v>
      </c>
      <c r="V231" s="274">
        <f>IF(V$63=0,0,V$63/CHI!V$11*1000)</f>
        <v>9.9928566164654882</v>
      </c>
      <c r="W231" s="274">
        <f>IF(W$63=0,0,W$63/CHI!W$11*1000)</f>
        <v>5.3997498710785568</v>
      </c>
      <c r="X231" s="274">
        <f>IF(X$63=0,0,X$63/CHI!X$11*1000)</f>
        <v>14.588292283717839</v>
      </c>
      <c r="Y231" s="274">
        <f>IF(Y$63=0,0,Y$63/CHI!Y$11*1000)</f>
        <v>31.93989306138953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15.629445810246091</v>
      </c>
      <c r="C232" s="274">
        <f>IF(C$64=0,0,C$64/CHI!C$11*1000)</f>
        <v>17.421473486959389</v>
      </c>
      <c r="D232" s="274">
        <f>IF(D$64=0,0,D$64/CHI!D$11*1000)</f>
        <v>19.774933533961754</v>
      </c>
      <c r="E232" s="274">
        <f>IF(E$64=0,0,E$64/CHI!E$11*1000)</f>
        <v>20.355483192882748</v>
      </c>
      <c r="F232" s="274">
        <f>IF(F$64=0,0,F$64/CHI!F$11*1000)</f>
        <v>15.425051128314431</v>
      </c>
      <c r="G232" s="274">
        <f>IF(G$64=0,0,G$64/CHI!G$11*1000)</f>
        <v>19.544888552156703</v>
      </c>
      <c r="H232" s="274">
        <f>IF(H$64=0,0,H$64/CHI!H$11*1000)</f>
        <v>17.519099399064512</v>
      </c>
      <c r="I232" s="274">
        <f>IF(I$64=0,0,I$64/CHI!I$11*1000)</f>
        <v>21.561119581829185</v>
      </c>
      <c r="J232" s="274">
        <f>IF(J$64=0,0,J$64/CHI!J$11*1000)</f>
        <v>19.177648188006106</v>
      </c>
      <c r="K232" s="274">
        <f>IF(K$64=0,0,K$64/CHI!K$11*1000)</f>
        <v>23.119302354571865</v>
      </c>
      <c r="L232" s="274">
        <f>IF(L$64=0,0,L$64/CHI!L$11*1000)</f>
        <v>23.358917754396529</v>
      </c>
      <c r="M232" s="274">
        <f>IF(M$64=0,0,M$64/CHI!M$11*1000)</f>
        <v>20.282970323630884</v>
      </c>
      <c r="N232" s="274">
        <f>IF(N$64=0,0,N$64/CHI!N$11*1000)</f>
        <v>11.174804307471938</v>
      </c>
      <c r="O232" s="274">
        <f>IF(O$64=0,0,O$64/CHI!O$11*1000)</f>
        <v>12.87250729259817</v>
      </c>
      <c r="P232" s="274">
        <f>IF(P$64=0,0,P$64/CHI!P$11*1000)</f>
        <v>10.879004406339746</v>
      </c>
      <c r="Q232" s="274">
        <f>IF(Q$64=0,0,Q$64/CHI!Q$11*1000)</f>
        <v>12.251394373438801</v>
      </c>
      <c r="R232" s="274">
        <f>IF(R$64=0,0,R$64/CHI!R$11*1000)</f>
        <v>12.954835319462537</v>
      </c>
      <c r="S232" s="274">
        <f>IF(S$64=0,0,S$64/CHI!S$11*1000)</f>
        <v>10.504863322830364</v>
      </c>
      <c r="T232" s="274">
        <f>IF(T$64=0,0,T$64/CHI!T$11*1000)</f>
        <v>8.4782968277691584</v>
      </c>
      <c r="U232" s="274">
        <f>IF(U$64=0,0,U$64/CHI!U$11*1000)</f>
        <v>10.523803987546019</v>
      </c>
      <c r="V232" s="274">
        <f>IF(V$64=0,0,V$64/CHI!V$11*1000)</f>
        <v>11.18582436212729</v>
      </c>
      <c r="W232" s="274">
        <f>IF(W$64=0,0,W$64/CHI!W$11*1000)</f>
        <v>6.0443831004019888</v>
      </c>
      <c r="X232" s="274">
        <f>IF(X$64=0,0,X$64/CHI!X$11*1000)</f>
        <v>16.329872577193324</v>
      </c>
      <c r="Y232" s="274">
        <f>IF(Y$64=0,0,Y$64/CHI!Y$11*1000)</f>
        <v>35.752943091482145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25.162080518891901</v>
      </c>
      <c r="C233" s="274">
        <f>IF(C$65=0,0,C$65/CHI!C$11*1000)</f>
        <v>28.047092901351611</v>
      </c>
      <c r="D233" s="274">
        <f>IF(D$65=0,0,D$65/CHI!D$11*1000)</f>
        <v>31.835963723748097</v>
      </c>
      <c r="E233" s="274">
        <f>IF(E$65=0,0,E$65/CHI!E$11*1000)</f>
        <v>32.77059937496287</v>
      </c>
      <c r="F233" s="274">
        <f>IF(F$65=0,0,F$65/CHI!F$11*1000)</f>
        <v>24.833022437956878</v>
      </c>
      <c r="G233" s="274">
        <f>IF(G$65=0,0,G$65/CHI!G$11*1000)</f>
        <v>31.46561083821258</v>
      </c>
      <c r="H233" s="274">
        <f>IF(H$65=0,0,H$65/CHI!H$11*1000)</f>
        <v>28.204262329554169</v>
      </c>
      <c r="I233" s="274">
        <f>IF(I$65=0,0,I$65/CHI!I$11*1000)</f>
        <v>34.711571579830746</v>
      </c>
      <c r="J233" s="274">
        <f>IF(J$65=0,0,J$65/CHI!J$11*1000)</f>
        <v>30.874385037583959</v>
      </c>
      <c r="K233" s="274">
        <f>IF(K$65=0,0,K$65/CHI!K$11*1000)</f>
        <v>37.220113524753629</v>
      </c>
      <c r="L233" s="274">
        <f>IF(L$65=0,0,L$65/CHI!L$11*1000)</f>
        <v>37.605873970591205</v>
      </c>
      <c r="M233" s="274">
        <f>IF(M$65=0,0,M$65/CHI!M$11*1000)</f>
        <v>32.653859813181661</v>
      </c>
      <c r="N233" s="274">
        <f>IF(N$65=0,0,N$65/CHI!N$11*1000)</f>
        <v>17.990485982755509</v>
      </c>
      <c r="O233" s="274">
        <f>IF(O$65=0,0,O$65/CHI!O$11*1000)</f>
        <v>20.723643621710629</v>
      </c>
      <c r="P233" s="274">
        <f>IF(P$65=0,0,P$65/CHI!P$11*1000)</f>
        <v>17.514273260939778</v>
      </c>
      <c r="Q233" s="274">
        <f>IF(Q$65=0,0,Q$65/CHI!Q$11*1000)</f>
        <v>19.723704566100203</v>
      </c>
      <c r="R233" s="274">
        <f>IF(R$65=0,0,R$65/CHI!R$11*1000)</f>
        <v>20.856184753755432</v>
      </c>
      <c r="S233" s="274">
        <f>IF(S$65=0,0,S$65/CHI!S$11*1000)</f>
        <v>16.911937888145125</v>
      </c>
      <c r="T233" s="274">
        <f>IF(T$65=0,0,T$65/CHI!T$11*1000)</f>
        <v>13.649337924927639</v>
      </c>
      <c r="U233" s="274">
        <f>IF(U$65=0,0,U$65/CHI!U$11*1000)</f>
        <v>16.942430749916618</v>
      </c>
      <c r="V233" s="274">
        <f>IF(V$65=0,0,V$65/CHI!V$11*1000)</f>
        <v>18.008227334939519</v>
      </c>
      <c r="W233" s="274">
        <f>IF(W$65=0,0,W$65/CHI!W$11*1000)</f>
        <v>9.730943509183172</v>
      </c>
      <c r="X233" s="274">
        <f>IF(X$65=0,0,X$65/CHI!X$11*1000)</f>
        <v>26.289708134194782</v>
      </c>
      <c r="Y233" s="274">
        <f>IF(Y$65=0,0,Y$65/CHI!Y$11*1000)</f>
        <v>57.559202276095874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12.138840689595531</v>
      </c>
      <c r="C234" s="275">
        <f>IF(C$66=0,0,C$66/CHI!C$11*1000)</f>
        <v>13.509961593987715</v>
      </c>
      <c r="D234" s="275">
        <f>IF(D$66=0,0,D$66/CHI!D$11*1000)</f>
        <v>12.016142672146213</v>
      </c>
      <c r="E234" s="275">
        <f>IF(E$66=0,0,E$66/CHI!E$11*1000)</f>
        <v>13.596889632065226</v>
      </c>
      <c r="F234" s="275">
        <f>IF(F$66=0,0,F$66/CHI!F$11*1000)</f>
        <v>17.405158817350404</v>
      </c>
      <c r="G234" s="275">
        <f>IF(G$66=0,0,G$66/CHI!G$11*1000)</f>
        <v>15.656727120377097</v>
      </c>
      <c r="H234" s="275">
        <f>IF(H$66=0,0,H$66/CHI!H$11*1000)</f>
        <v>16.251406230782731</v>
      </c>
      <c r="I234" s="275">
        <f>IF(I$66=0,0,I$66/CHI!I$11*1000)</f>
        <v>16.105511819589346</v>
      </c>
      <c r="J234" s="275">
        <f>IF(J$66=0,0,J$66/CHI!J$11*1000)</f>
        <v>15.800870477587756</v>
      </c>
      <c r="K234" s="275">
        <f>IF(K$66=0,0,K$66/CHI!K$11*1000)</f>
        <v>20.193573497874752</v>
      </c>
      <c r="L234" s="275">
        <f>IF(L$66=0,0,L$66/CHI!L$11*1000)</f>
        <v>17.513548100950818</v>
      </c>
      <c r="M234" s="275">
        <f>IF(M$66=0,0,M$66/CHI!M$11*1000)</f>
        <v>16.401466273809074</v>
      </c>
      <c r="N234" s="275">
        <f>IF(N$66=0,0,N$66/CHI!N$11*1000)</f>
        <v>9.9005961141496925</v>
      </c>
      <c r="O234" s="275">
        <f>IF(O$66=0,0,O$66/CHI!O$11*1000)</f>
        <v>10.833174448372413</v>
      </c>
      <c r="P234" s="275">
        <f>IF(P$66=0,0,P$66/CHI!P$11*1000)</f>
        <v>8.9564671086992824</v>
      </c>
      <c r="Q234" s="275">
        <f>IF(Q$66=0,0,Q$66/CHI!Q$11*1000)</f>
        <v>8.8306360309570522</v>
      </c>
      <c r="R234" s="275">
        <f>IF(R$66=0,0,R$66/CHI!R$11*1000)</f>
        <v>9.2529626812277392</v>
      </c>
      <c r="S234" s="275">
        <f>IF(S$66=0,0,S$66/CHI!S$11*1000)</f>
        <v>8.5774211802792628</v>
      </c>
      <c r="T234" s="275">
        <f>IF(T$66=0,0,T$66/CHI!T$11*1000)</f>
        <v>6.1202308877341176</v>
      </c>
      <c r="U234" s="275">
        <f>IF(U$66=0,0,U$66/CHI!U$11*1000)</f>
        <v>8.4308130006890192</v>
      </c>
      <c r="V234" s="275">
        <f>IF(V$66=0,0,V$66/CHI!V$11*1000)</f>
        <v>9.4463298886558942</v>
      </c>
      <c r="W234" s="275">
        <f>IF(W$66=0,0,W$66/CHI!W$11*1000)</f>
        <v>4.2029534494869063</v>
      </c>
      <c r="X234" s="275">
        <f>IF(X$66=0,0,X$66/CHI!X$11*1000)</f>
        <v>7.3634713464511927</v>
      </c>
      <c r="Y234" s="275">
        <f>IF(Y$66=0,0,Y$66/CHI!Y$11*1000)</f>
        <v>16.578288733365238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172.71260110882451</v>
      </c>
      <c r="C235" s="276">
        <f>IF(C$72=0,0,C$72/CHI!C$11*1000)</f>
        <v>193.23223269773607</v>
      </c>
      <c r="D235" s="276">
        <f>IF(D$72=0,0,D$72/CHI!D$11*1000)</f>
        <v>175.42699716194312</v>
      </c>
      <c r="E235" s="276">
        <f>IF(E$72=0,0,E$72/CHI!E$11*1000)</f>
        <v>195.92586791755718</v>
      </c>
      <c r="F235" s="276">
        <f>IF(F$72=0,0,F$72/CHI!F$11*1000)</f>
        <v>240.44105957303887</v>
      </c>
      <c r="G235" s="276">
        <f>IF(G$72=0,0,G$72/CHI!G$11*1000)</f>
        <v>215.2421511925042</v>
      </c>
      <c r="H235" s="276">
        <f>IF(H$72=0,0,H$72/CHI!H$11*1000)</f>
        <v>231.9277834048153</v>
      </c>
      <c r="I235" s="276">
        <f>IF(I$72=0,0,I$72/CHI!I$11*1000)</f>
        <v>219.56168502857921</v>
      </c>
      <c r="J235" s="276">
        <f>IF(J$72=0,0,J$72/CHI!J$11*1000)</f>
        <v>214.4593168639704</v>
      </c>
      <c r="K235" s="276">
        <f>IF(K$72=0,0,K$72/CHI!K$11*1000)</f>
        <v>267.10636114596701</v>
      </c>
      <c r="L235" s="276">
        <f>IF(L$72=0,0,L$72/CHI!L$11*1000)</f>
        <v>229.67183588623408</v>
      </c>
      <c r="M235" s="276">
        <f>IF(M$72=0,0,M$72/CHI!M$11*1000)</f>
        <v>214.92820751021048</v>
      </c>
      <c r="N235" s="276">
        <f>IF(N$72=0,0,N$72/CHI!N$11*1000)</f>
        <v>129.18974580240243</v>
      </c>
      <c r="O235" s="276">
        <f>IF(O$72=0,0,O$72/CHI!O$11*1000)</f>
        <v>141.90610369952179</v>
      </c>
      <c r="P235" s="276">
        <f>IF(P$72=0,0,P$72/CHI!P$11*1000)</f>
        <v>117.88481757390701</v>
      </c>
      <c r="Q235" s="276">
        <f>IF(Q$72=0,0,Q$72/CHI!Q$11*1000)</f>
        <v>117.35750541590387</v>
      </c>
      <c r="R235" s="276">
        <f>IF(R$72=0,0,R$72/CHI!R$11*1000)</f>
        <v>123.9595772617386</v>
      </c>
      <c r="S235" s="276">
        <f>IF(S$72=0,0,S$72/CHI!S$11*1000)</f>
        <v>113.33766756424897</v>
      </c>
      <c r="T235" s="276">
        <f>IF(T$72=0,0,T$72/CHI!T$11*1000)</f>
        <v>81.812291446870404</v>
      </c>
      <c r="U235" s="276">
        <f>IF(U$72=0,0,U$72/CHI!U$11*1000)</f>
        <v>112.53540959809831</v>
      </c>
      <c r="V235" s="276">
        <f>IF(V$72=0,0,V$72/CHI!V$11*1000)</f>
        <v>127.19594745032356</v>
      </c>
      <c r="W235" s="276">
        <f>IF(W$72=0,0,W$72/CHI!W$11*1000)</f>
        <v>58.753033207800279</v>
      </c>
      <c r="X235" s="276">
        <f>IF(X$72=0,0,X$72/CHI!X$11*1000)</f>
        <v>115.23465682693765</v>
      </c>
      <c r="Y235" s="276">
        <f>IF(Y$72=0,0,Y$72/CHI!Y$11*1000)</f>
        <v>228.67620325004765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91.297684577573008</v>
      </c>
      <c r="C236" s="276">
        <f>IF(C$85=0,0,C$85/CHI!C$11*1000)</f>
        <v>102.09800338001817</v>
      </c>
      <c r="D236" s="276">
        <f>IF(D$85=0,0,D$85/CHI!D$11*1000)</f>
        <v>92.311876636350661</v>
      </c>
      <c r="E236" s="276">
        <f>IF(E$85=0,0,E$85/CHI!E$11*1000)</f>
        <v>103.18896106321708</v>
      </c>
      <c r="F236" s="276">
        <f>IF(F$85=0,0,F$85/CHI!F$11*1000)</f>
        <v>127.34094189329292</v>
      </c>
      <c r="G236" s="276">
        <f>IF(G$85=0,0,G$85/CHI!G$11*1000)</f>
        <v>113.41297879685889</v>
      </c>
      <c r="H236" s="276">
        <f>IF(H$85=0,0,H$85/CHI!H$11*1000)</f>
        <v>122.47380261177254</v>
      </c>
      <c r="I236" s="276">
        <f>IF(I$85=0,0,I$85/CHI!I$11*1000)</f>
        <v>115.82904797522599</v>
      </c>
      <c r="J236" s="276">
        <f>IF(J$85=0,0,J$85/CHI!J$11*1000)</f>
        <v>113.08896711814654</v>
      </c>
      <c r="K236" s="276">
        <f>IF(K$85=0,0,K$85/CHI!K$11*1000)</f>
        <v>140.88119133666811</v>
      </c>
      <c r="L236" s="276">
        <f>IF(L$85=0,0,L$85/CHI!L$11*1000)</f>
        <v>120.92310212205078</v>
      </c>
      <c r="M236" s="276">
        <f>IF(M$85=0,0,M$85/CHI!M$11*1000)</f>
        <v>113.12214806401607</v>
      </c>
      <c r="N236" s="276">
        <f>IF(N$85=0,0,N$85/CHI!N$11*1000)</f>
        <v>67.780414273382206</v>
      </c>
      <c r="O236" s="276">
        <f>IF(O$85=0,0,O$85/CHI!O$11*1000)</f>
        <v>74.426870093252035</v>
      </c>
      <c r="P236" s="276">
        <f>IF(P$85=0,0,P$85/CHI!P$11*1000)</f>
        <v>61.578119832763207</v>
      </c>
      <c r="Q236" s="276">
        <f>IF(Q$85=0,0,Q$85/CHI!Q$11*1000)</f>
        <v>60.694120808086716</v>
      </c>
      <c r="R236" s="276">
        <f>IF(R$85=0,0,R$85/CHI!R$11*1000)</f>
        <v>63.642323040392036</v>
      </c>
      <c r="S236" s="276">
        <f>IF(S$85=0,0,S$85/CHI!S$11*1000)</f>
        <v>58.667233620597962</v>
      </c>
      <c r="T236" s="276">
        <f>IF(T$85=0,0,T$85/CHI!T$11*1000)</f>
        <v>42.090830294099938</v>
      </c>
      <c r="U236" s="276">
        <f>IF(U$85=0,0,U$85/CHI!U$11*1000)</f>
        <v>58.050789414243347</v>
      </c>
      <c r="V236" s="276">
        <f>IF(V$85=0,0,V$85/CHI!V$11*1000)</f>
        <v>65.096252919378244</v>
      </c>
      <c r="W236" s="276">
        <f>IF(W$85=0,0,W$85/CHI!W$11*1000)</f>
        <v>29.312805442386132</v>
      </c>
      <c r="X236" s="276">
        <f>IF(X$85=0,0,X$85/CHI!X$11*1000)</f>
        <v>52.081465405575315</v>
      </c>
      <c r="Y236" s="276">
        <f>IF(Y$85=0,0,Y$85/CHI!Y$11*1000)</f>
        <v>115.50882547824499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16.770160671193199</v>
      </c>
      <c r="C237" s="276">
        <f>IF(C$93=0,0,C$93/CHI!C$11*1000)</f>
        <v>18.512529673505867</v>
      </c>
      <c r="D237" s="276">
        <f>IF(D$93=0,0,D$93/CHI!D$11*1000)</f>
        <v>16.707777444597351</v>
      </c>
      <c r="E237" s="276">
        <f>IF(E$93=0,0,E$93/CHI!E$11*1000)</f>
        <v>18.855432512777806</v>
      </c>
      <c r="F237" s="276">
        <f>IF(F$93=0,0,F$93/CHI!F$11*1000)</f>
        <v>23.922845750216673</v>
      </c>
      <c r="G237" s="276">
        <f>IF(G$93=0,0,G$93/CHI!G$11*1000)</f>
        <v>21.494265740972388</v>
      </c>
      <c r="H237" s="276">
        <f>IF(H$93=0,0,H$93/CHI!H$11*1000)</f>
        <v>22.491730596202313</v>
      </c>
      <c r="I237" s="276">
        <f>IF(I$93=0,0,I$93/CHI!I$11*1000)</f>
        <v>22.089320155459905</v>
      </c>
      <c r="J237" s="276">
        <f>IF(J$93=0,0,J$93/CHI!J$11*1000)</f>
        <v>21.634495899500354</v>
      </c>
      <c r="K237" s="276">
        <f>IF(K$93=0,0,K$93/CHI!K$11*1000)</f>
        <v>27.517103432747966</v>
      </c>
      <c r="L237" s="276">
        <f>IF(L$93=0,0,L$93/CHI!L$11*1000)</f>
        <v>23.80802028204258</v>
      </c>
      <c r="M237" s="276">
        <f>IF(M$93=0,0,M$93/CHI!M$11*1000)</f>
        <v>22.291696414008001</v>
      </c>
      <c r="N237" s="276">
        <f>IF(N$93=0,0,N$93/CHI!N$11*1000)</f>
        <v>13.445439594845526</v>
      </c>
      <c r="O237" s="276">
        <f>IF(O$93=0,0,O$93/CHI!O$11*1000)</f>
        <v>14.718335075913155</v>
      </c>
      <c r="P237" s="276">
        <f>IF(P$93=0,0,P$93/CHI!P$11*1000)</f>
        <v>12.180637641801489</v>
      </c>
      <c r="Q237" s="276">
        <f>IF(Q$93=0,0,Q$93/CHI!Q$11*1000)</f>
        <v>12.034449070134274</v>
      </c>
      <c r="R237" s="276">
        <f>IF(R$93=0,0,R$93/CHI!R$11*1000)</f>
        <v>12.642832189039483</v>
      </c>
      <c r="S237" s="276">
        <f>IF(S$93=0,0,S$93/CHI!S$11*1000)</f>
        <v>11.683718221389768</v>
      </c>
      <c r="T237" s="276">
        <f>IF(T$93=0,0,T$93/CHI!T$11*1000)</f>
        <v>8.3554427274253413</v>
      </c>
      <c r="U237" s="276">
        <f>IF(U$93=0,0,U$93/CHI!U$11*1000)</f>
        <v>11.50693035152509</v>
      </c>
      <c r="V237" s="276">
        <f>IF(V$93=0,0,V$93/CHI!V$11*1000)</f>
        <v>12.917914637875942</v>
      </c>
      <c r="W237" s="276">
        <f>IF(W$93=0,0,W$93/CHI!W$11*1000)</f>
        <v>5.7938351318265644</v>
      </c>
      <c r="X237" s="276">
        <f>IF(X$93=0,0,X$93/CHI!X$11*1000)</f>
        <v>10.393234106624705</v>
      </c>
      <c r="Y237" s="276">
        <f>IF(Y$93=0,0,Y$93/CHI!Y$11*1000)</f>
        <v>22.708513159385074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4.7724453116784202</v>
      </c>
      <c r="C238" s="277">
        <f>IF(C$107=0,0,C$107/CHI!C$11*1000)</f>
        <v>5.3196402786632166</v>
      </c>
      <c r="D238" s="277">
        <f>IF(D$107=0,0,D$107/CHI!D$11*1000)</f>
        <v>6.0382684055911566</v>
      </c>
      <c r="E238" s="277">
        <f>IF(E$107=0,0,E$107/CHI!E$11*1000)</f>
        <v>6.2155390223201072</v>
      </c>
      <c r="F238" s="277">
        <f>IF(F$107=0,0,F$107/CHI!F$11*1000)</f>
        <v>4.7100334735774601</v>
      </c>
      <c r="G238" s="277">
        <f>IF(G$107=0,0,G$107/CHI!G$11*1000)</f>
        <v>5.9680242582157659</v>
      </c>
      <c r="H238" s="277">
        <f>IF(H$107=0,0,H$107/CHI!H$11*1000)</f>
        <v>5.3494503136562033</v>
      </c>
      <c r="I238" s="277">
        <f>IF(I$107=0,0,I$107/CHI!I$11*1000)</f>
        <v>6.5836796334378986</v>
      </c>
      <c r="J238" s="277">
        <f>IF(J$107=0,0,J$107/CHI!J$11*1000)</f>
        <v>5.8558875532149619</v>
      </c>
      <c r="K238" s="277">
        <f>IF(K$107=0,0,K$107/CHI!K$11*1000)</f>
        <v>7.0594701482646514</v>
      </c>
      <c r="L238" s="277">
        <f>IF(L$107=0,0,L$107/CHI!L$11*1000)</f>
        <v>7.1326366191288662</v>
      </c>
      <c r="M238" s="277">
        <f>IF(M$107=0,0,M$107/CHI!M$11*1000)</f>
        <v>6.1933972453755581</v>
      </c>
      <c r="N238" s="277">
        <f>IF(N$107=0,0,N$107/CHI!N$11*1000)</f>
        <v>3.4122222293484201</v>
      </c>
      <c r="O238" s="277">
        <f>IF(O$107=0,0,O$107/CHI!O$11*1000)</f>
        <v>3.9306151877651949</v>
      </c>
      <c r="P238" s="277">
        <f>IF(P$107=0,0,P$107/CHI!P$11*1000)</f>
        <v>3.3218998424581683</v>
      </c>
      <c r="Q238" s="277">
        <f>IF(Q$107=0,0,Q$107/CHI!Q$11*1000)</f>
        <v>3.7409585950073279</v>
      </c>
      <c r="R238" s="277">
        <f>IF(R$107=0,0,R$107/CHI!R$11*1000)</f>
        <v>3.9557540193398255</v>
      </c>
      <c r="S238" s="277">
        <f>IF(S$107=0,0,S$107/CHI!S$11*1000)</f>
        <v>3.2076560054354828</v>
      </c>
      <c r="T238" s="277">
        <f>IF(T$107=0,0,T$107/CHI!T$11*1000)</f>
        <v>2.5888446998024319</v>
      </c>
      <c r="U238" s="277">
        <f>IF(U$107=0,0,U$107/CHI!U$11*1000)</f>
        <v>3.2134395301758842</v>
      </c>
      <c r="V238" s="277">
        <f>IF(V$107=0,0,V$107/CHI!V$11*1000)</f>
        <v>3.4155871988305684</v>
      </c>
      <c r="W238" s="277">
        <f>IF(W$107=0,0,W$107/CHI!W$11*1000)</f>
        <v>1.8456500722879776</v>
      </c>
      <c r="X238" s="277">
        <f>IF(X$107=0,0,X$107/CHI!X$11*1000)</f>
        <v>4.9863203575805572</v>
      </c>
      <c r="Y238" s="277">
        <f>IF(Y$107=0,0,Y$107/CHI!Y$11*1000)</f>
        <v>10.917147524436924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443.65851163455966</v>
      </c>
      <c r="C240" s="320">
        <f t="shared" si="58"/>
        <v>515.22117912257454</v>
      </c>
      <c r="D240" s="320">
        <f t="shared" si="58"/>
        <v>495.00589489548486</v>
      </c>
      <c r="E240" s="320">
        <f t="shared" si="58"/>
        <v>453.32702763923407</v>
      </c>
      <c r="F240" s="320">
        <f t="shared" si="58"/>
        <v>477.26190712110997</v>
      </c>
      <c r="G240" s="320">
        <f t="shared" si="58"/>
        <v>564.8162853206079</v>
      </c>
      <c r="H240" s="320">
        <f t="shared" si="58"/>
        <v>533.77857764036082</v>
      </c>
      <c r="I240" s="320">
        <f t="shared" si="58"/>
        <v>530.097989640788</v>
      </c>
      <c r="J240" s="320">
        <f t="shared" si="58"/>
        <v>514.27061359561424</v>
      </c>
      <c r="K240" s="320">
        <f t="shared" si="58"/>
        <v>685.02215384072088</v>
      </c>
      <c r="L240" s="320">
        <f t="shared" si="58"/>
        <v>665.8425615672171</v>
      </c>
      <c r="M240" s="320">
        <f t="shared" si="58"/>
        <v>559.18879354871251</v>
      </c>
      <c r="N240" s="320">
        <f t="shared" si="58"/>
        <v>536.28345304367735</v>
      </c>
      <c r="O240" s="320">
        <f t="shared" si="58"/>
        <v>543.85330270086536</v>
      </c>
      <c r="P240" s="320">
        <f t="shared" si="58"/>
        <v>432.14395265539935</v>
      </c>
      <c r="Q240" s="320">
        <f t="shared" si="58"/>
        <v>547.43945558313078</v>
      </c>
      <c r="R240" s="320">
        <f t="shared" si="58"/>
        <v>419.54649773547311</v>
      </c>
      <c r="S240" s="320">
        <f t="shared" si="58"/>
        <v>321.71246776894657</v>
      </c>
      <c r="T240" s="320">
        <f t="shared" si="58"/>
        <v>213.41698234955612</v>
      </c>
      <c r="U240" s="320">
        <f t="shared" si="58"/>
        <v>334.09961387765395</v>
      </c>
      <c r="V240" s="320">
        <f t="shared" si="58"/>
        <v>484.86505335862739</v>
      </c>
      <c r="W240" s="320">
        <f t="shared" si="58"/>
        <v>475.51814057822793</v>
      </c>
      <c r="X240" s="320">
        <f t="shared" si="58"/>
        <v>369.02409149028153</v>
      </c>
      <c r="Y240" s="320">
        <f t="shared" si="58"/>
        <v>384.19038122524347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1.0106255093171408</v>
      </c>
      <c r="C241" s="273">
        <f>IF(C$111=0,0,C$111/CHI!C$12*1000)</f>
        <v>1.172811220391119</v>
      </c>
      <c r="D241" s="273">
        <f>IF(D$111=0,0,D$111/CHI!D$12*1000)</f>
        <v>1.3710515417565827</v>
      </c>
      <c r="E241" s="273">
        <f>IF(E$111=0,0,E$111/CHI!E$12*1000)</f>
        <v>1.1679111686760735</v>
      </c>
      <c r="F241" s="273">
        <f>IF(F$111=0,0,F$111/CHI!F$12*1000)</f>
        <v>0.79416099183644895</v>
      </c>
      <c r="G241" s="273">
        <f>IF(G$111=0,0,G$111/CHI!G$12*1000)</f>
        <v>1.2829814016190044</v>
      </c>
      <c r="H241" s="273">
        <f>IF(H$111=0,0,H$111/CHI!H$12*1000)</f>
        <v>1.0366097113810806</v>
      </c>
      <c r="I241" s="273">
        <f>IF(I$111=0,0,I$111/CHI!I$12*1000)</f>
        <v>1.2867755638348113</v>
      </c>
      <c r="J241" s="273">
        <f>IF(J$111=0,0,J$111/CHI!J$12*1000)</f>
        <v>1.1495023191847444</v>
      </c>
      <c r="K241" s="273">
        <f>IF(K$111=0,0,K$111/CHI!K$12*1000)</f>
        <v>1.4801168965456797</v>
      </c>
      <c r="L241" s="273">
        <f>IF(L$111=0,0,L$111/CHI!L$12*1000)</f>
        <v>1.6548624958259408</v>
      </c>
      <c r="M241" s="273">
        <f>IF(M$111=0,0,M$111/CHI!M$12*1000)</f>
        <v>1.3020538346918469</v>
      </c>
      <c r="N241" s="273">
        <f>IF(N$111=0,0,N$111/CHI!N$12*1000)</f>
        <v>1.1565389325044046</v>
      </c>
      <c r="O241" s="273">
        <f>IF(O$111=0,0,O$111/CHI!O$12*1000)</f>
        <v>1.2241700231433348</v>
      </c>
      <c r="P241" s="273">
        <f>IF(P$111=0,0,P$111/CHI!P$12*1000)</f>
        <v>0.98939052770699498</v>
      </c>
      <c r="Q241" s="273">
        <f>IF(Q$111=0,0,Q$111/CHI!Q$12*1000)</f>
        <v>1.1653462690275298</v>
      </c>
      <c r="R241" s="273">
        <f>IF(R$111=0,0,R$111/CHI!R$12*1000)</f>
        <v>0.9294373558026009</v>
      </c>
      <c r="S241" s="273">
        <f>IF(S$111=0,0,S$111/CHI!S$12*1000)</f>
        <v>0.63697694533006699</v>
      </c>
      <c r="T241" s="273">
        <f>IF(T$111=0,0,T$111/CHI!T$12*1000)</f>
        <v>0.53583083540802612</v>
      </c>
      <c r="U241" s="273">
        <f>IF(U$111=0,0,U$111/CHI!U$12*1000)</f>
        <v>0.75522793979267677</v>
      </c>
      <c r="V241" s="273">
        <f>IF(V$111=0,0,V$111/CHI!V$12*1000)</f>
        <v>0.99086324895209121</v>
      </c>
      <c r="W241" s="273">
        <f>IF(W$111=0,0,W$111/CHI!W$12*1000)</f>
        <v>1.4194673745412085</v>
      </c>
      <c r="X241" s="273">
        <f>IF(X$111=0,0,X$111/CHI!X$12*1000)</f>
        <v>1.8041328656840543</v>
      </c>
      <c r="Y241" s="273">
        <f>IF(Y$111=0,0,Y$111/CHI!Y$12*1000)</f>
        <v>1.9389975522829608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8.0649169066138651</v>
      </c>
      <c r="C242" s="274">
        <f>IF(C$112=0,0,C$112/CHI!C$12*1000)</f>
        <v>9.3591789959762419</v>
      </c>
      <c r="D242" s="274">
        <f>IF(D$112=0,0,D$112/CHI!D$12*1000)</f>
        <v>10.941161347117534</v>
      </c>
      <c r="E242" s="274">
        <f>IF(E$112=0,0,E$112/CHI!E$12*1000)</f>
        <v>9.320075975564011</v>
      </c>
      <c r="F242" s="274">
        <f>IF(F$112=0,0,F$112/CHI!F$12*1000)</f>
        <v>6.3375032102273341</v>
      </c>
      <c r="G242" s="274">
        <f>IF(G$112=0,0,G$112/CHI!G$12*1000)</f>
        <v>10.238350705969827</v>
      </c>
      <c r="H242" s="274">
        <f>IF(H$112=0,0,H$112/CHI!H$12*1000)</f>
        <v>8.2722740617602213</v>
      </c>
      <c r="I242" s="274">
        <f>IF(I$112=0,0,I$112/CHI!I$12*1000)</f>
        <v>10.268628591020811</v>
      </c>
      <c r="J242" s="274">
        <f>IF(J$112=0,0,J$112/CHI!J$12*1000)</f>
        <v>9.1731710734759471</v>
      </c>
      <c r="K242" s="274">
        <f>IF(K$112=0,0,K$112/CHI!K$12*1000)</f>
        <v>11.811516405104109</v>
      </c>
      <c r="L242" s="274">
        <f>IF(L$112=0,0,L$112/CHI!L$12*1000)</f>
        <v>13.206007960085721</v>
      </c>
      <c r="M242" s="274">
        <f>IF(M$112=0,0,M$112/CHI!M$12*1000)</f>
        <v>10.390551087338949</v>
      </c>
      <c r="N242" s="274">
        <f>IF(N$112=0,0,N$112/CHI!N$12*1000)</f>
        <v>9.2293241204788661</v>
      </c>
      <c r="O242" s="274">
        <f>IF(O$112=0,0,O$112/CHI!O$12*1000)</f>
        <v>9.769028611685691</v>
      </c>
      <c r="P242" s="274">
        <f>IF(P$112=0,0,P$112/CHI!P$12*1000)</f>
        <v>7.8954591197081951</v>
      </c>
      <c r="Q242" s="274">
        <f>IF(Q$112=0,0,Q$112/CHI!Q$12*1000)</f>
        <v>9.2996077582583894</v>
      </c>
      <c r="R242" s="274">
        <f>IF(R$112=0,0,R$112/CHI!R$12*1000)</f>
        <v>7.4170253722525441</v>
      </c>
      <c r="S242" s="274">
        <f>IF(S$112=0,0,S$112/CHI!S$12*1000)</f>
        <v>5.0831550244430241</v>
      </c>
      <c r="T242" s="274">
        <f>IF(T$112=0,0,T$112/CHI!T$12*1000)</f>
        <v>4.275996522675471</v>
      </c>
      <c r="U242" s="274">
        <f>IF(U$112=0,0,U$112/CHI!U$12*1000)</f>
        <v>6.026812626268045</v>
      </c>
      <c r="V242" s="274">
        <f>IF(V$112=0,0,V$112/CHI!V$12*1000)</f>
        <v>7.9072116178974978</v>
      </c>
      <c r="W242" s="274">
        <f>IF(W$112=0,0,W$112/CHI!W$12*1000)</f>
        <v>11.327525697485411</v>
      </c>
      <c r="X242" s="274">
        <f>IF(X$112=0,0,X$112/CHI!X$12*1000)</f>
        <v>14.397204024727538</v>
      </c>
      <c r="Y242" s="274">
        <f>IF(Y$112=0,0,Y$112/CHI!Y$12*1000)</f>
        <v>15.473440950304074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9.8883262135169439</v>
      </c>
      <c r="C243" s="274">
        <f>IF(C$113=0,0,C$113/CHI!C$12*1000)</f>
        <v>11.475209983504417</v>
      </c>
      <c r="D243" s="274">
        <f>IF(D$113=0,0,D$113/CHI!D$12*1000)</f>
        <v>13.414865126049408</v>
      </c>
      <c r="E243" s="274">
        <f>IF(E$113=0,0,E$113/CHI!E$12*1000)</f>
        <v>11.427266101844232</v>
      </c>
      <c r="F243" s="274">
        <f>IF(F$113=0,0,F$113/CHI!F$12*1000)</f>
        <v>7.770358932098433</v>
      </c>
      <c r="G243" s="274">
        <f>IF(G$113=0,0,G$113/CHI!G$12*1000)</f>
        <v>12.553154960095897</v>
      </c>
      <c r="H243" s="274">
        <f>IF(H$113=0,0,H$113/CHI!H$12*1000)</f>
        <v>10.142565062662738</v>
      </c>
      <c r="I243" s="274">
        <f>IF(I$113=0,0,I$113/CHI!I$12*1000)</f>
        <v>12.590278418143429</v>
      </c>
      <c r="J243" s="274">
        <f>IF(J$113=0,0,J$113/CHI!J$12*1000)</f>
        <v>11.247147247424264</v>
      </c>
      <c r="K243" s="274">
        <f>IF(K$113=0,0,K$113/CHI!K$12*1000)</f>
        <v>14.482000080396908</v>
      </c>
      <c r="L243" s="274">
        <f>IF(L$113=0,0,L$113/CHI!L$12*1000)</f>
        <v>16.19177434804552</v>
      </c>
      <c r="M243" s="274">
        <f>IF(M$113=0,0,M$113/CHI!M$12*1000)</f>
        <v>12.739766556746732</v>
      </c>
      <c r="N243" s="274">
        <f>IF(N$113=0,0,N$113/CHI!N$12*1000)</f>
        <v>11.31599602207096</v>
      </c>
      <c r="O243" s="274">
        <f>IF(O$113=0,0,O$113/CHI!O$12*1000)</f>
        <v>11.977723121029252</v>
      </c>
      <c r="P243" s="274">
        <f>IF(P$113=0,0,P$113/CHI!P$12*1000)</f>
        <v>9.680555458313032</v>
      </c>
      <c r="Q243" s="274">
        <f>IF(Q$113=0,0,Q$113/CHI!Q$12*1000)</f>
        <v>11.402170194214847</v>
      </c>
      <c r="R243" s="274">
        <f>IF(R$113=0,0,R$113/CHI!R$12*1000)</f>
        <v>9.0939518985767744</v>
      </c>
      <c r="S243" s="274">
        <f>IF(S$113=0,0,S$113/CHI!S$12*1000)</f>
        <v>6.232413260742951</v>
      </c>
      <c r="T243" s="274">
        <f>IF(T$113=0,0,T$113/CHI!T$12*1000)</f>
        <v>5.242763067949805</v>
      </c>
      <c r="U243" s="274">
        <f>IF(U$113=0,0,U$113/CHI!U$12*1000)</f>
        <v>7.3894238423471545</v>
      </c>
      <c r="V243" s="274">
        <f>IF(V$113=0,0,V$113/CHI!V$12*1000)</f>
        <v>9.6949650966596135</v>
      </c>
      <c r="W243" s="274">
        <f>IF(W$113=0,0,W$113/CHI!W$12*1000)</f>
        <v>13.888583178938211</v>
      </c>
      <c r="X243" s="274">
        <f>IF(X$113=0,0,X$113/CHI!X$12*1000)</f>
        <v>17.652289739317094</v>
      </c>
      <c r="Y243" s="274">
        <f>IF(Y$113=0,0,Y$113/CHI!Y$12*1000)</f>
        <v>18.971854705250706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18.31050705760472</v>
      </c>
      <c r="C244" s="274">
        <f>IF(C$114=0,0,C$114/CHI!C$12*1000)</f>
        <v>21.24898682076574</v>
      </c>
      <c r="D244" s="274">
        <f>IF(D$114=0,0,D$114/CHI!D$12*1000)</f>
        <v>24.840703801981462</v>
      </c>
      <c r="E244" s="274">
        <f>IF(E$114=0,0,E$114/CHI!E$12*1000)</f>
        <v>21.160207712496863</v>
      </c>
      <c r="F244" s="274">
        <f>IF(F$114=0,0,F$114/CHI!F$12*1000)</f>
        <v>14.388604197929912</v>
      </c>
      <c r="G244" s="274">
        <f>IF(G$114=0,0,G$114/CHI!G$12*1000)</f>
        <v>23.245049518880126</v>
      </c>
      <c r="H244" s="274">
        <f>IF(H$114=0,0,H$114/CHI!H$12*1000)</f>
        <v>18.781288678384787</v>
      </c>
      <c r="I244" s="274">
        <f>IF(I$114=0,0,I$114/CHI!I$12*1000)</f>
        <v>23.313792127680063</v>
      </c>
      <c r="J244" s="274">
        <f>IF(J$114=0,0,J$114/CHI!J$12*1000)</f>
        <v>20.826676285251256</v>
      </c>
      <c r="K244" s="274">
        <f>IF(K$114=0,0,K$114/CHI!K$12*1000)</f>
        <v>26.816749261149909</v>
      </c>
      <c r="L244" s="274">
        <f>IF(L$114=0,0,L$114/CHI!L$12*1000)</f>
        <v>29.982789005257032</v>
      </c>
      <c r="M244" s="274">
        <f>IF(M$114=0,0,M$114/CHI!M$12*1000)</f>
        <v>23.590603749568345</v>
      </c>
      <c r="N244" s="274">
        <f>IF(N$114=0,0,N$114/CHI!N$12*1000)</f>
        <v>20.954165604156668</v>
      </c>
      <c r="O244" s="274">
        <f>IF(O$114=0,0,O$114/CHI!O$12*1000)</f>
        <v>22.179505308172619</v>
      </c>
      <c r="P244" s="274">
        <f>IF(P$114=0,0,P$114/CHI!P$12*1000)</f>
        <v>17.925771785185759</v>
      </c>
      <c r="Q244" s="274">
        <f>IF(Q$114=0,0,Q$114/CHI!Q$12*1000)</f>
        <v>21.113736875689632</v>
      </c>
      <c r="R244" s="274">
        <f>IF(R$114=0,0,R$114/CHI!R$12*1000)</f>
        <v>16.83954056782521</v>
      </c>
      <c r="S244" s="274">
        <f>IF(S$114=0,0,S$114/CHI!S$12*1000)</f>
        <v>11.540744564105051</v>
      </c>
      <c r="T244" s="274">
        <f>IF(T$114=0,0,T$114/CHI!T$12*1000)</f>
        <v>9.708179937047321</v>
      </c>
      <c r="U244" s="274">
        <f>IF(U$114=0,0,U$114/CHI!U$12*1000)</f>
        <v>13.683215389069096</v>
      </c>
      <c r="V244" s="274">
        <f>IF(V$114=0,0,V$114/CHI!V$12*1000)</f>
        <v>17.95245454007728</v>
      </c>
      <c r="W244" s="274">
        <f>IF(W$114=0,0,W$114/CHI!W$12*1000)</f>
        <v>25.717901576755324</v>
      </c>
      <c r="X244" s="274">
        <f>IF(X$114=0,0,X$114/CHI!X$12*1000)</f>
        <v>32.68726869192659</v>
      </c>
      <c r="Y244" s="274">
        <f>IF(Y$114=0,0,Y$114/CHI!Y$12*1000)</f>
        <v>35.13074629369369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26.458351469614783</v>
      </c>
      <c r="C245" s="275">
        <f>IF(C$115=0,0,C$115/CHI!C$12*1000)</f>
        <v>30.657464552619864</v>
      </c>
      <c r="D245" s="275">
        <f>IF(D$115=0,0,D$115/CHI!D$12*1000)</f>
        <v>28.082949415586707</v>
      </c>
      <c r="E245" s="275">
        <f>IF(E$115=0,0,E$115/CHI!E$12*1000)</f>
        <v>26.29703960027917</v>
      </c>
      <c r="F245" s="275">
        <f>IF(F$115=0,0,F$115/CHI!F$12*1000)</f>
        <v>30.206389762617498</v>
      </c>
      <c r="G245" s="275">
        <f>IF(G$115=0,0,G$115/CHI!G$12*1000)</f>
        <v>34.643920812097875</v>
      </c>
      <c r="H245" s="275">
        <f>IF(H$115=0,0,H$115/CHI!H$12*1000)</f>
        <v>32.414052802425481</v>
      </c>
      <c r="I245" s="275">
        <f>IF(I$115=0,0,I$115/CHI!I$12*1000)</f>
        <v>32.399993272303355</v>
      </c>
      <c r="J245" s="275">
        <f>IF(J$115=0,0,J$115/CHI!J$12*1000)</f>
        <v>31.925257591618323</v>
      </c>
      <c r="K245" s="275">
        <f>IF(K$115=0,0,K$115/CHI!K$12*1000)</f>
        <v>43.578608981867916</v>
      </c>
      <c r="L245" s="275">
        <f>IF(L$115=0,0,L$115/CHI!L$12*1000)</f>
        <v>41.823678554251281</v>
      </c>
      <c r="M245" s="275">
        <f>IF(M$115=0,0,M$115/CHI!M$12*1000)</f>
        <v>35.491058604432119</v>
      </c>
      <c r="N245" s="275">
        <f>IF(N$115=0,0,N$115/CHI!N$12*1000)</f>
        <v>34.539859538992921</v>
      </c>
      <c r="O245" s="275">
        <f>IF(O$115=0,0,O$115/CHI!O$12*1000)</f>
        <v>34.727476262658264</v>
      </c>
      <c r="P245" s="275">
        <f>IF(P$115=0,0,P$115/CHI!P$12*1000)</f>
        <v>27.457072047782166</v>
      </c>
      <c r="Q245" s="275">
        <f>IF(Q$115=0,0,Q$115/CHI!Q$12*1000)</f>
        <v>34.955511840304858</v>
      </c>
      <c r="R245" s="275">
        <f>IF(R$115=0,0,R$115/CHI!R$12*1000)</f>
        <v>26.529493304747728</v>
      </c>
      <c r="S245" s="275">
        <f>IF(S$115=0,0,S$115/CHI!S$12*1000)</f>
        <v>20.813324158495295</v>
      </c>
      <c r="T245" s="275">
        <f>IF(T$115=0,0,T$115/CHI!T$12*1000)</f>
        <v>13.267740959977431</v>
      </c>
      <c r="U245" s="275">
        <f>IF(U$115=0,0,U$115/CHI!U$12*1000)</f>
        <v>21.102718752645586</v>
      </c>
      <c r="V245" s="275">
        <f>IF(V$115=0,0,V$115/CHI!V$12*1000)</f>
        <v>30.886968209206202</v>
      </c>
      <c r="W245" s="275">
        <f>IF(W$115=0,0,W$115/CHI!W$12*1000)</f>
        <v>27.93016086814729</v>
      </c>
      <c r="X245" s="275">
        <f>IF(X$115=0,0,X$115/CHI!X$12*1000)</f>
        <v>17.857499586110624</v>
      </c>
      <c r="Y245" s="275">
        <f>IF(Y$115=0,0,Y$115/CHI!Y$12*1000)</f>
        <v>19.735925077969632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180.5391686082377</v>
      </c>
      <c r="C246" s="276">
        <f>IF(C$121=0,0,C$121/CHI!C$12*1000)</f>
        <v>210.29224004519324</v>
      </c>
      <c r="D246" s="276">
        <f>IF(D$121=0,0,D$121/CHI!D$12*1000)</f>
        <v>196.6323863594375</v>
      </c>
      <c r="E246" s="276">
        <f>IF(E$121=0,0,E$121/CHI!E$12*1000)</f>
        <v>181.73243483121249</v>
      </c>
      <c r="F246" s="276">
        <f>IF(F$121=0,0,F$121/CHI!F$12*1000)</f>
        <v>200.10992738486789</v>
      </c>
      <c r="G246" s="276">
        <f>IF(G$121=0,0,G$121/CHI!G$12*1000)</f>
        <v>228.41019764792776</v>
      </c>
      <c r="H246" s="276">
        <f>IF(H$121=0,0,H$121/CHI!H$12*1000)</f>
        <v>221.842185563556</v>
      </c>
      <c r="I246" s="276">
        <f>IF(I$121=0,0,I$121/CHI!I$12*1000)</f>
        <v>211.83388044765201</v>
      </c>
      <c r="J246" s="276">
        <f>IF(J$121=0,0,J$121/CHI!J$12*1000)</f>
        <v>207.80655247349895</v>
      </c>
      <c r="K246" s="276">
        <f>IF(K$121=0,0,K$121/CHI!K$12*1000)</f>
        <v>276.44126268453431</v>
      </c>
      <c r="L246" s="276">
        <f>IF(L$121=0,0,L$121/CHI!L$12*1000)</f>
        <v>263.04334883780405</v>
      </c>
      <c r="M246" s="276">
        <f>IF(M$121=0,0,M$121/CHI!M$12*1000)</f>
        <v>223.04622425173613</v>
      </c>
      <c r="N246" s="276">
        <f>IF(N$121=0,0,N$121/CHI!N$12*1000)</f>
        <v>216.14523798878966</v>
      </c>
      <c r="O246" s="276">
        <f>IF(O$121=0,0,O$121/CHI!O$12*1000)</f>
        <v>218.16274694948979</v>
      </c>
      <c r="P246" s="276">
        <f>IF(P$121=0,0,P$121/CHI!P$12*1000)</f>
        <v>173.31603670195955</v>
      </c>
      <c r="Q246" s="276">
        <f>IF(Q$121=0,0,Q$121/CHI!Q$12*1000)</f>
        <v>222.79649714275311</v>
      </c>
      <c r="R246" s="276">
        <f>IF(R$121=0,0,R$121/CHI!R$12*1000)</f>
        <v>170.45201449113748</v>
      </c>
      <c r="S246" s="276">
        <f>IF(S$121=0,0,S$121/CHI!S$12*1000)</f>
        <v>131.89329381684834</v>
      </c>
      <c r="T246" s="276">
        <f>IF(T$121=0,0,T$121/CHI!T$12*1000)</f>
        <v>85.059120134982095</v>
      </c>
      <c r="U246" s="276">
        <f>IF(U$121=0,0,U$121/CHI!U$12*1000)</f>
        <v>135.08981129369073</v>
      </c>
      <c r="V246" s="276">
        <f>IF(V$121=0,0,V$121/CHI!V$12*1000)</f>
        <v>199.4550765416804</v>
      </c>
      <c r="W246" s="276">
        <f>IF(W$121=0,0,W$121/CHI!W$12*1000)</f>
        <v>187.24992531626157</v>
      </c>
      <c r="X246" s="276">
        <f>IF(X$121=0,0,X$121/CHI!X$12*1000)</f>
        <v>134.0377370903629</v>
      </c>
      <c r="Y246" s="276">
        <f>IF(Y$121=0,0,Y$121/CHI!Y$12*1000)</f>
        <v>130.57417384601331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107.13281298990381</v>
      </c>
      <c r="C247" s="276">
        <f>IF(C$134=0,0,C$134/CHI!C$12*1000)</f>
        <v>124.7316148247953</v>
      </c>
      <c r="D247" s="276">
        <f>IF(D$134=0,0,D$134/CHI!D$12*1000)</f>
        <v>116.1481767591867</v>
      </c>
      <c r="E247" s="276">
        <f>IF(E$134=0,0,E$134/CHI!E$12*1000)</f>
        <v>107.44289540409748</v>
      </c>
      <c r="F247" s="276">
        <f>IF(F$134=0,0,F$134/CHI!F$12*1000)</f>
        <v>118.97783576550134</v>
      </c>
      <c r="G247" s="276">
        <f>IF(G$134=0,0,G$134/CHI!G$12*1000)</f>
        <v>135.10330949333073</v>
      </c>
      <c r="H247" s="276">
        <f>IF(H$134=0,0,H$134/CHI!H$12*1000)</f>
        <v>131.51120784529192</v>
      </c>
      <c r="I247" s="276">
        <f>IF(I$134=0,0,I$134/CHI!I$12*1000)</f>
        <v>125.44837826699853</v>
      </c>
      <c r="J247" s="276">
        <f>IF(J$134=0,0,J$134/CHI!J$12*1000)</f>
        <v>123.01294331138543</v>
      </c>
      <c r="K247" s="276">
        <f>IF(K$134=0,0,K$134/CHI!K$12*1000)</f>
        <v>163.6780246304742</v>
      </c>
      <c r="L247" s="276">
        <f>IF(L$134=0,0,L$134/CHI!L$12*1000)</f>
        <v>155.46568468280307</v>
      </c>
      <c r="M247" s="276">
        <f>IF(M$134=0,0,M$134/CHI!M$12*1000)</f>
        <v>131.78351796132779</v>
      </c>
      <c r="N247" s="276">
        <f>IF(N$134=0,0,N$134/CHI!N$12*1000)</f>
        <v>127.30358008025378</v>
      </c>
      <c r="O247" s="276">
        <f>IF(O$134=0,0,O$134/CHI!O$12*1000)</f>
        <v>128.44713375895074</v>
      </c>
      <c r="P247" s="276">
        <f>IF(P$134=0,0,P$134/CHI!P$12*1000)</f>
        <v>101.62980395156565</v>
      </c>
      <c r="Q247" s="276">
        <f>IF(Q$134=0,0,Q$134/CHI!Q$12*1000)</f>
        <v>129.34435543504961</v>
      </c>
      <c r="R247" s="276">
        <f>IF(R$134=0,0,R$134/CHI!R$12*1000)</f>
        <v>98.236152317856224</v>
      </c>
      <c r="S247" s="276">
        <f>IF(S$134=0,0,S$134/CHI!S$12*1000)</f>
        <v>76.64035324750752</v>
      </c>
      <c r="T247" s="276">
        <f>IF(T$134=0,0,T$134/CHI!T$12*1000)</f>
        <v>49.124013905808944</v>
      </c>
      <c r="U247" s="276">
        <f>IF(U$134=0,0,U$134/CHI!U$12*1000)</f>
        <v>78.226564875101701</v>
      </c>
      <c r="V247" s="276">
        <f>IF(V$134=0,0,V$134/CHI!V$12*1000)</f>
        <v>114.5896357031678</v>
      </c>
      <c r="W247" s="276">
        <f>IF(W$134=0,0,W$134/CHI!W$12*1000)</f>
        <v>104.87051917791548</v>
      </c>
      <c r="X247" s="276">
        <f>IF(X$134=0,0,X$134/CHI!X$12*1000)</f>
        <v>67.998356857254308</v>
      </c>
      <c r="Y247" s="276">
        <f>IF(Y$134=0,0,Y$134/CHI!Y$12*1000)</f>
        <v>74.030406124283431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75.140185324573238</v>
      </c>
      <c r="C248" s="276">
        <f>IF(C$142=0,0,C$142/CHI!C$12*1000)</f>
        <v>86.423652815238498</v>
      </c>
      <c r="D248" s="276">
        <f>IF(D$142=0,0,D$142/CHI!D$12*1000)</f>
        <v>80.357640832049256</v>
      </c>
      <c r="E248" s="276">
        <f>IF(E$142=0,0,E$142/CHI!E$12*1000)</f>
        <v>75.002152930302785</v>
      </c>
      <c r="F248" s="276">
        <f>IF(F$142=0,0,F$142/CHI!F$12*1000)</f>
        <v>85.229052029085537</v>
      </c>
      <c r="G248" s="276">
        <f>IF(G$142=0,0,G$142/CHI!G$12*1000)</f>
        <v>97.613713386758107</v>
      </c>
      <c r="H248" s="276">
        <f>IF(H$142=0,0,H$142/CHI!H$12*1000)</f>
        <v>92.224767976300072</v>
      </c>
      <c r="I248" s="276">
        <f>IF(I$142=0,0,I$142/CHI!I$12*1000)</f>
        <v>91.166406398182161</v>
      </c>
      <c r="J248" s="276">
        <f>IF(J$142=0,0,J$142/CHI!J$12*1000)</f>
        <v>89.664049101766224</v>
      </c>
      <c r="K248" s="276">
        <f>IF(K$142=0,0,K$142/CHI!K$12*1000)</f>
        <v>121.67003644524003</v>
      </c>
      <c r="L248" s="276">
        <f>IF(L$142=0,0,L$142/CHI!L$12*1000)</f>
        <v>116.45148968446533</v>
      </c>
      <c r="M248" s="276">
        <f>IF(M$142=0,0,M$142/CHI!M$12*1000)</f>
        <v>98.796443468533582</v>
      </c>
      <c r="N248" s="276">
        <f>IF(N$142=0,0,N$142/CHI!N$12*1000)</f>
        <v>96.054280746438963</v>
      </c>
      <c r="O248" s="276">
        <f>IF(O$142=0,0,O$142/CHI!O$12*1000)</f>
        <v>96.635804834602183</v>
      </c>
      <c r="P248" s="276">
        <f>IF(P$142=0,0,P$142/CHI!P$12*1000)</f>
        <v>76.495832071685001</v>
      </c>
      <c r="Q248" s="276">
        <f>IF(Q$142=0,0,Q$142/CHI!Q$12*1000)</f>
        <v>97.628619364729317</v>
      </c>
      <c r="R248" s="276">
        <f>IF(R$142=0,0,R$142/CHI!R$12*1000)</f>
        <v>74.310079772818952</v>
      </c>
      <c r="S248" s="276">
        <f>IF(S$142=0,0,S$142/CHI!S$12*1000)</f>
        <v>58.085837583720426</v>
      </c>
      <c r="T248" s="276">
        <f>IF(T$142=0,0,T$142/CHI!T$12*1000)</f>
        <v>37.129744535383693</v>
      </c>
      <c r="U248" s="276">
        <f>IF(U$142=0,0,U$142/CHI!U$12*1000)</f>
        <v>59.037044487081197</v>
      </c>
      <c r="V248" s="276">
        <f>IF(V$142=0,0,V$142/CHI!V$12*1000)</f>
        <v>86.608908806695922</v>
      </c>
      <c r="W248" s="276">
        <f>IF(W$142=0,0,W$142/CHI!W$12*1000)</f>
        <v>79.077239045488056</v>
      </c>
      <c r="X248" s="276">
        <f>IF(X$142=0,0,X$142/CHI!X$12*1000)</f>
        <v>52.038978692202633</v>
      </c>
      <c r="Y248" s="276">
        <f>IF(Y$142=0,0,Y$142/CHI!Y$12*1000)</f>
        <v>55.500456141535395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17.113617555177509</v>
      </c>
      <c r="C249" s="277">
        <f>IF(C$156=0,0,C$156/CHI!C$12*1000)</f>
        <v>19.86001986409012</v>
      </c>
      <c r="D249" s="277">
        <f>IF(D$156=0,0,D$156/CHI!D$12*1000)</f>
        <v>23.216959712319706</v>
      </c>
      <c r="E249" s="277">
        <f>IF(E$156=0,0,E$156/CHI!E$12*1000)</f>
        <v>19.777043914760952</v>
      </c>
      <c r="F249" s="277">
        <f>IF(F$156=0,0,F$156/CHI!F$12*1000)</f>
        <v>13.448074846945611</v>
      </c>
      <c r="G249" s="277">
        <f>IF(G$156=0,0,G$156/CHI!G$12*1000)</f>
        <v>21.725607393928517</v>
      </c>
      <c r="H249" s="277">
        <f>IF(H$156=0,0,H$156/CHI!H$12*1000)</f>
        <v>17.553625938598568</v>
      </c>
      <c r="I249" s="277">
        <f>IF(I$156=0,0,I$156/CHI!I$12*1000)</f>
        <v>21.78985655497285</v>
      </c>
      <c r="J249" s="277">
        <f>IF(J$156=0,0,J$156/CHI!J$12*1000)</f>
        <v>19.465314192009039</v>
      </c>
      <c r="K249" s="277">
        <f>IF(K$156=0,0,K$156/CHI!K$12*1000)</f>
        <v>25.063838455407762</v>
      </c>
      <c r="L249" s="277">
        <f>IF(L$156=0,0,L$156/CHI!L$12*1000)</f>
        <v>28.022925998679167</v>
      </c>
      <c r="M249" s="277">
        <f>IF(M$156=0,0,M$156/CHI!M$12*1000)</f>
        <v>22.048574034337079</v>
      </c>
      <c r="N249" s="277">
        <f>IF(N$156=0,0,N$156/CHI!N$12*1000)</f>
        <v>19.584470009991207</v>
      </c>
      <c r="O249" s="277">
        <f>IF(O$156=0,0,O$156/CHI!O$12*1000)</f>
        <v>20.72971383113347</v>
      </c>
      <c r="P249" s="277">
        <f>IF(P$156=0,0,P$156/CHI!P$12*1000)</f>
        <v>16.754030991493</v>
      </c>
      <c r="Q249" s="277">
        <f>IF(Q$156=0,0,Q$156/CHI!Q$12*1000)</f>
        <v>19.733610703103508</v>
      </c>
      <c r="R249" s="277">
        <f>IF(R$156=0,0,R$156/CHI!R$12*1000)</f>
        <v>15.738802654455597</v>
      </c>
      <c r="S249" s="277">
        <f>IF(S$156=0,0,S$156/CHI!S$12*1000)</f>
        <v>10.786369167753895</v>
      </c>
      <c r="T249" s="277">
        <f>IF(T$156=0,0,T$156/CHI!T$12*1000)</f>
        <v>9.0735924503233747</v>
      </c>
      <c r="U249" s="277">
        <f>IF(U$156=0,0,U$156/CHI!U$12*1000)</f>
        <v>12.788794671657799</v>
      </c>
      <c r="V249" s="277">
        <f>IF(V$156=0,0,V$156/CHI!V$12*1000)</f>
        <v>16.778969594290594</v>
      </c>
      <c r="W249" s="277">
        <f>IF(W$156=0,0,W$156/CHI!W$12*1000)</f>
        <v>24.036818342695423</v>
      </c>
      <c r="X249" s="277">
        <f>IF(X$156=0,0,X$156/CHI!X$12*1000)</f>
        <v>30.550623942695768</v>
      </c>
      <c r="Y249" s="277">
        <f>IF(Y$156=0,0,Y$156/CHI!Y$12*1000)</f>
        <v>32.834380533910277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HR: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613.22151572542532</v>
      </c>
      <c r="C5" s="223">
        <f t="shared" si="0"/>
        <v>515.48532587578154</v>
      </c>
      <c r="D5" s="223">
        <f t="shared" si="0"/>
        <v>466.38660336592028</v>
      </c>
      <c r="E5" s="223">
        <f t="shared" si="0"/>
        <v>516.65953948392348</v>
      </c>
      <c r="F5" s="223">
        <f t="shared" si="0"/>
        <v>563.08526166382273</v>
      </c>
      <c r="G5" s="223">
        <f t="shared" si="0"/>
        <v>551.10881846917516</v>
      </c>
      <c r="H5" s="223">
        <f t="shared" si="0"/>
        <v>547.43697006507716</v>
      </c>
      <c r="I5" s="223">
        <f t="shared" si="0"/>
        <v>580.37709944474375</v>
      </c>
      <c r="J5" s="223">
        <f t="shared" si="0"/>
        <v>561.66732654823147</v>
      </c>
      <c r="K5" s="223">
        <f t="shared" si="0"/>
        <v>486.54504566628282</v>
      </c>
      <c r="L5" s="223">
        <f t="shared" si="0"/>
        <v>545.55588571914222</v>
      </c>
      <c r="M5" s="223">
        <f t="shared" si="0"/>
        <v>530.61358380289687</v>
      </c>
      <c r="N5" s="223">
        <f t="shared" si="0"/>
        <v>457.02333170069994</v>
      </c>
      <c r="O5" s="223">
        <f t="shared" si="0"/>
        <v>460.30969749355279</v>
      </c>
      <c r="P5" s="223">
        <f t="shared" si="0"/>
        <v>474.43760520832916</v>
      </c>
      <c r="Q5" s="223">
        <f t="shared" si="0"/>
        <v>470.62569318918645</v>
      </c>
      <c r="R5" s="223">
        <f t="shared" si="0"/>
        <v>434.44110530602649</v>
      </c>
      <c r="S5" s="223">
        <f t="shared" si="0"/>
        <v>463.57489876937967</v>
      </c>
      <c r="T5" s="223">
        <f t="shared" si="0"/>
        <v>405.95379691396505</v>
      </c>
      <c r="U5" s="223">
        <f t="shared" si="0"/>
        <v>492.5283565983467</v>
      </c>
      <c r="V5" s="223">
        <f t="shared" si="0"/>
        <v>492.79926495685254</v>
      </c>
      <c r="W5" s="223">
        <f t="shared" si="0"/>
        <v>350.0581300921707</v>
      </c>
      <c r="X5" s="223">
        <f t="shared" si="0"/>
        <v>85.312497224820206</v>
      </c>
      <c r="Y5" s="223">
        <f t="shared" si="0"/>
        <v>151.24377152636637</v>
      </c>
      <c r="DA5" s="89"/>
    </row>
    <row r="6" spans="1:105" ht="12" customHeight="1" x14ac:dyDescent="0.25">
      <c r="A6" s="55" t="s">
        <v>91</v>
      </c>
      <c r="B6" s="259">
        <v>0.27519026622586829</v>
      </c>
      <c r="C6" s="259">
        <v>0.26527966915031609</v>
      </c>
      <c r="D6" s="259">
        <v>0.27932930880296852</v>
      </c>
      <c r="E6" s="259">
        <v>0.2883761640587551</v>
      </c>
      <c r="F6" s="259">
        <v>0.24953307635496591</v>
      </c>
      <c r="G6" s="259">
        <v>0.28038036741363698</v>
      </c>
      <c r="H6" s="259">
        <v>0.2845273887597603</v>
      </c>
      <c r="I6" s="259">
        <v>0.35720775918106878</v>
      </c>
      <c r="J6" s="259">
        <v>0.3032555275850094</v>
      </c>
      <c r="K6" s="259">
        <v>0.29248087740709511</v>
      </c>
      <c r="L6" s="259">
        <v>0.31642308197473679</v>
      </c>
      <c r="M6" s="259">
        <v>0.28814853587322031</v>
      </c>
      <c r="N6" s="259">
        <v>0.1902013832225378</v>
      </c>
      <c r="O6" s="259">
        <v>0.2132606298292021</v>
      </c>
      <c r="P6" s="259">
        <v>0.20098003761253039</v>
      </c>
      <c r="Q6" s="259">
        <v>0.2222670707741668</v>
      </c>
      <c r="R6" s="259">
        <v>0.20035238059596081</v>
      </c>
      <c r="S6" s="259">
        <v>0.18002881560530881</v>
      </c>
      <c r="T6" s="259">
        <v>0.16604711739966349</v>
      </c>
      <c r="U6" s="259">
        <v>0.2362476088708704</v>
      </c>
      <c r="V6" s="259">
        <v>0.2957646862663183</v>
      </c>
      <c r="W6" s="259">
        <v>0.28968624803842408</v>
      </c>
      <c r="X6" s="259">
        <v>0.1576144389783885</v>
      </c>
      <c r="Y6" s="259">
        <v>0.1968389182815532</v>
      </c>
      <c r="DA6" s="67" t="s">
        <v>1134</v>
      </c>
    </row>
    <row r="7" spans="1:105" ht="12" customHeight="1" x14ac:dyDescent="0.25">
      <c r="A7" s="173" t="s">
        <v>92</v>
      </c>
      <c r="B7" s="224">
        <v>0.57051684675017034</v>
      </c>
      <c r="C7" s="224">
        <v>0.54997047107162511</v>
      </c>
      <c r="D7" s="224">
        <v>0.5790977953136407</v>
      </c>
      <c r="E7" s="224">
        <v>0.59785348534702365</v>
      </c>
      <c r="F7" s="224">
        <v>0.52115550703407543</v>
      </c>
      <c r="G7" s="224">
        <v>0.58284315060472991</v>
      </c>
      <c r="H7" s="224">
        <v>0.59385478604868158</v>
      </c>
      <c r="I7" s="224">
        <v>0.74883493412660218</v>
      </c>
      <c r="J7" s="224">
        <v>0.63922530385667131</v>
      </c>
      <c r="K7" s="224">
        <v>0.61464960402047164</v>
      </c>
      <c r="L7" s="224">
        <v>0.66315964116180748</v>
      </c>
      <c r="M7" s="224">
        <v>0.602430437306405</v>
      </c>
      <c r="N7" s="224">
        <v>0.39678282591172842</v>
      </c>
      <c r="O7" s="224">
        <v>0.44401280629754419</v>
      </c>
      <c r="P7" s="224">
        <v>0.42520839404704719</v>
      </c>
      <c r="Q7" s="224">
        <v>0.4701237318370971</v>
      </c>
      <c r="R7" s="224">
        <v>0.42316705313031722</v>
      </c>
      <c r="S7" s="224">
        <v>0.37975402128941799</v>
      </c>
      <c r="T7" s="224">
        <v>0.34985736676308188</v>
      </c>
      <c r="U7" s="224">
        <v>0.50546192277735735</v>
      </c>
      <c r="V7" s="224">
        <v>0.64161921899635099</v>
      </c>
      <c r="W7" s="224">
        <v>0.63620596904104854</v>
      </c>
      <c r="X7" s="224">
        <v>0.34995750898031958</v>
      </c>
      <c r="Y7" s="224">
        <v>0.44132734270616769</v>
      </c>
      <c r="DA7" s="177" t="s">
        <v>1135</v>
      </c>
    </row>
    <row r="8" spans="1:105" ht="12" customHeight="1" x14ac:dyDescent="0.25">
      <c r="A8" s="173" t="s">
        <v>93</v>
      </c>
      <c r="B8" s="224">
        <v>3.4127250969676282</v>
      </c>
      <c r="C8" s="224">
        <v>3.2898205196018342</v>
      </c>
      <c r="D8" s="224">
        <v>3.464054726732559</v>
      </c>
      <c r="E8" s="224">
        <v>3.5762477574072569</v>
      </c>
      <c r="F8" s="224">
        <v>3.0883468035274699</v>
      </c>
      <c r="G8" s="224">
        <v>3.463925438283459</v>
      </c>
      <c r="H8" s="224">
        <v>3.509544200413766</v>
      </c>
      <c r="I8" s="224">
        <v>4.3997365460408613</v>
      </c>
      <c r="J8" s="224">
        <v>3.7304306562969272</v>
      </c>
      <c r="K8" s="224">
        <v>3.5937703681918158</v>
      </c>
      <c r="L8" s="224">
        <v>3.883966048012617</v>
      </c>
      <c r="M8" s="224">
        <v>3.533656579063905</v>
      </c>
      <c r="N8" s="224">
        <v>2.3305773998085528</v>
      </c>
      <c r="O8" s="224">
        <v>2.611195426513031</v>
      </c>
      <c r="P8" s="224">
        <v>2.4587762014862178</v>
      </c>
      <c r="Q8" s="224">
        <v>2.7148860106138968</v>
      </c>
      <c r="R8" s="224">
        <v>2.4437190358522352</v>
      </c>
      <c r="S8" s="224">
        <v>2.1930160297252592</v>
      </c>
      <c r="T8" s="224">
        <v>2.0203678444899911</v>
      </c>
      <c r="U8" s="224">
        <v>2.8737636598172278</v>
      </c>
      <c r="V8" s="224">
        <v>3.5977414176241012</v>
      </c>
      <c r="W8" s="224">
        <v>3.5238020665709691</v>
      </c>
      <c r="X8" s="224">
        <v>1.917253889524644</v>
      </c>
      <c r="Y8" s="224">
        <v>2.3943883830140562</v>
      </c>
      <c r="DA8" s="177" t="s">
        <v>1136</v>
      </c>
    </row>
    <row r="9" spans="1:105" ht="12" customHeight="1" x14ac:dyDescent="0.25">
      <c r="A9" s="173" t="s">
        <v>94</v>
      </c>
      <c r="B9" s="224">
        <v>3.9415327861437479</v>
      </c>
      <c r="C9" s="224">
        <v>3.79958393075986</v>
      </c>
      <c r="D9" s="224">
        <v>4.0008160313130912</v>
      </c>
      <c r="E9" s="224">
        <v>4.1303935672166032</v>
      </c>
      <c r="F9" s="224">
        <v>3.600509834819464</v>
      </c>
      <c r="G9" s="224">
        <v>4.0266915874157316</v>
      </c>
      <c r="H9" s="224">
        <v>4.1027677320180027</v>
      </c>
      <c r="I9" s="224">
        <v>5.1734799087576899</v>
      </c>
      <c r="J9" s="224">
        <v>4.4162192707116867</v>
      </c>
      <c r="K9" s="224">
        <v>4.2464330020001082</v>
      </c>
      <c r="L9" s="224">
        <v>4.5815745546795403</v>
      </c>
      <c r="M9" s="224">
        <v>4.1620143796628426</v>
      </c>
      <c r="N9" s="224">
        <v>2.7412556285032741</v>
      </c>
      <c r="O9" s="224">
        <v>3.0675536462393551</v>
      </c>
      <c r="P9" s="224">
        <v>2.9408526175498291</v>
      </c>
      <c r="Q9" s="224">
        <v>3.247946336966983</v>
      </c>
      <c r="R9" s="224">
        <v>2.923536480000501</v>
      </c>
      <c r="S9" s="224">
        <v>2.6236086350621428</v>
      </c>
      <c r="T9" s="224">
        <v>2.417061458264806</v>
      </c>
      <c r="U9" s="224">
        <v>3.495842903338171</v>
      </c>
      <c r="V9" s="224">
        <v>4.4416909899864354</v>
      </c>
      <c r="W9" s="224">
        <v>4.4078388127483246</v>
      </c>
      <c r="X9" s="224">
        <v>2.426369575896469</v>
      </c>
      <c r="Y9" s="224">
        <v>3.06181402701058</v>
      </c>
      <c r="DA9" s="177" t="s">
        <v>1137</v>
      </c>
    </row>
    <row r="10" spans="1:105" ht="12" customHeight="1" x14ac:dyDescent="0.25">
      <c r="A10" s="56" t="s">
        <v>95</v>
      </c>
      <c r="B10" s="260">
        <v>2.7208011990340899</v>
      </c>
      <c r="C10" s="260">
        <v>2.601613988252903</v>
      </c>
      <c r="D10" s="260">
        <v>2.1857607568711819</v>
      </c>
      <c r="E10" s="260">
        <v>2.4681589925159342</v>
      </c>
      <c r="F10" s="260">
        <v>3.5893016827554072</v>
      </c>
      <c r="G10" s="260">
        <v>2.8640017585128028</v>
      </c>
      <c r="H10" s="260">
        <v>3.373076123682857</v>
      </c>
      <c r="I10" s="260">
        <v>3.4391672591072679</v>
      </c>
      <c r="J10" s="260">
        <v>3.2276143919645919</v>
      </c>
      <c r="K10" s="260">
        <v>3.286371735869468</v>
      </c>
      <c r="L10" s="260">
        <v>3.0490173777337062</v>
      </c>
      <c r="M10" s="260">
        <v>2.9825002082943008</v>
      </c>
      <c r="N10" s="260">
        <v>2.148756120143517</v>
      </c>
      <c r="O10" s="260">
        <v>2.285089754497974</v>
      </c>
      <c r="P10" s="260">
        <v>2.144384181640814</v>
      </c>
      <c r="Q10" s="260">
        <v>2.0783723185763572</v>
      </c>
      <c r="R10" s="260">
        <v>1.856118820971006</v>
      </c>
      <c r="S10" s="260">
        <v>1.898202671129581</v>
      </c>
      <c r="T10" s="260">
        <v>1.5499419388120841</v>
      </c>
      <c r="U10" s="260">
        <v>2.5707693712442672</v>
      </c>
      <c r="V10" s="260">
        <v>3.4572323254664248</v>
      </c>
      <c r="W10" s="260">
        <v>2.900770622223527</v>
      </c>
      <c r="X10" s="260">
        <v>1.0528180004040411</v>
      </c>
      <c r="Y10" s="260">
        <v>1.3403514642577581</v>
      </c>
      <c r="DA10" s="68" t="s">
        <v>1138</v>
      </c>
    </row>
    <row r="11" spans="1:105" ht="12" customHeight="1" x14ac:dyDescent="0.25">
      <c r="A11" s="37" t="s">
        <v>159</v>
      </c>
      <c r="B11" s="226">
        <v>4.3873024981502078E-2</v>
      </c>
      <c r="C11" s="226">
        <v>0.20417872844677359</v>
      </c>
      <c r="D11" s="226">
        <v>2.3736271267210691E-2</v>
      </c>
      <c r="E11" s="226">
        <v>2.2670904402789609E-2</v>
      </c>
      <c r="F11" s="226">
        <v>2.4305273590108829E-2</v>
      </c>
      <c r="G11" s="226">
        <v>2.1414131606417312E-2</v>
      </c>
      <c r="H11" s="226">
        <v>2.8885494106670691E-2</v>
      </c>
      <c r="I11" s="226">
        <v>6.2248683288719663E-5</v>
      </c>
      <c r="J11" s="226">
        <v>2.1634122463158011E-2</v>
      </c>
      <c r="K11" s="226">
        <v>6.004027094853054E-5</v>
      </c>
      <c r="L11" s="226">
        <v>1.7557393024963518E-2</v>
      </c>
      <c r="M11" s="226">
        <v>1.9065993256409512E-2</v>
      </c>
      <c r="N11" s="226">
        <v>1.197006134426646E-2</v>
      </c>
      <c r="O11" s="226">
        <v>2.131129614230675E-2</v>
      </c>
      <c r="P11" s="226">
        <v>2.0130036749514461E-2</v>
      </c>
      <c r="Q11" s="226">
        <v>1.8430570281413199E-2</v>
      </c>
      <c r="R11" s="226">
        <v>5.0757522484568118E-5</v>
      </c>
      <c r="S11" s="226">
        <v>3.025876391135749E-3</v>
      </c>
      <c r="T11" s="226">
        <v>5.5394154891737169E-3</v>
      </c>
      <c r="U11" s="226">
        <v>8.6261425777877376E-3</v>
      </c>
      <c r="V11" s="226">
        <v>9.9352023402250692E-3</v>
      </c>
      <c r="W11" s="226">
        <v>1.2253647789687711E-2</v>
      </c>
      <c r="X11" s="226">
        <v>2.568453475245891E-2</v>
      </c>
      <c r="Y11" s="226">
        <v>4.6334805832946732E-2</v>
      </c>
      <c r="DA11" s="69" t="s">
        <v>1139</v>
      </c>
    </row>
    <row r="12" spans="1:105" ht="12" customHeight="1" x14ac:dyDescent="0.25">
      <c r="A12" s="37" t="s">
        <v>35</v>
      </c>
      <c r="B12" s="226">
        <v>2.5234983013288201</v>
      </c>
      <c r="C12" s="226">
        <v>2.247080901028955</v>
      </c>
      <c r="D12" s="226">
        <v>1.91945964234261</v>
      </c>
      <c r="E12" s="226">
        <v>2.2354907876961501</v>
      </c>
      <c r="F12" s="226">
        <v>3.4894775111856422</v>
      </c>
      <c r="G12" s="226">
        <v>2.7094044525960039</v>
      </c>
      <c r="H12" s="226">
        <v>3.2160341479589261</v>
      </c>
      <c r="I12" s="226">
        <v>3.2532602816958271</v>
      </c>
      <c r="J12" s="226">
        <v>3.0726505092083989</v>
      </c>
      <c r="K12" s="226">
        <v>3.1814331275974599</v>
      </c>
      <c r="L12" s="226">
        <v>2.8972819698923038</v>
      </c>
      <c r="M12" s="226">
        <v>2.855234768251111</v>
      </c>
      <c r="N12" s="226">
        <v>2.077493943750762</v>
      </c>
      <c r="O12" s="226">
        <v>2.1906038158359951</v>
      </c>
      <c r="P12" s="226">
        <v>2.0515268430520019</v>
      </c>
      <c r="Q12" s="226">
        <v>1.9628703400455649</v>
      </c>
      <c r="R12" s="226">
        <v>1.7668787148907941</v>
      </c>
      <c r="S12" s="226">
        <v>1.8324301543645269</v>
      </c>
      <c r="T12" s="226">
        <v>1.4718902499547839</v>
      </c>
      <c r="U12" s="226">
        <v>2.4664171125984251</v>
      </c>
      <c r="V12" s="226">
        <v>3.3321424764978671</v>
      </c>
      <c r="W12" s="226">
        <v>2.7181448090097922</v>
      </c>
      <c r="X12" s="226">
        <v>0.80658311571728769</v>
      </c>
      <c r="Y12" s="226">
        <v>1.0626890193363341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0.15342987272376751</v>
      </c>
      <c r="C15" s="226">
        <v>0.1503543587771751</v>
      </c>
      <c r="D15" s="226">
        <v>0.24256484326136171</v>
      </c>
      <c r="E15" s="226">
        <v>0.2099973004169946</v>
      </c>
      <c r="F15" s="226">
        <v>7.5518897979656149E-2</v>
      </c>
      <c r="G15" s="226">
        <v>0.13318317431038179</v>
      </c>
      <c r="H15" s="226">
        <v>0.1281564816172607</v>
      </c>
      <c r="I15" s="226">
        <v>0.1858447287281523</v>
      </c>
      <c r="J15" s="226">
        <v>0.13332976029303531</v>
      </c>
      <c r="K15" s="226">
        <v>0.1048785680010596</v>
      </c>
      <c r="L15" s="226">
        <v>0.13417801481643829</v>
      </c>
      <c r="M15" s="226">
        <v>0.10819944678678051</v>
      </c>
      <c r="N15" s="226">
        <v>5.9292115048488803E-2</v>
      </c>
      <c r="O15" s="226">
        <v>7.3174642519672942E-2</v>
      </c>
      <c r="P15" s="226">
        <v>7.2727301839298014E-2</v>
      </c>
      <c r="Q15" s="226">
        <v>9.7071408249378793E-2</v>
      </c>
      <c r="R15" s="226">
        <v>8.9189348557727366E-2</v>
      </c>
      <c r="S15" s="226">
        <v>6.2746640373918264E-2</v>
      </c>
      <c r="T15" s="226">
        <v>7.2512273368126767E-2</v>
      </c>
      <c r="U15" s="226">
        <v>9.5726116068053813E-2</v>
      </c>
      <c r="V15" s="226">
        <v>0.1151546466283329</v>
      </c>
      <c r="W15" s="226">
        <v>0.1703721654240471</v>
      </c>
      <c r="X15" s="226">
        <v>0.22055034993429501</v>
      </c>
      <c r="Y15" s="226">
        <v>0.2313276390884775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539.08862404430045</v>
      </c>
      <c r="C16" s="314">
        <f>CHI_fec!C16</f>
        <v>444.11888799650609</v>
      </c>
      <c r="D16" s="314">
        <f>CHI_fec!D16</f>
        <v>404.44881061043571</v>
      </c>
      <c r="E16" s="314">
        <f>CHI_fec!E16</f>
        <v>447.86334459460147</v>
      </c>
      <c r="F16" s="314">
        <f>CHI_fec!F16</f>
        <v>470.86635767543152</v>
      </c>
      <c r="G16" s="314">
        <f>CHI_fec!G16</f>
        <v>474.5298925478794</v>
      </c>
      <c r="H16" s="314">
        <f>CHI_fec!H16</f>
        <v>457.66300065651029</v>
      </c>
      <c r="I16" s="314">
        <f>CHI_fec!I16</f>
        <v>488.00865843810959</v>
      </c>
      <c r="J16" s="314">
        <f>CHI_fec!J16</f>
        <v>476.07675558034111</v>
      </c>
      <c r="K16" s="314">
        <f>CHI_fec!K16</f>
        <v>400.30435343461698</v>
      </c>
      <c r="L16" s="314">
        <f>CHI_fec!L16</f>
        <v>463.77614653924098</v>
      </c>
      <c r="M16" s="314">
        <f>CHI_fec!M16</f>
        <v>451.35052315145077</v>
      </c>
      <c r="N16" s="314">
        <f>CHI_fec!N16</f>
        <v>400.47219600171587</v>
      </c>
      <c r="O16" s="314">
        <f>CHI_fec!O16</f>
        <v>399.73393288907619</v>
      </c>
      <c r="P16" s="314">
        <f>CHI_fec!P16</f>
        <v>417.61870377132237</v>
      </c>
      <c r="Q16" s="314">
        <f>CHI_fec!Q16</f>
        <v>414.3653627259456</v>
      </c>
      <c r="R16" s="314">
        <f>CHI_fec!R16</f>
        <v>383.97946418768248</v>
      </c>
      <c r="S16" s="314">
        <f>CHI_fec!S16</f>
        <v>413.02894577279523</v>
      </c>
      <c r="T16" s="314">
        <f>CHI_fec!T16</f>
        <v>363.84596859951881</v>
      </c>
      <c r="U16" s="314">
        <f>CHI_fec!U16</f>
        <v>425.50448488821451</v>
      </c>
      <c r="V16" s="314">
        <f>CHI_fec!V16</f>
        <v>403.11651937735661</v>
      </c>
      <c r="W16" s="314">
        <f>CHI_fec!W16</f>
        <v>273.17086840311629</v>
      </c>
      <c r="X16" s="314">
        <f>CHI_fec!X16</f>
        <v>54.284102469236203</v>
      </c>
      <c r="Y16" s="314">
        <f>CHI_fec!Y16</f>
        <v>114.0813652667163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87.460447119518477</v>
      </c>
      <c r="C18" s="315">
        <f>CHI_fec!C18</f>
        <v>73.787704213241611</v>
      </c>
      <c r="D18" s="315">
        <f>CHI_fec!D18</f>
        <v>68.36380051590713</v>
      </c>
      <c r="E18" s="315">
        <f>CHI_fec!E18</f>
        <v>63.843852106620808</v>
      </c>
      <c r="F18" s="315">
        <f>CHI_fec!F18</f>
        <v>74.013671539122953</v>
      </c>
      <c r="G18" s="315">
        <f>CHI_fec!G18</f>
        <v>74.691659501289763</v>
      </c>
      <c r="H18" s="315">
        <f>CHI_fec!H18</f>
        <v>71.866723989681844</v>
      </c>
      <c r="I18" s="315">
        <f>CHI_fec!I18</f>
        <v>67.459845227858978</v>
      </c>
      <c r="J18" s="315">
        <f>CHI_fec!J18</f>
        <v>64.634823731728289</v>
      </c>
      <c r="K18" s="315">
        <f>CHI_fec!K18</f>
        <v>55.707996560619087</v>
      </c>
      <c r="L18" s="315">
        <f>CHI_fec!L18</f>
        <v>50.736113499570067</v>
      </c>
      <c r="M18" s="315">
        <f>CHI_fec!M18</f>
        <v>33.108426483233018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4.8955887906461832</v>
      </c>
      <c r="C22" s="315">
        <f>CHI_fec!C22</f>
        <v>5.2795930695930027</v>
      </c>
      <c r="D22" s="315">
        <f>CHI_fec!D22</f>
        <v>5.0875896302120909</v>
      </c>
      <c r="E22" s="315">
        <f>CHI_fec!E22</f>
        <v>6.7194065034578783</v>
      </c>
      <c r="F22" s="315">
        <f>CHI_fec!F22</f>
        <v>6.7194101259904357</v>
      </c>
      <c r="G22" s="315">
        <f>CHI_fec!G22</f>
        <v>9.311147921912136</v>
      </c>
      <c r="H22" s="315">
        <f>CHI_fec!H22</f>
        <v>7.6793377158396483</v>
      </c>
      <c r="I22" s="315">
        <f>CHI_fec!I22</f>
        <v>5.7594752910761056</v>
      </c>
      <c r="J22" s="315">
        <f>CHI_fec!J22</f>
        <v>4.7996274634021159</v>
      </c>
      <c r="K22" s="315">
        <f>CHI_fec!K22</f>
        <v>3.8396930734820458</v>
      </c>
      <c r="L22" s="315">
        <f>CHI_fec!L22</f>
        <v>3.8396891015798622</v>
      </c>
      <c r="M22" s="315">
        <f>CHI_fec!M22</f>
        <v>3.8396891015798622</v>
      </c>
      <c r="N22" s="315">
        <f>CHI_fec!N22</f>
        <v>2.8797626397211169</v>
      </c>
      <c r="O22" s="315">
        <f>CHI_fec!O22</f>
        <v>3.8396938521028869</v>
      </c>
      <c r="P22" s="315">
        <f>CHI_fec!P22</f>
        <v>3.8396839948822592</v>
      </c>
      <c r="Q22" s="315">
        <f>CHI_fec!Q22</f>
        <v>4.7995845660144107</v>
      </c>
      <c r="R22" s="315">
        <f>CHI_fec!R22</f>
        <v>4.7995845660144107</v>
      </c>
      <c r="S22" s="315">
        <f>CHI_fec!S22</f>
        <v>3.935652565572533</v>
      </c>
      <c r="T22" s="315">
        <f>CHI_fec!T22</f>
        <v>9.9831998978850685</v>
      </c>
      <c r="U22" s="315">
        <f>CHI_fec!U22</f>
        <v>11.32701283318443</v>
      </c>
      <c r="V22" s="315">
        <f>CHI_fec!V22</f>
        <v>8.0632949577521611</v>
      </c>
      <c r="W22" s="315">
        <f>CHI_fec!W22</f>
        <v>9.0073258407774901</v>
      </c>
      <c r="X22" s="315">
        <f>CHI_fec!X22</f>
        <v>2.4318238793823852</v>
      </c>
      <c r="Y22" s="315">
        <f>CHI_fec!Y22</f>
        <v>3.0848906321505019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446.73258813413582</v>
      </c>
      <c r="C24" s="315">
        <f>CHI_fec!C24</f>
        <v>365.05159071367149</v>
      </c>
      <c r="D24" s="315">
        <f>CHI_fec!D24</f>
        <v>330.99742046431641</v>
      </c>
      <c r="E24" s="315">
        <f>CHI_fec!E24</f>
        <v>377.30008598452281</v>
      </c>
      <c r="F24" s="315">
        <f>CHI_fec!F24</f>
        <v>390.13327601031813</v>
      </c>
      <c r="G24" s="315">
        <f>CHI_fec!G24</f>
        <v>390.52708512467751</v>
      </c>
      <c r="H24" s="315">
        <f>CHI_fec!H24</f>
        <v>378.11693895098881</v>
      </c>
      <c r="I24" s="315">
        <f>CHI_fec!I24</f>
        <v>414.7893379191745</v>
      </c>
      <c r="J24" s="315">
        <f>CHI_fec!J24</f>
        <v>406.64230438521071</v>
      </c>
      <c r="K24" s="315">
        <f>CHI_fec!K24</f>
        <v>340.75666380051592</v>
      </c>
      <c r="L24" s="315">
        <f>CHI_fec!L24</f>
        <v>409.20034393809112</v>
      </c>
      <c r="M24" s="315">
        <f>CHI_fec!M24</f>
        <v>414.40240756663798</v>
      </c>
      <c r="N24" s="315">
        <f>CHI_fec!N24</f>
        <v>397.59243336199478</v>
      </c>
      <c r="O24" s="315">
        <f>CHI_fec!O24</f>
        <v>395.89423903697332</v>
      </c>
      <c r="P24" s="315">
        <f>CHI_fec!P24</f>
        <v>413.77901977644018</v>
      </c>
      <c r="Q24" s="315">
        <f>CHI_fec!Q24</f>
        <v>409.5657781599312</v>
      </c>
      <c r="R24" s="315">
        <f>CHI_fec!R24</f>
        <v>379.17987962166808</v>
      </c>
      <c r="S24" s="315">
        <f>CHI_fec!S24</f>
        <v>409.0932932072227</v>
      </c>
      <c r="T24" s="315">
        <f>CHI_fec!T24</f>
        <v>353.86276870163368</v>
      </c>
      <c r="U24" s="315">
        <f>CHI_fec!U24</f>
        <v>414.17747205503008</v>
      </c>
      <c r="V24" s="315">
        <f>CHI_fec!V24</f>
        <v>395.05322441960448</v>
      </c>
      <c r="W24" s="315">
        <f>CHI_fec!W24</f>
        <v>264.16354256233882</v>
      </c>
      <c r="X24" s="315">
        <f>CHI_fec!X24</f>
        <v>51.852278589853817</v>
      </c>
      <c r="Y24" s="315">
        <f>CHI_fec!Y24</f>
        <v>110.9964746345658</v>
      </c>
      <c r="DA24" s="137"/>
    </row>
    <row r="25" spans="1:105" ht="12" customHeight="1" x14ac:dyDescent="0.25">
      <c r="A25" s="57" t="s">
        <v>998</v>
      </c>
      <c r="B25" s="294">
        <v>40.365382213069957</v>
      </c>
      <c r="C25" s="294">
        <v>38.883396115615781</v>
      </c>
      <c r="D25" s="294">
        <v>32.794906228739713</v>
      </c>
      <c r="E25" s="294">
        <v>36.856289392846953</v>
      </c>
      <c r="F25" s="294">
        <v>51.946254422737432</v>
      </c>
      <c r="G25" s="294">
        <v>41.798618084965128</v>
      </c>
      <c r="H25" s="294">
        <v>49.821598916884327</v>
      </c>
      <c r="I25" s="294">
        <v>50.020984693822719</v>
      </c>
      <c r="J25" s="294">
        <v>46.918944504188232</v>
      </c>
      <c r="K25" s="294">
        <v>47.580928802591373</v>
      </c>
      <c r="L25" s="294">
        <v>44.421142522897242</v>
      </c>
      <c r="M25" s="294">
        <v>43.432393673088917</v>
      </c>
      <c r="N25" s="294">
        <v>31.33942598408057</v>
      </c>
      <c r="O25" s="294">
        <v>33.38735506540192</v>
      </c>
      <c r="P25" s="294">
        <v>31.25886272577042</v>
      </c>
      <c r="Q25" s="294">
        <v>30.57771485969862</v>
      </c>
      <c r="R25" s="294">
        <v>27.453870973168609</v>
      </c>
      <c r="S25" s="294">
        <v>27.87943732218967</v>
      </c>
      <c r="T25" s="294">
        <v>22.942354544110142</v>
      </c>
      <c r="U25" s="294">
        <v>36.722654238059079</v>
      </c>
      <c r="V25" s="294">
        <v>49.413575185118063</v>
      </c>
      <c r="W25" s="294">
        <v>41.625654485495517</v>
      </c>
      <c r="X25" s="294">
        <v>16.408778486806192</v>
      </c>
      <c r="Y25" s="294">
        <v>18.865658102459999</v>
      </c>
      <c r="DA25" s="70" t="s">
        <v>1144</v>
      </c>
    </row>
    <row r="26" spans="1:105" ht="12" customHeight="1" x14ac:dyDescent="0.25">
      <c r="A26" s="46" t="s">
        <v>28</v>
      </c>
      <c r="B26" s="229">
        <v>0.1371746207527334</v>
      </c>
      <c r="C26" s="229">
        <v>0</v>
      </c>
      <c r="D26" s="229">
        <v>0</v>
      </c>
      <c r="E26" s="229">
        <v>0</v>
      </c>
      <c r="F26" s="229">
        <v>0.1853281713989558</v>
      </c>
      <c r="G26" s="229">
        <v>2.793209975297261E-2</v>
      </c>
      <c r="H26" s="229">
        <v>0</v>
      </c>
      <c r="I26" s="229">
        <v>0.46694609353684829</v>
      </c>
      <c r="J26" s="229">
        <v>0</v>
      </c>
      <c r="K26" s="229">
        <v>0</v>
      </c>
      <c r="L26" s="229">
        <v>0.16805712813918119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5.2932367742406221E-2</v>
      </c>
      <c r="Y26" s="229">
        <v>1.1103139928332541E-2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1.6917652725496291</v>
      </c>
      <c r="C28" s="229">
        <v>1.4691735169782849</v>
      </c>
      <c r="D28" s="229">
        <v>1.3267350246279661</v>
      </c>
      <c r="E28" s="229">
        <v>1.2626589142252509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0.39414296896222029</v>
      </c>
      <c r="C29" s="229">
        <v>1.791812343700355</v>
      </c>
      <c r="D29" s="229">
        <v>0.21240017731254551</v>
      </c>
      <c r="E29" s="229">
        <v>0.2069027566936803</v>
      </c>
      <c r="F29" s="229">
        <v>0.21450102420557179</v>
      </c>
      <c r="G29" s="229">
        <v>0.23083254922229079</v>
      </c>
      <c r="H29" s="229">
        <v>0.2373663768586754</v>
      </c>
      <c r="I29" s="229">
        <v>7.2451878187518445E-4</v>
      </c>
      <c r="J29" s="229">
        <v>0.24780595921301091</v>
      </c>
      <c r="K29" s="229">
        <v>7.9314850185881137E-4</v>
      </c>
      <c r="L29" s="229">
        <v>0.26322687050815491</v>
      </c>
      <c r="M29" s="229">
        <v>0.27957537320863968</v>
      </c>
      <c r="N29" s="229">
        <v>0.17499821983661251</v>
      </c>
      <c r="O29" s="229">
        <v>0.31061653753304219</v>
      </c>
      <c r="P29" s="229">
        <v>0.2896321882041264</v>
      </c>
      <c r="Q29" s="229">
        <v>0.26524544206534012</v>
      </c>
      <c r="R29" s="229">
        <v>7.1421883866480771E-4</v>
      </c>
      <c r="S29" s="229">
        <v>4.2831614335256153E-2</v>
      </c>
      <c r="T29" s="229">
        <v>7.8381329010398626E-2</v>
      </c>
      <c r="U29" s="229">
        <v>0.11778300846893</v>
      </c>
      <c r="V29" s="229">
        <v>0.1307146924390381</v>
      </c>
      <c r="W29" s="229">
        <v>0.1504957318922972</v>
      </c>
      <c r="X29" s="229">
        <v>0.27386557838173708</v>
      </c>
      <c r="Y29" s="229">
        <v>0.67555320713151212</v>
      </c>
      <c r="DA29" s="73" t="s">
        <v>1148</v>
      </c>
    </row>
    <row r="30" spans="1:105" ht="12" customHeight="1" x14ac:dyDescent="0.25">
      <c r="A30" s="46" t="s">
        <v>32</v>
      </c>
      <c r="B30" s="229">
        <v>15.361400156307161</v>
      </c>
      <c r="C30" s="229">
        <v>15.60077240610531</v>
      </c>
      <c r="D30" s="229">
        <v>13.41727803467387</v>
      </c>
      <c r="E30" s="229">
        <v>14.365551415414251</v>
      </c>
      <c r="F30" s="229">
        <v>20.647386006638062</v>
      </c>
      <c r="G30" s="229">
        <v>11.914032485621901</v>
      </c>
      <c r="H30" s="229">
        <v>22.510440453921031</v>
      </c>
      <c r="I30" s="229">
        <v>11.727163014437281</v>
      </c>
      <c r="J30" s="229">
        <v>11.26425341687486</v>
      </c>
      <c r="K30" s="229">
        <v>5.6671663809483226</v>
      </c>
      <c r="L30" s="229">
        <v>0.70746091309928982</v>
      </c>
      <c r="M30" s="229">
        <v>1.2535817510521829</v>
      </c>
      <c r="N30" s="229">
        <v>0.26174946990578651</v>
      </c>
      <c r="O30" s="229">
        <v>0.55858347244537543</v>
      </c>
      <c r="P30" s="229">
        <v>0.52207174965944747</v>
      </c>
      <c r="Q30" s="229">
        <v>0</v>
      </c>
      <c r="R30" s="229">
        <v>0</v>
      </c>
      <c r="S30" s="229">
        <v>0</v>
      </c>
      <c r="T30" s="229">
        <v>1.7517713486355471E-2</v>
      </c>
      <c r="U30" s="229">
        <v>0</v>
      </c>
      <c r="V30" s="229">
        <v>3.1934109639558353E-2</v>
      </c>
      <c r="W30" s="229">
        <v>3.3914332421073813E-2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0.25706694774586891</v>
      </c>
      <c r="H31" s="229">
        <v>0.26892391749331379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0.45831571165011281</v>
      </c>
      <c r="Q31" s="229">
        <v>1.272580878727178</v>
      </c>
      <c r="R31" s="229">
        <v>1.5242405272384161</v>
      </c>
      <c r="S31" s="229">
        <v>0.88745618476018329</v>
      </c>
      <c r="T31" s="229">
        <v>0.9029900386423102</v>
      </c>
      <c r="U31" s="229">
        <v>0.74547663015135734</v>
      </c>
      <c r="V31" s="229">
        <v>0.86757317416803326</v>
      </c>
      <c r="W31" s="229">
        <v>1.1493579286499369</v>
      </c>
      <c r="X31" s="229">
        <v>0.5896473282628244</v>
      </c>
      <c r="Y31" s="229">
        <v>0.65287733600251652</v>
      </c>
      <c r="DA31" s="73" t="s">
        <v>1150</v>
      </c>
    </row>
    <row r="32" spans="1:105" ht="12" customHeight="1" x14ac:dyDescent="0.25">
      <c r="A32" s="46" t="s">
        <v>35</v>
      </c>
      <c r="B32" s="229">
        <v>21.66244676283921</v>
      </c>
      <c r="C32" s="229">
        <v>18.84295561547577</v>
      </c>
      <c r="D32" s="229">
        <v>16.412307717302411</v>
      </c>
      <c r="E32" s="229">
        <v>19.4947918893691</v>
      </c>
      <c r="F32" s="229">
        <v>29.42642799715005</v>
      </c>
      <c r="G32" s="229">
        <v>27.907356993493782</v>
      </c>
      <c r="H32" s="229">
        <v>25.25273020395332</v>
      </c>
      <c r="I32" s="229">
        <v>36.181500791898323</v>
      </c>
      <c r="J32" s="229">
        <v>33.630545751370207</v>
      </c>
      <c r="K32" s="229">
        <v>40.159005668467259</v>
      </c>
      <c r="L32" s="229">
        <v>41.505843162884233</v>
      </c>
      <c r="M32" s="229">
        <v>40.006410700800657</v>
      </c>
      <c r="N32" s="229">
        <v>29.021864400297119</v>
      </c>
      <c r="O32" s="229">
        <v>30.5089202339183</v>
      </c>
      <c r="P32" s="229">
        <v>28.13153590967924</v>
      </c>
      <c r="Q32" s="229">
        <v>26.992869586084481</v>
      </c>
      <c r="R32" s="229">
        <v>23.756688975693361</v>
      </c>
      <c r="S32" s="229">
        <v>24.78500311538334</v>
      </c>
      <c r="T32" s="229">
        <v>19.900885354494928</v>
      </c>
      <c r="U32" s="229">
        <v>32.097084538659367</v>
      </c>
      <c r="V32" s="229">
        <v>41.689602601300209</v>
      </c>
      <c r="W32" s="229">
        <v>31.683281430867059</v>
      </c>
      <c r="X32" s="229">
        <v>8.1481356461831211</v>
      </c>
      <c r="Y32" s="229">
        <v>14.65665715810608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1.687469352115601E-2</v>
      </c>
      <c r="I34" s="229">
        <v>8.282166484213269E-3</v>
      </c>
      <c r="J34" s="229">
        <v>8.6158843972112629E-3</v>
      </c>
      <c r="K34" s="229">
        <v>1.80754166895391E-2</v>
      </c>
      <c r="L34" s="229">
        <v>9.0299478927295413E-3</v>
      </c>
      <c r="M34" s="229">
        <v>9.626277755415762E-3</v>
      </c>
      <c r="N34" s="229">
        <v>1.012125922499215E-2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6.9386630420418974E-4</v>
      </c>
      <c r="U34" s="229">
        <v>2.0695658151190718E-3</v>
      </c>
      <c r="V34" s="229">
        <v>2.56161953161125E-3</v>
      </c>
      <c r="W34" s="229">
        <v>2.820887594504295E-3</v>
      </c>
      <c r="X34" s="229">
        <v>3.852296117586656E-3</v>
      </c>
      <c r="Y34" s="229">
        <v>2.6111142333552122E-3</v>
      </c>
      <c r="DA34" s="73" t="s">
        <v>1153</v>
      </c>
    </row>
    <row r="35" spans="1:105" ht="12" customHeight="1" x14ac:dyDescent="0.25">
      <c r="A35" s="46" t="s">
        <v>39</v>
      </c>
      <c r="B35" s="229">
        <v>1.118452431659001</v>
      </c>
      <c r="C35" s="229">
        <v>1.17868223335606</v>
      </c>
      <c r="D35" s="229">
        <v>1.4261852748229169</v>
      </c>
      <c r="E35" s="229">
        <v>1.5263844171446841</v>
      </c>
      <c r="F35" s="229">
        <v>1.472611223344799</v>
      </c>
      <c r="G35" s="229">
        <v>1.4613970091283179</v>
      </c>
      <c r="H35" s="229">
        <v>1.5352632711368399</v>
      </c>
      <c r="I35" s="229">
        <v>1.6363681086841819</v>
      </c>
      <c r="J35" s="229">
        <v>1.767723492332947</v>
      </c>
      <c r="K35" s="229">
        <v>1.7358881879843879</v>
      </c>
      <c r="L35" s="229">
        <v>1.7675245003736579</v>
      </c>
      <c r="M35" s="229">
        <v>1.883199570272031</v>
      </c>
      <c r="N35" s="229">
        <v>1.8706926348160591</v>
      </c>
      <c r="O35" s="229">
        <v>2.0092348215052001</v>
      </c>
      <c r="P35" s="229">
        <v>1.857307166577491</v>
      </c>
      <c r="Q35" s="229">
        <v>2.0470189528216238</v>
      </c>
      <c r="R35" s="229">
        <v>2.1722272513981662</v>
      </c>
      <c r="S35" s="229">
        <v>2.164146407710883</v>
      </c>
      <c r="T35" s="229">
        <v>2.0418862421719441</v>
      </c>
      <c r="U35" s="229">
        <v>3.7602404949642998</v>
      </c>
      <c r="V35" s="229">
        <v>6.6911889880396052</v>
      </c>
      <c r="W35" s="229">
        <v>8.6057841740706422</v>
      </c>
      <c r="X35" s="229">
        <v>7.3403452701185117</v>
      </c>
      <c r="Y35" s="229">
        <v>2.866856147058197</v>
      </c>
      <c r="DA35" s="73" t="s">
        <v>1154</v>
      </c>
    </row>
    <row r="36" spans="1:105" ht="12" customHeight="1" x14ac:dyDescent="0.25">
      <c r="A36" s="57" t="s">
        <v>1010</v>
      </c>
      <c r="B36" s="261">
        <v>15.22111042735216</v>
      </c>
      <c r="C36" s="261">
        <v>14.640652355764839</v>
      </c>
      <c r="D36" s="261">
        <v>12.30054100305725</v>
      </c>
      <c r="E36" s="261">
        <v>13.83347262502868</v>
      </c>
      <c r="F36" s="261">
        <v>19.623686035108321</v>
      </c>
      <c r="G36" s="261">
        <v>15.707063251131631</v>
      </c>
      <c r="H36" s="261">
        <v>18.781395029964429</v>
      </c>
      <c r="I36" s="261">
        <v>18.821882705364182</v>
      </c>
      <c r="J36" s="261">
        <v>17.63817652870059</v>
      </c>
      <c r="K36" s="261">
        <v>17.883036443408091</v>
      </c>
      <c r="L36" s="261">
        <v>16.659548151290199</v>
      </c>
      <c r="M36" s="261">
        <v>16.27827281283173</v>
      </c>
      <c r="N36" s="261">
        <v>11.69926103996147</v>
      </c>
      <c r="O36" s="261">
        <v>12.45870389580354</v>
      </c>
      <c r="P36" s="261">
        <v>11.69578861056211</v>
      </c>
      <c r="Q36" s="261">
        <v>11.339238636129769</v>
      </c>
      <c r="R36" s="261">
        <v>10.12953176716444</v>
      </c>
      <c r="S36" s="261">
        <v>10.32940723957387</v>
      </c>
      <c r="T36" s="261">
        <v>8.4590764225317407</v>
      </c>
      <c r="U36" s="261">
        <v>13.933812141056571</v>
      </c>
      <c r="V36" s="261">
        <v>18.95169426870002</v>
      </c>
      <c r="W36" s="261">
        <v>15.97700404572168</v>
      </c>
      <c r="X36" s="261">
        <v>5.7359290065755948</v>
      </c>
      <c r="Y36" s="261">
        <v>7.249708819257795</v>
      </c>
      <c r="DA36" s="70" t="s">
        <v>1155</v>
      </c>
    </row>
    <row r="37" spans="1:105" ht="12" customHeight="1" x14ac:dyDescent="0.25">
      <c r="A37" s="60" t="s">
        <v>1012</v>
      </c>
      <c r="B37" s="262">
        <v>15.17056819643409</v>
      </c>
      <c r="C37" s="262">
        <v>14.592182911380201</v>
      </c>
      <c r="D37" s="262">
        <v>12.22035911993601</v>
      </c>
      <c r="E37" s="262">
        <v>13.76266751952739</v>
      </c>
      <c r="F37" s="262">
        <v>19.599145947669872</v>
      </c>
      <c r="G37" s="262">
        <v>15.653833519604721</v>
      </c>
      <c r="H37" s="262">
        <v>18.742423887144401</v>
      </c>
      <c r="I37" s="262">
        <v>18.74229830843387</v>
      </c>
      <c r="J37" s="262">
        <v>17.581683753035961</v>
      </c>
      <c r="K37" s="262">
        <v>17.831776671600149</v>
      </c>
      <c r="L37" s="262">
        <v>16.585073515442058</v>
      </c>
      <c r="M37" s="262">
        <v>16.21930726231227</v>
      </c>
      <c r="N37" s="262">
        <v>11.66657875739336</v>
      </c>
      <c r="O37" s="262">
        <v>12.418518955661961</v>
      </c>
      <c r="P37" s="262">
        <v>11.655771575485289</v>
      </c>
      <c r="Q37" s="262">
        <v>11.284171343554</v>
      </c>
      <c r="R37" s="262">
        <v>10.078845940102241</v>
      </c>
      <c r="S37" s="262">
        <v>10.2943473932852</v>
      </c>
      <c r="T37" s="262">
        <v>8.4179548955068153</v>
      </c>
      <c r="U37" s="262">
        <v>13.880649133317959</v>
      </c>
      <c r="V37" s="262">
        <v>18.887209814140149</v>
      </c>
      <c r="W37" s="262">
        <v>15.87934856742973</v>
      </c>
      <c r="X37" s="262">
        <v>5.5893483318578321</v>
      </c>
      <c r="Y37" s="262">
        <v>7.1023669708747841</v>
      </c>
      <c r="DA37" s="72" t="s">
        <v>1156</v>
      </c>
    </row>
    <row r="38" spans="1:105" ht="12" customHeight="1" x14ac:dyDescent="0.25">
      <c r="A38" s="59" t="s">
        <v>28</v>
      </c>
      <c r="B38" s="230">
        <v>5.3234643985080939E-2</v>
      </c>
      <c r="C38" s="230">
        <v>0</v>
      </c>
      <c r="D38" s="230">
        <v>0</v>
      </c>
      <c r="E38" s="230">
        <v>0</v>
      </c>
      <c r="F38" s="230">
        <v>7.2221308671941098E-2</v>
      </c>
      <c r="G38" s="230">
        <v>1.0960849768209029E-2</v>
      </c>
      <c r="H38" s="230">
        <v>0</v>
      </c>
      <c r="I38" s="230">
        <v>0.181826532734045</v>
      </c>
      <c r="J38" s="230">
        <v>0</v>
      </c>
      <c r="K38" s="230">
        <v>0</v>
      </c>
      <c r="L38" s="230">
        <v>6.5848529623293239E-2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3.3141574540366488E-2</v>
      </c>
      <c r="Y38" s="230">
        <v>4.9207017130469492E-3</v>
      </c>
      <c r="DA38" s="71" t="s">
        <v>1157</v>
      </c>
    </row>
    <row r="39" spans="1:105" ht="12" customHeight="1" x14ac:dyDescent="0.25">
      <c r="A39" s="59" t="s">
        <v>31</v>
      </c>
      <c r="B39" s="295">
        <v>0.65005970265159208</v>
      </c>
      <c r="C39" s="295">
        <v>0.56554600772406127</v>
      </c>
      <c r="D39" s="295">
        <v>0.51358824207694476</v>
      </c>
      <c r="E39" s="295">
        <v>0.48883730443713258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0.1486228412909831</v>
      </c>
      <c r="C40" s="295">
        <v>0.67687116094632738</v>
      </c>
      <c r="D40" s="295">
        <v>8.0687152679652444E-2</v>
      </c>
      <c r="E40" s="295">
        <v>7.8607359020388415E-2</v>
      </c>
      <c r="F40" s="295">
        <v>8.1220278329310586E-2</v>
      </c>
      <c r="G40" s="295">
        <v>8.8013416315315771E-2</v>
      </c>
      <c r="H40" s="295">
        <v>9.0328721626943054E-2</v>
      </c>
      <c r="I40" s="295">
        <v>2.7412670707347792E-4</v>
      </c>
      <c r="J40" s="295">
        <v>9.4264592911186315E-2</v>
      </c>
      <c r="K40" s="295">
        <v>3.0176999830973741E-4</v>
      </c>
      <c r="L40" s="295">
        <v>0.1002144978355871</v>
      </c>
      <c r="M40" s="295">
        <v>0.10685042398432559</v>
      </c>
      <c r="N40" s="295">
        <v>6.78508529294677E-2</v>
      </c>
      <c r="O40" s="295">
        <v>0.12035276652896761</v>
      </c>
      <c r="P40" s="295">
        <v>0.1139030877666313</v>
      </c>
      <c r="Q40" s="295">
        <v>0.10751886353618841</v>
      </c>
      <c r="R40" s="295">
        <v>2.966316303152774E-4</v>
      </c>
      <c r="S40" s="295">
        <v>1.73865818936767E-2</v>
      </c>
      <c r="T40" s="295">
        <v>3.2304658240285077E-2</v>
      </c>
      <c r="U40" s="295">
        <v>4.9951512349385142E-2</v>
      </c>
      <c r="V40" s="295">
        <v>5.7476533144800349E-2</v>
      </c>
      <c r="W40" s="295">
        <v>7.3120693289076374E-2</v>
      </c>
      <c r="X40" s="295">
        <v>0.175543262691848</v>
      </c>
      <c r="Y40" s="295">
        <v>0.30349352721497258</v>
      </c>
      <c r="DA40" s="122" t="s">
        <v>1159</v>
      </c>
    </row>
    <row r="41" spans="1:105" ht="12" customHeight="1" x14ac:dyDescent="0.25">
      <c r="A41" s="59" t="s">
        <v>32</v>
      </c>
      <c r="B41" s="295">
        <v>5.9748249880534141</v>
      </c>
      <c r="C41" s="295">
        <v>6.078860792211553</v>
      </c>
      <c r="D41" s="295">
        <v>5.2574668719866464</v>
      </c>
      <c r="E41" s="295">
        <v>5.6296557584944162</v>
      </c>
      <c r="F41" s="295">
        <v>8.0642278590983683</v>
      </c>
      <c r="G41" s="295">
        <v>4.6856864227575006</v>
      </c>
      <c r="H41" s="295">
        <v>8.8359503349885564</v>
      </c>
      <c r="I41" s="295">
        <v>4.576750875317539</v>
      </c>
      <c r="J41" s="295">
        <v>4.4197924219301514</v>
      </c>
      <c r="K41" s="295">
        <v>2.224078570417094</v>
      </c>
      <c r="L41" s="295">
        <v>0.27782120753354839</v>
      </c>
      <c r="M41" s="295">
        <v>0.49418846931992982</v>
      </c>
      <c r="N41" s="295">
        <v>0.1046815396449713</v>
      </c>
      <c r="O41" s="295">
        <v>0.22324523358847551</v>
      </c>
      <c r="P41" s="295">
        <v>0.21154325138617089</v>
      </c>
      <c r="Q41" s="295">
        <v>0</v>
      </c>
      <c r="R41" s="295">
        <v>0</v>
      </c>
      <c r="S41" s="295">
        <v>0</v>
      </c>
      <c r="T41" s="295">
        <v>7.4471921073597167E-3</v>
      </c>
      <c r="U41" s="295">
        <v>0</v>
      </c>
      <c r="V41" s="295">
        <v>1.441133138332679E-2</v>
      </c>
      <c r="W41" s="295">
        <v>1.687699047741174E-2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8.3438260204530152</v>
      </c>
      <c r="C42" s="295">
        <v>7.2709049504982586</v>
      </c>
      <c r="D42" s="295">
        <v>6.3686168531927709</v>
      </c>
      <c r="E42" s="295">
        <v>7.5655670975754514</v>
      </c>
      <c r="F42" s="295">
        <v>11.381476501570249</v>
      </c>
      <c r="G42" s="295">
        <v>10.86917283076369</v>
      </c>
      <c r="H42" s="295">
        <v>9.8161448305288967</v>
      </c>
      <c r="I42" s="295">
        <v>13.983446773675221</v>
      </c>
      <c r="J42" s="295">
        <v>13.067626738194621</v>
      </c>
      <c r="K42" s="295">
        <v>15.60739633118474</v>
      </c>
      <c r="L42" s="295">
        <v>16.14118928044963</v>
      </c>
      <c r="M42" s="295">
        <v>15.61826836900801</v>
      </c>
      <c r="N42" s="295">
        <v>11.494046364818921</v>
      </c>
      <c r="O42" s="295">
        <v>12.07492095554452</v>
      </c>
      <c r="P42" s="295">
        <v>11.330325236332479</v>
      </c>
      <c r="Q42" s="295">
        <v>11.176652480017809</v>
      </c>
      <c r="R42" s="295">
        <v>10.07854930847193</v>
      </c>
      <c r="S42" s="295">
        <v>10.276960811391531</v>
      </c>
      <c r="T42" s="295">
        <v>8.3782030451591698</v>
      </c>
      <c r="U42" s="295">
        <v>13.83069762096858</v>
      </c>
      <c r="V42" s="295">
        <v>18.81532194961202</v>
      </c>
      <c r="W42" s="295">
        <v>15.789350883663239</v>
      </c>
      <c r="X42" s="295">
        <v>5.380663494625618</v>
      </c>
      <c r="Y42" s="295">
        <v>6.7939527419467636</v>
      </c>
      <c r="DA42" s="122" t="s">
        <v>1161</v>
      </c>
    </row>
    <row r="43" spans="1:105" ht="12" customHeight="1" x14ac:dyDescent="0.25">
      <c r="A43" s="60" t="s">
        <v>1019</v>
      </c>
      <c r="B43" s="262">
        <v>5.0542230918075338E-2</v>
      </c>
      <c r="C43" s="262">
        <v>4.8469444384642651E-2</v>
      </c>
      <c r="D43" s="262">
        <v>8.0181883121232381E-2</v>
      </c>
      <c r="E43" s="262">
        <v>7.0805105501293694E-2</v>
      </c>
      <c r="F43" s="262">
        <v>2.4540087438451149E-2</v>
      </c>
      <c r="G43" s="262">
        <v>5.3229731526910663E-2</v>
      </c>
      <c r="H43" s="262">
        <v>3.8971142820031043E-2</v>
      </c>
      <c r="I43" s="262">
        <v>7.9584396930307194E-2</v>
      </c>
      <c r="J43" s="262">
        <v>5.6492775664624788E-2</v>
      </c>
      <c r="K43" s="262">
        <v>5.1259771807949162E-2</v>
      </c>
      <c r="L43" s="262">
        <v>7.4474635848140971E-2</v>
      </c>
      <c r="M43" s="262">
        <v>5.8965550519463908E-2</v>
      </c>
      <c r="N43" s="262">
        <v>3.2682282568108068E-2</v>
      </c>
      <c r="O43" s="262">
        <v>4.0184940141576607E-2</v>
      </c>
      <c r="P43" s="262">
        <v>4.0017035076826843E-2</v>
      </c>
      <c r="Q43" s="262">
        <v>5.5067292575767562E-2</v>
      </c>
      <c r="R43" s="262">
        <v>5.0685827062193781E-2</v>
      </c>
      <c r="S43" s="262">
        <v>3.5059846288668518E-2</v>
      </c>
      <c r="T43" s="262">
        <v>4.1121527024925997E-2</v>
      </c>
      <c r="U43" s="262">
        <v>5.3163007738604801E-2</v>
      </c>
      <c r="V43" s="262">
        <v>6.4484454559872104E-2</v>
      </c>
      <c r="W43" s="262">
        <v>9.7655478291947054E-2</v>
      </c>
      <c r="X43" s="262">
        <v>0.1465806747177629</v>
      </c>
      <c r="Y43" s="262">
        <v>0.14734184838301101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3.103839167897084</v>
      </c>
      <c r="C44" s="261">
        <f t="shared" si="1"/>
        <v>2.966862925677848</v>
      </c>
      <c r="D44" s="261">
        <f t="shared" si="1"/>
        <v>2.5276047035994065</v>
      </c>
      <c r="E44" s="261">
        <f t="shared" si="1"/>
        <v>2.8366853858472121</v>
      </c>
      <c r="F44" s="261">
        <f t="shared" si="1"/>
        <v>4.042125653638486</v>
      </c>
      <c r="G44" s="261">
        <f t="shared" si="1"/>
        <v>3.2484566784798479</v>
      </c>
      <c r="H44" s="261">
        <f t="shared" si="1"/>
        <v>3.8307044101227912</v>
      </c>
      <c r="I44" s="261">
        <f t="shared" si="1"/>
        <v>3.9035626120353832</v>
      </c>
      <c r="J44" s="261">
        <f t="shared" si="1"/>
        <v>3.6536320226539227</v>
      </c>
      <c r="K44" s="261">
        <f t="shared" si="1"/>
        <v>3.7098161300319088</v>
      </c>
      <c r="L44" s="261">
        <f t="shared" si="1"/>
        <v>3.4556106745024304</v>
      </c>
      <c r="M44" s="261">
        <f t="shared" si="1"/>
        <v>3.3747378691667298</v>
      </c>
      <c r="N44" s="261">
        <f t="shared" si="1"/>
        <v>2.4281779736619336</v>
      </c>
      <c r="O44" s="261">
        <f t="shared" si="1"/>
        <v>2.5856597909462411</v>
      </c>
      <c r="P44" s="261">
        <f t="shared" si="1"/>
        <v>2.4258780358677146</v>
      </c>
      <c r="Q44" s="261">
        <f t="shared" si="1"/>
        <v>2.3626822052498255</v>
      </c>
      <c r="R44" s="261">
        <f t="shared" si="1"/>
        <v>2.1134105702925994</v>
      </c>
      <c r="S44" s="261">
        <f t="shared" si="1"/>
        <v>2.1511592954919374</v>
      </c>
      <c r="T44" s="261">
        <f t="shared" si="1"/>
        <v>1.7647052408644361</v>
      </c>
      <c r="U44" s="261">
        <f t="shared" si="1"/>
        <v>2.8951549914668808</v>
      </c>
      <c r="V44" s="261">
        <f t="shared" si="1"/>
        <v>3.8910331020363493</v>
      </c>
      <c r="W44" s="261">
        <f t="shared" si="1"/>
        <v>3.2842623648011759</v>
      </c>
      <c r="X44" s="261">
        <f t="shared" si="1"/>
        <v>1.2539018582759769</v>
      </c>
      <c r="Y44" s="261">
        <f t="shared" si="1"/>
        <v>1.5459444478716087</v>
      </c>
      <c r="DA44" s="70"/>
    </row>
    <row r="45" spans="1:105" ht="12" customHeight="1" x14ac:dyDescent="0.25">
      <c r="A45" s="60" t="s">
        <v>1022</v>
      </c>
      <c r="B45" s="262">
        <v>2.1368030926573169</v>
      </c>
      <c r="C45" s="262">
        <v>2.0224704452276692</v>
      </c>
      <c r="D45" s="262">
        <v>1.617079878875421</v>
      </c>
      <c r="E45" s="262">
        <v>1.8804006015964361</v>
      </c>
      <c r="F45" s="262">
        <v>2.928828296355134</v>
      </c>
      <c r="G45" s="262">
        <v>2.2757280296296161</v>
      </c>
      <c r="H45" s="262">
        <v>2.7036179710763122</v>
      </c>
      <c r="I45" s="262">
        <v>2.7128194323364401</v>
      </c>
      <c r="J45" s="262">
        <v>2.579006044922163</v>
      </c>
      <c r="K45" s="262">
        <v>2.652925640277191</v>
      </c>
      <c r="L45" s="262">
        <v>2.4298786737119462</v>
      </c>
      <c r="M45" s="262">
        <v>2.3961324022038419</v>
      </c>
      <c r="N45" s="262">
        <v>1.742016885993892</v>
      </c>
      <c r="O45" s="262">
        <v>1.843764012989503</v>
      </c>
      <c r="P45" s="262">
        <v>1.7267894878295229</v>
      </c>
      <c r="Q45" s="262">
        <v>1.6513012262796849</v>
      </c>
      <c r="R45" s="262">
        <v>1.4733737647133029</v>
      </c>
      <c r="S45" s="262">
        <v>1.5304200622918669</v>
      </c>
      <c r="T45" s="262">
        <v>1.231706500295191</v>
      </c>
      <c r="U45" s="262">
        <v>2.0635411781941642</v>
      </c>
      <c r="V45" s="262">
        <v>2.7865172197735681</v>
      </c>
      <c r="W45" s="262">
        <v>2.2760555904957882</v>
      </c>
      <c r="X45" s="262">
        <v>0.68933725704611537</v>
      </c>
      <c r="Y45" s="262">
        <v>0.91814264305190796</v>
      </c>
      <c r="DA45" s="72" t="s">
        <v>1163</v>
      </c>
    </row>
    <row r="46" spans="1:105" ht="12" customHeight="1" x14ac:dyDescent="0.25">
      <c r="A46" s="60" t="s">
        <v>1024</v>
      </c>
      <c r="B46" s="262">
        <v>0.80285606019422495</v>
      </c>
      <c r="C46" s="262">
        <v>0.77337977496585364</v>
      </c>
      <c r="D46" s="262">
        <v>0.65228142942542811</v>
      </c>
      <c r="E46" s="262">
        <v>0.73306119434534267</v>
      </c>
      <c r="F46" s="262">
        <v>1.033196340060468</v>
      </c>
      <c r="G46" s="262">
        <v>0.83136271719464383</v>
      </c>
      <c r="H46" s="262">
        <v>0.99093754167488424</v>
      </c>
      <c r="I46" s="262">
        <v>0.99490326850701272</v>
      </c>
      <c r="J46" s="262">
        <v>0.93320456460107848</v>
      </c>
      <c r="K46" s="262">
        <v>0.94637124546937668</v>
      </c>
      <c r="L46" s="262">
        <v>0.88352398812940802</v>
      </c>
      <c r="M46" s="262">
        <v>0.86385805255400683</v>
      </c>
      <c r="N46" s="262">
        <v>0.62333233812859912</v>
      </c>
      <c r="O46" s="262">
        <v>0.66406506958417899</v>
      </c>
      <c r="P46" s="262">
        <v>0.6217299576575831</v>
      </c>
      <c r="Q46" s="262">
        <v>0.60818211883674733</v>
      </c>
      <c r="R46" s="262">
        <v>0.54604974555305685</v>
      </c>
      <c r="S46" s="262">
        <v>0.55451414013063793</v>
      </c>
      <c r="T46" s="262">
        <v>0.45631695703104991</v>
      </c>
      <c r="U46" s="262">
        <v>0.73040322883147435</v>
      </c>
      <c r="V46" s="262">
        <v>0.98282206480357737</v>
      </c>
      <c r="W46" s="262">
        <v>0.82792252001543254</v>
      </c>
      <c r="X46" s="262">
        <v>0.32636597317419641</v>
      </c>
      <c r="Y46" s="262">
        <v>0.37523261534256003</v>
      </c>
      <c r="DA46" s="72" t="s">
        <v>1164</v>
      </c>
    </row>
    <row r="47" spans="1:105" ht="12" customHeight="1" x14ac:dyDescent="0.25">
      <c r="A47" s="64" t="s">
        <v>28</v>
      </c>
      <c r="B47" s="229">
        <v>2.7283644929916428E-3</v>
      </c>
      <c r="C47" s="229">
        <v>0</v>
      </c>
      <c r="D47" s="229">
        <v>0</v>
      </c>
      <c r="E47" s="229">
        <v>0</v>
      </c>
      <c r="F47" s="229">
        <v>3.6861250253240069E-3</v>
      </c>
      <c r="G47" s="229">
        <v>5.555615810163817E-4</v>
      </c>
      <c r="H47" s="229">
        <v>0</v>
      </c>
      <c r="I47" s="229">
        <v>9.2874260177001813E-3</v>
      </c>
      <c r="J47" s="229">
        <v>0</v>
      </c>
      <c r="K47" s="229">
        <v>0</v>
      </c>
      <c r="L47" s="229">
        <v>3.3426088491660881E-3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1.0528098556852009E-3</v>
      </c>
      <c r="Y47" s="229">
        <v>2.208383196173454E-4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3.3648733816592398E-2</v>
      </c>
      <c r="C49" s="229">
        <v>2.9221446618705769E-2</v>
      </c>
      <c r="D49" s="229">
        <v>2.638838520522177E-2</v>
      </c>
      <c r="E49" s="229">
        <v>2.5113929453039221E-2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7.839392416599051E-3</v>
      </c>
      <c r="C50" s="229">
        <v>3.5638641826234267E-2</v>
      </c>
      <c r="D50" s="229">
        <v>4.2245795826129943E-3</v>
      </c>
      <c r="E50" s="229">
        <v>4.1152374380001907E-3</v>
      </c>
      <c r="F50" s="229">
        <v>4.2663648344087833E-3</v>
      </c>
      <c r="G50" s="229">
        <v>4.591194257865621E-3</v>
      </c>
      <c r="H50" s="229">
        <v>4.7211502455593874E-3</v>
      </c>
      <c r="I50" s="229">
        <v>1.441047409591195E-5</v>
      </c>
      <c r="J50" s="229">
        <v>4.9287905923008878E-3</v>
      </c>
      <c r="K50" s="229">
        <v>1.577549985752723E-5</v>
      </c>
      <c r="L50" s="229">
        <v>5.2355081658313849E-3</v>
      </c>
      <c r="M50" s="229">
        <v>5.5606752706268336E-3</v>
      </c>
      <c r="N50" s="229">
        <v>3.4806652040949471E-3</v>
      </c>
      <c r="O50" s="229">
        <v>6.178075268520624E-3</v>
      </c>
      <c r="P50" s="229">
        <v>5.7607024826264348E-3</v>
      </c>
      <c r="Q50" s="229">
        <v>5.2756569844172527E-3</v>
      </c>
      <c r="R50" s="229">
        <v>1.420561113233447E-5</v>
      </c>
      <c r="S50" s="229">
        <v>8.5190872107802885E-4</v>
      </c>
      <c r="T50" s="229">
        <v>1.5589825130331639E-3</v>
      </c>
      <c r="U50" s="229">
        <v>2.3426707974183269E-3</v>
      </c>
      <c r="V50" s="229">
        <v>2.5998783419701071E-3</v>
      </c>
      <c r="W50" s="229">
        <v>2.9933176340387422E-3</v>
      </c>
      <c r="X50" s="229">
        <v>5.4471090629529782E-3</v>
      </c>
      <c r="Y50" s="229">
        <v>1.343656263345288E-2</v>
      </c>
      <c r="DA50" s="73" t="s">
        <v>1168</v>
      </c>
    </row>
    <row r="51" spans="1:105" ht="12" customHeight="1" x14ac:dyDescent="0.25">
      <c r="A51" s="64" t="s">
        <v>32</v>
      </c>
      <c r="B51" s="229">
        <v>0.30553391377442241</v>
      </c>
      <c r="C51" s="229">
        <v>0.31029496026664521</v>
      </c>
      <c r="D51" s="229">
        <v>0.266865873450366</v>
      </c>
      <c r="E51" s="229">
        <v>0.28572676336909852</v>
      </c>
      <c r="F51" s="229">
        <v>0.41067068051275268</v>
      </c>
      <c r="G51" s="229">
        <v>0.23696674372961249</v>
      </c>
      <c r="H51" s="229">
        <v>0.44772630767311261</v>
      </c>
      <c r="I51" s="229">
        <v>0.2332499626865413</v>
      </c>
      <c r="J51" s="229">
        <v>0.2240428214345821</v>
      </c>
      <c r="K51" s="229">
        <v>0.1127183399145447</v>
      </c>
      <c r="L51" s="229">
        <v>1.4071197900075751E-2</v>
      </c>
      <c r="M51" s="229">
        <v>2.493338723930762E-2</v>
      </c>
      <c r="N51" s="229">
        <v>5.2061230848061421E-3</v>
      </c>
      <c r="O51" s="229">
        <v>1.111006762205005E-2</v>
      </c>
      <c r="P51" s="229">
        <v>1.038385976027183E-2</v>
      </c>
      <c r="Q51" s="229">
        <v>0</v>
      </c>
      <c r="R51" s="229">
        <v>0</v>
      </c>
      <c r="S51" s="229">
        <v>0</v>
      </c>
      <c r="T51" s="229">
        <v>3.4842237734869589E-4</v>
      </c>
      <c r="U51" s="229">
        <v>0</v>
      </c>
      <c r="V51" s="229">
        <v>6.3516042820287557E-4</v>
      </c>
      <c r="W51" s="229">
        <v>6.745465004635656E-4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5.1129890405590293E-3</v>
      </c>
      <c r="H52" s="229">
        <v>5.3488208225306979E-3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9.1157701576619586E-3</v>
      </c>
      <c r="Q52" s="229">
        <v>2.5311274526779781E-2</v>
      </c>
      <c r="R52" s="229">
        <v>3.0316713911624129E-2</v>
      </c>
      <c r="S52" s="229">
        <v>1.76512530546746E-2</v>
      </c>
      <c r="T52" s="229">
        <v>1.7960217024385251E-2</v>
      </c>
      <c r="U52" s="229">
        <v>1.482731978334628E-2</v>
      </c>
      <c r="V52" s="229">
        <v>1.725578558543199E-2</v>
      </c>
      <c r="W52" s="229">
        <v>2.2860404826046701E-2</v>
      </c>
      <c r="X52" s="229">
        <v>1.172791894733648E-2</v>
      </c>
      <c r="Y52" s="229">
        <v>1.298554595634081E-2</v>
      </c>
      <c r="DA52" s="73" t="s">
        <v>1170</v>
      </c>
    </row>
    <row r="53" spans="1:105" ht="12" customHeight="1" x14ac:dyDescent="0.25">
      <c r="A53" s="64" t="s">
        <v>35</v>
      </c>
      <c r="B53" s="229">
        <v>0.4308599524804923</v>
      </c>
      <c r="C53" s="229">
        <v>0.37478106928359889</v>
      </c>
      <c r="D53" s="229">
        <v>0.32643616857273772</v>
      </c>
      <c r="E53" s="229">
        <v>0.38774590880839932</v>
      </c>
      <c r="F53" s="229">
        <v>0.58528334805984561</v>
      </c>
      <c r="G53" s="229">
        <v>0.55506945451331391</v>
      </c>
      <c r="H53" s="229">
        <v>0.50226967686506974</v>
      </c>
      <c r="I53" s="229">
        <v>0.71963983951307786</v>
      </c>
      <c r="J53" s="229">
        <v>0.66890206369417726</v>
      </c>
      <c r="K53" s="229">
        <v>0.79875128896620573</v>
      </c>
      <c r="L53" s="229">
        <v>0.82553950662215903</v>
      </c>
      <c r="M53" s="229">
        <v>0.79571621812506765</v>
      </c>
      <c r="N53" s="229">
        <v>0.57723669229543761</v>
      </c>
      <c r="O53" s="229">
        <v>0.60681381314537597</v>
      </c>
      <c r="P53" s="229">
        <v>0.55952830988788271</v>
      </c>
      <c r="Q53" s="229">
        <v>0.53688055806897061</v>
      </c>
      <c r="R53" s="229">
        <v>0.47251383905164679</v>
      </c>
      <c r="S53" s="229">
        <v>0.49296671707657491</v>
      </c>
      <c r="T53" s="229">
        <v>0.39582299322099229</v>
      </c>
      <c r="U53" s="229">
        <v>0.63840195295079205</v>
      </c>
      <c r="V53" s="229">
        <v>0.82919442999118365</v>
      </c>
      <c r="W53" s="229">
        <v>0.63017152592139847</v>
      </c>
      <c r="X53" s="229">
        <v>0.16206411841443019</v>
      </c>
      <c r="Y53" s="229">
        <v>0.29151677443461499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3.3563289171565481E-4</v>
      </c>
      <c r="I55" s="229">
        <v>1.6472995395631619E-4</v>
      </c>
      <c r="J55" s="229">
        <v>1.7136750906310421E-4</v>
      </c>
      <c r="K55" s="229">
        <v>3.5951493666356161E-4</v>
      </c>
      <c r="L55" s="229">
        <v>1.7960311513088011E-4</v>
      </c>
      <c r="M55" s="229">
        <v>1.9146394780193549E-4</v>
      </c>
      <c r="N55" s="229">
        <v>2.0130898953684529E-4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1.3800804965858289E-5</v>
      </c>
      <c r="U55" s="229">
        <v>4.1163079984441419E-5</v>
      </c>
      <c r="V55" s="229">
        <v>5.094988953678412E-5</v>
      </c>
      <c r="W55" s="229">
        <v>5.6106658136416013E-5</v>
      </c>
      <c r="X55" s="229">
        <v>7.6621082573713299E-5</v>
      </c>
      <c r="Y55" s="229">
        <v>5.1934325185947337E-5</v>
      </c>
      <c r="DA55" s="73" t="s">
        <v>1173</v>
      </c>
    </row>
    <row r="56" spans="1:105" ht="12" customHeight="1" x14ac:dyDescent="0.25">
      <c r="A56" s="64" t="s">
        <v>39</v>
      </c>
      <c r="B56" s="229">
        <v>2.224570321312715E-2</v>
      </c>
      <c r="C56" s="229">
        <v>2.3443656970669521E-2</v>
      </c>
      <c r="D56" s="229">
        <v>2.8366422614489621E-2</v>
      </c>
      <c r="E56" s="229">
        <v>3.035935527680559E-2</v>
      </c>
      <c r="F56" s="229">
        <v>2.9289821628137251E-2</v>
      </c>
      <c r="G56" s="229">
        <v>2.90667740722763E-2</v>
      </c>
      <c r="H56" s="229">
        <v>3.0535953176896179E-2</v>
      </c>
      <c r="I56" s="229">
        <v>3.254689986164111E-2</v>
      </c>
      <c r="J56" s="229">
        <v>3.5159521370955168E-2</v>
      </c>
      <c r="K56" s="229">
        <v>3.4526326152105172E-2</v>
      </c>
      <c r="L56" s="229">
        <v>3.5155563477044932E-2</v>
      </c>
      <c r="M56" s="229">
        <v>3.7456307971202807E-2</v>
      </c>
      <c r="N56" s="229">
        <v>3.720754855472358E-2</v>
      </c>
      <c r="O56" s="229">
        <v>3.9963113548232308E-2</v>
      </c>
      <c r="P56" s="229">
        <v>3.694131536914029E-2</v>
      </c>
      <c r="Q56" s="229">
        <v>4.0714629256579628E-2</v>
      </c>
      <c r="R56" s="229">
        <v>4.3204986978653548E-2</v>
      </c>
      <c r="S56" s="229">
        <v>4.3044261278310347E-2</v>
      </c>
      <c r="T56" s="229">
        <v>4.0612541090324528E-2</v>
      </c>
      <c r="U56" s="229">
        <v>7.4790122219933197E-2</v>
      </c>
      <c r="V56" s="229">
        <v>0.133085860567252</v>
      </c>
      <c r="W56" s="229">
        <v>0.17116661847534859</v>
      </c>
      <c r="X56" s="229">
        <v>0.14599739581121779</v>
      </c>
      <c r="Y56" s="229">
        <v>5.7020959673348019E-2</v>
      </c>
      <c r="DA56" s="73" t="s">
        <v>1174</v>
      </c>
    </row>
    <row r="57" spans="1:105" ht="12" customHeight="1" x14ac:dyDescent="0.25">
      <c r="A57" s="60" t="s">
        <v>1036</v>
      </c>
      <c r="B57" s="262">
        <v>0.164180015045542</v>
      </c>
      <c r="C57" s="262">
        <v>0.17101270548432521</v>
      </c>
      <c r="D57" s="262">
        <v>0.25824339529855711</v>
      </c>
      <c r="E57" s="262">
        <v>0.2232235899054332</v>
      </c>
      <c r="F57" s="262">
        <v>8.0101017222883805E-2</v>
      </c>
      <c r="G57" s="262">
        <v>0.14136593165558831</v>
      </c>
      <c r="H57" s="262">
        <v>0.13614889737159491</v>
      </c>
      <c r="I57" s="262">
        <v>0.19583991119193039</v>
      </c>
      <c r="J57" s="262">
        <v>0.14142141313068141</v>
      </c>
      <c r="K57" s="262">
        <v>0.11051924428534129</v>
      </c>
      <c r="L57" s="262">
        <v>0.14220801266107649</v>
      </c>
      <c r="M57" s="262">
        <v>0.1147474144088808</v>
      </c>
      <c r="N57" s="262">
        <v>6.2828749539442202E-2</v>
      </c>
      <c r="O57" s="262">
        <v>7.783070837255876E-2</v>
      </c>
      <c r="P57" s="262">
        <v>7.7358590380608633E-2</v>
      </c>
      <c r="Q57" s="262">
        <v>0.10319886013339311</v>
      </c>
      <c r="R57" s="262">
        <v>9.398706002623973E-2</v>
      </c>
      <c r="S57" s="262">
        <v>6.6225093069432375E-2</v>
      </c>
      <c r="T57" s="262">
        <v>7.6681783538195172E-2</v>
      </c>
      <c r="U57" s="262">
        <v>0.1012105844412419</v>
      </c>
      <c r="V57" s="262">
        <v>0.12169381745920391</v>
      </c>
      <c r="W57" s="262">
        <v>0.1802842542899554</v>
      </c>
      <c r="X57" s="262">
        <v>0.23819862805566519</v>
      </c>
      <c r="Y57" s="262">
        <v>0.25256918947714058</v>
      </c>
      <c r="DA57" s="72" t="s">
        <v>1175</v>
      </c>
    </row>
    <row r="58" spans="1:105" ht="12" customHeight="1" x14ac:dyDescent="0.25">
      <c r="A58" s="132" t="s">
        <v>1038</v>
      </c>
      <c r="B58" s="316">
        <v>4.5217936776841343</v>
      </c>
      <c r="C58" s="316">
        <v>4.3692579033804702</v>
      </c>
      <c r="D58" s="316">
        <v>3.8056822010546969</v>
      </c>
      <c r="E58" s="316">
        <v>4.2087175190536481</v>
      </c>
      <c r="F58" s="316">
        <v>5.5579909724156424</v>
      </c>
      <c r="G58" s="316">
        <v>4.6069456044886659</v>
      </c>
      <c r="H58" s="316">
        <v>5.4765008206722774</v>
      </c>
      <c r="I58" s="316">
        <v>5.5035845881984686</v>
      </c>
      <c r="J58" s="316">
        <v>5.0630727619327844</v>
      </c>
      <c r="K58" s="316">
        <v>5.0332052681455002</v>
      </c>
      <c r="L58" s="316">
        <v>4.7492971276490206</v>
      </c>
      <c r="M58" s="316">
        <v>4.6089061561579774</v>
      </c>
      <c r="N58" s="316">
        <v>3.2766973436904809</v>
      </c>
      <c r="O58" s="316">
        <v>3.5229335889478079</v>
      </c>
      <c r="P58" s="316">
        <v>3.2681706324701021</v>
      </c>
      <c r="Q58" s="316">
        <v>3.2470992933941072</v>
      </c>
      <c r="R58" s="316">
        <v>2.9179340371683491</v>
      </c>
      <c r="S58" s="316">
        <v>2.91133896651725</v>
      </c>
      <c r="T58" s="316">
        <v>2.4384163812103372</v>
      </c>
      <c r="U58" s="316">
        <v>3.7901648735017459</v>
      </c>
      <c r="V58" s="316">
        <v>4.9923943853018216</v>
      </c>
      <c r="W58" s="316">
        <v>4.2420370744137443</v>
      </c>
      <c r="X58" s="316">
        <v>1.7257719901423809</v>
      </c>
      <c r="Y58" s="316">
        <v>2.0663747547905502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76.913331536974297</v>
      </c>
      <c r="C61" s="223">
        <v>70.0492882322323</v>
      </c>
      <c r="D61" s="223">
        <v>52.834788712252298</v>
      </c>
      <c r="E61" s="223">
        <v>68.154901474381276</v>
      </c>
      <c r="F61" s="223">
        <v>91.486025265975954</v>
      </c>
      <c r="G61" s="223">
        <v>63.228018627712167</v>
      </c>
      <c r="H61" s="223">
        <v>73.978475599108805</v>
      </c>
      <c r="I61" s="223">
        <v>79.298427380046419</v>
      </c>
      <c r="J61" s="223">
        <v>61.738570126880497</v>
      </c>
      <c r="K61" s="223">
        <v>57.114264515776263</v>
      </c>
      <c r="L61" s="223">
        <v>50.321601263503062</v>
      </c>
      <c r="M61" s="223">
        <v>39.185946730871763</v>
      </c>
      <c r="N61" s="223">
        <v>16.002362368522839</v>
      </c>
      <c r="O61" s="223">
        <v>11.601555882917969</v>
      </c>
      <c r="P61" s="223">
        <v>16.074542469415839</v>
      </c>
      <c r="Q61" s="223">
        <v>18.697851638951711</v>
      </c>
      <c r="R61" s="223">
        <v>23.230427765721419</v>
      </c>
      <c r="S61" s="223">
        <v>34.10319144909775</v>
      </c>
      <c r="T61" s="223">
        <v>30.906314282706649</v>
      </c>
      <c r="U61" s="223">
        <v>26.528783102721778</v>
      </c>
      <c r="V61" s="223">
        <v>13.857507321071241</v>
      </c>
      <c r="W61" s="223">
        <v>3.3909877925021679</v>
      </c>
      <c r="X61" s="223">
        <v>1.8806406499596851</v>
      </c>
      <c r="Y61" s="223">
        <v>4.3459301939822854</v>
      </c>
      <c r="DA61" s="89" t="s">
        <v>1177</v>
      </c>
    </row>
    <row r="62" spans="1:105" ht="12" customHeight="1" x14ac:dyDescent="0.25">
      <c r="A62" s="55" t="s">
        <v>91</v>
      </c>
      <c r="B62" s="259">
        <v>0.26902396183602018</v>
      </c>
      <c r="C62" s="259">
        <v>0.24526141021437581</v>
      </c>
      <c r="D62" s="259">
        <v>0.22419416158638919</v>
      </c>
      <c r="E62" s="259">
        <v>0.26911819326043052</v>
      </c>
      <c r="F62" s="259">
        <v>0.23539645781869581</v>
      </c>
      <c r="G62" s="259">
        <v>0.21918430042836839</v>
      </c>
      <c r="H62" s="259">
        <v>0.22233990107661411</v>
      </c>
      <c r="I62" s="259">
        <v>0.29248008786769292</v>
      </c>
      <c r="J62" s="259">
        <v>0.20990406994951441</v>
      </c>
      <c r="K62" s="259">
        <v>0.1858952805118442</v>
      </c>
      <c r="L62" s="259">
        <v>0.18651813271893841</v>
      </c>
      <c r="M62" s="259">
        <v>0.13628584267976709</v>
      </c>
      <c r="N62" s="259">
        <v>5.1519773951210483E-2</v>
      </c>
      <c r="O62" s="259">
        <v>3.8999339036605983E-2</v>
      </c>
      <c r="P62" s="259">
        <v>5.497122267472055E-2</v>
      </c>
      <c r="Q62" s="259">
        <v>7.1354742511329089E-2</v>
      </c>
      <c r="R62" s="259">
        <v>8.9020194017299575E-2</v>
      </c>
      <c r="S62" s="259">
        <v>0.11635132254989369</v>
      </c>
      <c r="T62" s="259">
        <v>0.1156965871562842</v>
      </c>
      <c r="U62" s="259">
        <v>9.0341446631091435E-2</v>
      </c>
      <c r="V62" s="259">
        <v>4.4780653002506783E-2</v>
      </c>
      <c r="W62" s="259">
        <v>1.270552027975499E-2</v>
      </c>
      <c r="X62" s="259">
        <v>9.5743675396342057E-3</v>
      </c>
      <c r="Y62" s="259">
        <v>2.2844230359120671E-2</v>
      </c>
      <c r="DA62" s="67" t="s">
        <v>1178</v>
      </c>
    </row>
    <row r="63" spans="1:105" ht="12" customHeight="1" x14ac:dyDescent="0.25">
      <c r="A63" s="173" t="s">
        <v>92</v>
      </c>
      <c r="B63" s="224">
        <v>0.65118791408890253</v>
      </c>
      <c r="C63" s="224">
        <v>0.59366929634822541</v>
      </c>
      <c r="D63" s="224">
        <v>0.54267481393846551</v>
      </c>
      <c r="E63" s="224">
        <v>0.65141600665093513</v>
      </c>
      <c r="F63" s="224">
        <v>0.56979061383501195</v>
      </c>
      <c r="G63" s="224">
        <v>0.5305481579517578</v>
      </c>
      <c r="H63" s="224">
        <v>0.53818647012961973</v>
      </c>
      <c r="I63" s="224">
        <v>0.70796481113155907</v>
      </c>
      <c r="J63" s="224">
        <v>0.50808482834146573</v>
      </c>
      <c r="K63" s="224">
        <v>0.44997017785822829</v>
      </c>
      <c r="L63" s="224">
        <v>0.45147782731352321</v>
      </c>
      <c r="M63" s="224">
        <v>0.32988769107705268</v>
      </c>
      <c r="N63" s="224">
        <v>0.1247065648154787</v>
      </c>
      <c r="O63" s="224">
        <v>9.4400134712063599E-2</v>
      </c>
      <c r="P63" s="224">
        <v>0.13306099421094381</v>
      </c>
      <c r="Q63" s="224">
        <v>0.1727182427141023</v>
      </c>
      <c r="R63" s="224">
        <v>0.21547848027473779</v>
      </c>
      <c r="S63" s="224">
        <v>0.28163504289975783</v>
      </c>
      <c r="T63" s="224">
        <v>0.28005021836466831</v>
      </c>
      <c r="U63" s="224">
        <v>0.2186766479312087</v>
      </c>
      <c r="V63" s="224">
        <v>0.10839413642274651</v>
      </c>
      <c r="W63" s="224">
        <v>3.0754439834734901E-2</v>
      </c>
      <c r="X63" s="224">
        <v>2.3175305219299301E-2</v>
      </c>
      <c r="Y63" s="224">
        <v>5.5295768507005898E-2</v>
      </c>
      <c r="DA63" s="177" t="s">
        <v>1179</v>
      </c>
    </row>
    <row r="64" spans="1:105" ht="12" customHeight="1" x14ac:dyDescent="0.25">
      <c r="A64" s="173" t="s">
        <v>93</v>
      </c>
      <c r="B64" s="224">
        <v>3.3291367173654618</v>
      </c>
      <c r="C64" s="224">
        <v>3.0350782158029568</v>
      </c>
      <c r="D64" s="224">
        <v>2.7743737400282402</v>
      </c>
      <c r="E64" s="224">
        <v>3.3303028190494661</v>
      </c>
      <c r="F64" s="224">
        <v>2.913000706381923</v>
      </c>
      <c r="G64" s="224">
        <v>2.7123773564487119</v>
      </c>
      <c r="H64" s="224">
        <v>2.7514275061518099</v>
      </c>
      <c r="I64" s="224">
        <v>3.6194032419020061</v>
      </c>
      <c r="J64" s="224">
        <v>2.5975357050883079</v>
      </c>
      <c r="K64" s="224">
        <v>2.3004300424144271</v>
      </c>
      <c r="L64" s="224">
        <v>2.308137757883256</v>
      </c>
      <c r="M64" s="224">
        <v>1.6865196684556329</v>
      </c>
      <c r="N64" s="224">
        <v>0.63755053624512803</v>
      </c>
      <c r="O64" s="224">
        <v>0.48261177425856139</v>
      </c>
      <c r="P64" s="224">
        <v>0.68026176759836099</v>
      </c>
      <c r="Q64" s="224">
        <v>0.88300570563085778</v>
      </c>
      <c r="R64" s="224">
        <v>1.1016133821961609</v>
      </c>
      <c r="S64" s="224">
        <v>1.4398325612756631</v>
      </c>
      <c r="T64" s="224">
        <v>1.4317302954992319</v>
      </c>
      <c r="U64" s="224">
        <v>1.117963712328355</v>
      </c>
      <c r="V64" s="224">
        <v>0.5541547865134685</v>
      </c>
      <c r="W64" s="224">
        <v>0.1572291694311834</v>
      </c>
      <c r="X64" s="224">
        <v>0.1184815594276945</v>
      </c>
      <c r="Y64" s="224">
        <v>0.28269439476495262</v>
      </c>
      <c r="DA64" s="177" t="s">
        <v>1180</v>
      </c>
    </row>
    <row r="65" spans="1:105" ht="12" customHeight="1" x14ac:dyDescent="0.25">
      <c r="A65" s="173" t="s">
        <v>94</v>
      </c>
      <c r="B65" s="224">
        <v>4.557685133270799</v>
      </c>
      <c r="C65" s="224">
        <v>4.1551104796398981</v>
      </c>
      <c r="D65" s="224">
        <v>3.798198458809499</v>
      </c>
      <c r="E65" s="224">
        <v>4.5592815604410442</v>
      </c>
      <c r="F65" s="224">
        <v>3.9879828135117039</v>
      </c>
      <c r="G65" s="224">
        <v>3.7133236039310331</v>
      </c>
      <c r="H65" s="224">
        <v>3.7667843962816261</v>
      </c>
      <c r="I65" s="224">
        <v>4.9550684599048909</v>
      </c>
      <c r="J65" s="224">
        <v>3.5561020382454438</v>
      </c>
      <c r="K65" s="224">
        <v>3.149355732298925</v>
      </c>
      <c r="L65" s="224">
        <v>3.1599078192770671</v>
      </c>
      <c r="M65" s="224">
        <v>2.3088945490865589</v>
      </c>
      <c r="N65" s="224">
        <v>0.87282525394533406</v>
      </c>
      <c r="O65" s="224">
        <v>0.66070957591082413</v>
      </c>
      <c r="P65" s="224">
        <v>0.93129817371066215</v>
      </c>
      <c r="Q65" s="224">
        <v>1.208860530165262</v>
      </c>
      <c r="R65" s="224">
        <v>1.508140806731681</v>
      </c>
      <c r="S65" s="224">
        <v>1.971172714143874</v>
      </c>
      <c r="T65" s="224">
        <v>1.9600804763026261</v>
      </c>
      <c r="U65" s="224">
        <v>1.5305248849159321</v>
      </c>
      <c r="V65" s="224">
        <v>0.7586540435089103</v>
      </c>
      <c r="W65" s="224">
        <v>0.2152513125384973</v>
      </c>
      <c r="X65" s="224">
        <v>0.16220470584869179</v>
      </c>
      <c r="Y65" s="224">
        <v>0.38701686042465128</v>
      </c>
      <c r="DA65" s="177" t="s">
        <v>1181</v>
      </c>
    </row>
    <row r="66" spans="1:105" ht="12" customHeight="1" x14ac:dyDescent="0.25">
      <c r="A66" s="56" t="s">
        <v>95</v>
      </c>
      <c r="B66" s="260">
        <v>3.27581296767088</v>
      </c>
      <c r="C66" s="260">
        <v>2.9623236414267549</v>
      </c>
      <c r="D66" s="260">
        <v>2.1606021702280351</v>
      </c>
      <c r="E66" s="260">
        <v>2.8367510349613201</v>
      </c>
      <c r="F66" s="260">
        <v>4.1394472362147434</v>
      </c>
      <c r="G66" s="260">
        <v>2.7499881555489831</v>
      </c>
      <c r="H66" s="260">
        <v>3.2245052336695399</v>
      </c>
      <c r="I66" s="260">
        <v>3.429756612576305</v>
      </c>
      <c r="J66" s="260">
        <v>2.7061280381636759</v>
      </c>
      <c r="K66" s="260">
        <v>2.5377991131531061</v>
      </c>
      <c r="L66" s="260">
        <v>2.1895893258415078</v>
      </c>
      <c r="M66" s="260">
        <v>1.7227573716119591</v>
      </c>
      <c r="N66" s="260">
        <v>0.71237391065117739</v>
      </c>
      <c r="O66" s="260">
        <v>0.51246570846330597</v>
      </c>
      <c r="P66" s="260">
        <v>0.70690037487670687</v>
      </c>
      <c r="Q66" s="260">
        <v>0.80544115082716827</v>
      </c>
      <c r="R66" s="260">
        <v>0.99697039096925322</v>
      </c>
      <c r="S66" s="260">
        <v>1.6031064388162779</v>
      </c>
      <c r="T66" s="260">
        <v>1.506111697087952</v>
      </c>
      <c r="U66" s="260">
        <v>1.323533488308954</v>
      </c>
      <c r="V66" s="260">
        <v>0.69106787326143582</v>
      </c>
      <c r="W66" s="260">
        <v>0.16224253968481481</v>
      </c>
      <c r="X66" s="260">
        <v>8.1555671708056721E-2</v>
      </c>
      <c r="Y66" s="260">
        <v>0.19836773159580501</v>
      </c>
      <c r="DA66" s="68" t="s">
        <v>1182</v>
      </c>
    </row>
    <row r="67" spans="1:105" ht="12" customHeight="1" x14ac:dyDescent="0.25">
      <c r="A67" s="37" t="s">
        <v>159</v>
      </c>
      <c r="B67" s="226">
        <v>5.282261130154417E-2</v>
      </c>
      <c r="C67" s="226">
        <v>0.23248778530765421</v>
      </c>
      <c r="D67" s="226">
        <v>2.3463061568764019E-2</v>
      </c>
      <c r="E67" s="226">
        <v>2.605655134986503E-2</v>
      </c>
      <c r="F67" s="226">
        <v>2.8030632830724728E-2</v>
      </c>
      <c r="G67" s="226">
        <v>2.056165227691548E-2</v>
      </c>
      <c r="H67" s="226">
        <v>2.7613200387068292E-2</v>
      </c>
      <c r="I67" s="226">
        <v>6.2078351254446954E-5</v>
      </c>
      <c r="J67" s="226">
        <v>1.813869262832955E-2</v>
      </c>
      <c r="K67" s="226">
        <v>4.6364245621879049E-5</v>
      </c>
      <c r="L67" s="226">
        <v>1.260848187937808E-2</v>
      </c>
      <c r="M67" s="226">
        <v>1.1012934831735729E-2</v>
      </c>
      <c r="N67" s="226">
        <v>3.9684165786017887E-3</v>
      </c>
      <c r="O67" s="226">
        <v>4.7793783392276077E-3</v>
      </c>
      <c r="P67" s="226">
        <v>6.6359053784967644E-3</v>
      </c>
      <c r="Q67" s="226">
        <v>7.1424833775840541E-3</v>
      </c>
      <c r="R67" s="226">
        <v>2.726320452351094E-5</v>
      </c>
      <c r="S67" s="226">
        <v>2.5837063908849909E-3</v>
      </c>
      <c r="T67" s="226">
        <v>5.4688268297057273E-3</v>
      </c>
      <c r="U67" s="226">
        <v>4.441078497486501E-3</v>
      </c>
      <c r="V67" s="226">
        <v>1.9859524918549058E-3</v>
      </c>
      <c r="W67" s="226">
        <v>6.8535682296666501E-4</v>
      </c>
      <c r="X67" s="226">
        <v>1.9896311455938438E-3</v>
      </c>
      <c r="Y67" s="226">
        <v>6.8574031305315688E-3</v>
      </c>
      <c r="DA67" s="69" t="s">
        <v>1183</v>
      </c>
    </row>
    <row r="68" spans="1:105" ht="12" customHeight="1" x14ac:dyDescent="0.25">
      <c r="A68" s="37" t="s">
        <v>35</v>
      </c>
      <c r="B68" s="226">
        <v>3.038262575862976</v>
      </c>
      <c r="C68" s="226">
        <v>2.558635103967438</v>
      </c>
      <c r="D68" s="226">
        <v>1.897366240048652</v>
      </c>
      <c r="E68" s="226">
        <v>2.569336426410386</v>
      </c>
      <c r="F68" s="226">
        <v>4.0243226444042612</v>
      </c>
      <c r="G68" s="226">
        <v>2.6015452438477888</v>
      </c>
      <c r="H68" s="226">
        <v>3.0743803464568749</v>
      </c>
      <c r="I68" s="226">
        <v>3.2443583353007548</v>
      </c>
      <c r="J68" s="226">
        <v>2.576201703384263</v>
      </c>
      <c r="K68" s="226">
        <v>2.4567635126756802</v>
      </c>
      <c r="L68" s="226">
        <v>2.0806236532323581</v>
      </c>
      <c r="M68" s="226">
        <v>1.649246069122819</v>
      </c>
      <c r="N68" s="226">
        <v>0.68874846763206432</v>
      </c>
      <c r="O68" s="226">
        <v>0.49127581716869922</v>
      </c>
      <c r="P68" s="226">
        <v>0.67628977439733817</v>
      </c>
      <c r="Q68" s="226">
        <v>0.76068013968438142</v>
      </c>
      <c r="R68" s="226">
        <v>0.94903717546401789</v>
      </c>
      <c r="S68" s="226">
        <v>1.5465582098654109</v>
      </c>
      <c r="T68" s="226">
        <v>1.4290546193220961</v>
      </c>
      <c r="U68" s="226">
        <v>1.2698088288963509</v>
      </c>
      <c r="V68" s="226">
        <v>0.66606360170683809</v>
      </c>
      <c r="W68" s="226">
        <v>0.15202812441157651</v>
      </c>
      <c r="X68" s="226">
        <v>6.2481290940557252E-2</v>
      </c>
      <c r="Y68" s="226">
        <v>0.1572745774364897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0.18472778050635991</v>
      </c>
      <c r="C71" s="226">
        <v>0.17120075215166339</v>
      </c>
      <c r="D71" s="226">
        <v>0.239772868610619</v>
      </c>
      <c r="E71" s="226">
        <v>0.24135805720106859</v>
      </c>
      <c r="F71" s="226">
        <v>8.7093958979756622E-2</v>
      </c>
      <c r="G71" s="226">
        <v>0.12788125942427839</v>
      </c>
      <c r="H71" s="226">
        <v>0.1225116868255965</v>
      </c>
      <c r="I71" s="226">
        <v>0.18533619892429579</v>
      </c>
      <c r="J71" s="226">
        <v>0.1117876421510835</v>
      </c>
      <c r="K71" s="226">
        <v>8.0989236231804165E-2</v>
      </c>
      <c r="L71" s="226">
        <v>9.6357190729772377E-2</v>
      </c>
      <c r="M71" s="226">
        <v>6.249836765740422E-2</v>
      </c>
      <c r="N71" s="226">
        <v>1.965702644051124E-2</v>
      </c>
      <c r="O71" s="226">
        <v>1.6410512955379229E-2</v>
      </c>
      <c r="P71" s="226">
        <v>2.3974695100871871E-2</v>
      </c>
      <c r="Q71" s="226">
        <v>3.7618527765202761E-2</v>
      </c>
      <c r="R71" s="226">
        <v>4.790595230071177E-2</v>
      </c>
      <c r="S71" s="226">
        <v>5.3964522559982367E-2</v>
      </c>
      <c r="T71" s="226">
        <v>7.1588250936150635E-2</v>
      </c>
      <c r="U71" s="226">
        <v>4.9283580915116157E-2</v>
      </c>
      <c r="V71" s="226">
        <v>2.301831906274272E-2</v>
      </c>
      <c r="W71" s="226">
        <v>9.5290584502716325E-3</v>
      </c>
      <c r="X71" s="226">
        <v>1.7084749621905631E-2</v>
      </c>
      <c r="Y71" s="226">
        <v>3.4235751028783762E-2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43.962050635630888</v>
      </c>
      <c r="C72" s="261">
        <f t="shared" si="2"/>
        <v>40.096720945057385</v>
      </c>
      <c r="D72" s="261">
        <f t="shared" si="2"/>
        <v>29.290481437433773</v>
      </c>
      <c r="E72" s="261">
        <f t="shared" si="2"/>
        <v>38.245331939980161</v>
      </c>
      <c r="F72" s="261">
        <f t="shared" si="2"/>
        <v>54.191797758653031</v>
      </c>
      <c r="G72" s="261">
        <f t="shared" si="2"/>
        <v>36.091165501719288</v>
      </c>
      <c r="H72" s="261">
        <f t="shared" si="2"/>
        <v>43.188370876201155</v>
      </c>
      <c r="I72" s="261">
        <f t="shared" si="2"/>
        <v>44.784228063792206</v>
      </c>
      <c r="J72" s="261">
        <f t="shared" si="2"/>
        <v>35.299326850515428</v>
      </c>
      <c r="K72" s="261">
        <f t="shared" si="2"/>
        <v>32.783114346676747</v>
      </c>
      <c r="L72" s="261">
        <f t="shared" si="2"/>
        <v>28.321837641237035</v>
      </c>
      <c r="M72" s="261">
        <f t="shared" si="2"/>
        <v>22.272581603360859</v>
      </c>
      <c r="N72" s="261">
        <f t="shared" si="2"/>
        <v>9.195710026251593</v>
      </c>
      <c r="O72" s="261">
        <f t="shared" si="2"/>
        <v>6.6298718699265535</v>
      </c>
      <c r="P72" s="261">
        <f t="shared" si="2"/>
        <v>9.171506228290232</v>
      </c>
      <c r="Q72" s="261">
        <f t="shared" si="2"/>
        <v>10.508235613029139</v>
      </c>
      <c r="R72" s="261">
        <f t="shared" si="2"/>
        <v>13.065177361138076</v>
      </c>
      <c r="S72" s="261">
        <f t="shared" si="2"/>
        <v>19.304808784597242</v>
      </c>
      <c r="T72" s="261">
        <f t="shared" si="2"/>
        <v>17.133591059184514</v>
      </c>
      <c r="U72" s="261">
        <f t="shared" si="2"/>
        <v>14.837090484739607</v>
      </c>
      <c r="V72" s="261">
        <f t="shared" si="2"/>
        <v>7.7966600703145543</v>
      </c>
      <c r="W72" s="261">
        <f t="shared" si="2"/>
        <v>1.8754610230856819</v>
      </c>
      <c r="X72" s="261">
        <f t="shared" si="2"/>
        <v>0.99987051034299723</v>
      </c>
      <c r="Y72" s="261">
        <f t="shared" si="2"/>
        <v>2.2260711029789673</v>
      </c>
      <c r="DA72" s="70"/>
    </row>
    <row r="73" spans="1:105" ht="12" customHeight="1" x14ac:dyDescent="0.25">
      <c r="A73" s="60" t="s">
        <v>1052</v>
      </c>
      <c r="B73" s="262">
        <v>43.945043472234637</v>
      </c>
      <c r="C73" s="262">
        <v>40.08121600323048</v>
      </c>
      <c r="D73" s="262">
        <v>29.276308325445669</v>
      </c>
      <c r="E73" s="262">
        <v>38.228318819459417</v>
      </c>
      <c r="F73" s="262">
        <v>54.176916459627847</v>
      </c>
      <c r="G73" s="262">
        <v>36.077309103256347</v>
      </c>
      <c r="H73" s="262">
        <v>43.17431498689929</v>
      </c>
      <c r="I73" s="262">
        <v>44.765738050447048</v>
      </c>
      <c r="J73" s="262">
        <v>35.286057129889777</v>
      </c>
      <c r="K73" s="262">
        <v>32.771362414288717</v>
      </c>
      <c r="L73" s="262">
        <v>28.310046333362951</v>
      </c>
      <c r="M73" s="262">
        <v>22.263965881626511</v>
      </c>
      <c r="N73" s="262">
        <v>9.1924530479224273</v>
      </c>
      <c r="O73" s="262">
        <v>6.6274064087579099</v>
      </c>
      <c r="P73" s="262">
        <v>9.1680310561912854</v>
      </c>
      <c r="Q73" s="262">
        <v>10.50372470717263</v>
      </c>
      <c r="R73" s="262">
        <v>13.05954968033639</v>
      </c>
      <c r="S73" s="262">
        <v>19.297453283843812</v>
      </c>
      <c r="T73" s="262">
        <v>17.126276949509201</v>
      </c>
      <c r="U73" s="262">
        <v>14.831379276957881</v>
      </c>
      <c r="V73" s="262">
        <v>7.7938291258982773</v>
      </c>
      <c r="W73" s="262">
        <v>1.874657805194021</v>
      </c>
      <c r="X73" s="262">
        <v>0.99926523774180942</v>
      </c>
      <c r="Y73" s="262">
        <v>2.2246269358656452</v>
      </c>
      <c r="DA73" s="72" t="s">
        <v>1188</v>
      </c>
    </row>
    <row r="74" spans="1:105" ht="12" customHeight="1" x14ac:dyDescent="0.25">
      <c r="A74" s="64" t="s">
        <v>28</v>
      </c>
      <c r="B74" s="229">
        <v>0.1540729877496359</v>
      </c>
      <c r="C74" s="229">
        <v>0</v>
      </c>
      <c r="D74" s="229">
        <v>0</v>
      </c>
      <c r="E74" s="229">
        <v>0</v>
      </c>
      <c r="F74" s="229">
        <v>0.1993904153510471</v>
      </c>
      <c r="G74" s="229">
        <v>2.502024604151282E-2</v>
      </c>
      <c r="H74" s="229">
        <v>0</v>
      </c>
      <c r="I74" s="229">
        <v>0.43441738764729732</v>
      </c>
      <c r="J74" s="229">
        <v>0</v>
      </c>
      <c r="K74" s="229">
        <v>0</v>
      </c>
      <c r="L74" s="229">
        <v>0.1125874944036835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3.2715361855345038E-3</v>
      </c>
      <c r="Y74" s="229">
        <v>1.311075454752201E-3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1.845881064421846</v>
      </c>
      <c r="C76" s="229">
        <v>1.5160169542741959</v>
      </c>
      <c r="D76" s="229">
        <v>1.1884959313814789</v>
      </c>
      <c r="E76" s="229">
        <v>1.3151505174518481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1191</v>
      </c>
    </row>
    <row r="77" spans="1:105" ht="12" customHeight="1" x14ac:dyDescent="0.25">
      <c r="A77" s="64" t="s">
        <v>159</v>
      </c>
      <c r="B77" s="229">
        <v>0.4325199986769715</v>
      </c>
      <c r="C77" s="229">
        <v>1.8595689735999681</v>
      </c>
      <c r="D77" s="229">
        <v>0.1913626517334405</v>
      </c>
      <c r="E77" s="229">
        <v>0.21674270467080589</v>
      </c>
      <c r="F77" s="229">
        <v>0.22547161764929241</v>
      </c>
      <c r="G77" s="229">
        <v>0.20201550924199571</v>
      </c>
      <c r="H77" s="229">
        <v>0.20681701534038049</v>
      </c>
      <c r="I77" s="229">
        <v>6.5855154743111471E-4</v>
      </c>
      <c r="J77" s="229">
        <v>0.18936886037331679</v>
      </c>
      <c r="K77" s="229">
        <v>5.5824544039780359E-4</v>
      </c>
      <c r="L77" s="229">
        <v>0.1722912056007381</v>
      </c>
      <c r="M77" s="229">
        <v>0.14718808991168569</v>
      </c>
      <c r="N77" s="229">
        <v>5.2879170260337942E-2</v>
      </c>
      <c r="O77" s="229">
        <v>6.3491595831537295E-2</v>
      </c>
      <c r="P77" s="229">
        <v>8.711939779152561E-2</v>
      </c>
      <c r="Q77" s="229">
        <v>9.3688981245761679E-2</v>
      </c>
      <c r="R77" s="229">
        <v>3.496535234437932E-4</v>
      </c>
      <c r="S77" s="229">
        <v>3.0539597195300569E-2</v>
      </c>
      <c r="T77" s="229">
        <v>6.0321490837249157E-2</v>
      </c>
      <c r="U77" s="229">
        <v>4.8979834475162999E-2</v>
      </c>
      <c r="V77" s="229">
        <v>2.12222558264837E-2</v>
      </c>
      <c r="W77" s="229">
        <v>6.9903851164812561E-3</v>
      </c>
      <c r="X77" s="229">
        <v>1.742413549089122E-2</v>
      </c>
      <c r="Y77" s="229">
        <v>8.1308989439954252E-2</v>
      </c>
      <c r="DA77" s="73" t="s">
        <v>1192</v>
      </c>
    </row>
    <row r="78" spans="1:105" ht="12" customHeight="1" x14ac:dyDescent="0.25">
      <c r="A78" s="64" t="s">
        <v>32</v>
      </c>
      <c r="B78" s="229">
        <v>17.253751496541369</v>
      </c>
      <c r="C78" s="229">
        <v>16.571666910877919</v>
      </c>
      <c r="D78" s="229">
        <v>12.372773188769861</v>
      </c>
      <c r="E78" s="229">
        <v>15.40284124336387</v>
      </c>
      <c r="F78" s="229">
        <v>22.21405866523407</v>
      </c>
      <c r="G78" s="229">
        <v>10.672023470240999</v>
      </c>
      <c r="H78" s="229">
        <v>20.07480730422645</v>
      </c>
      <c r="I78" s="229">
        <v>10.91021767129063</v>
      </c>
      <c r="J78" s="229">
        <v>8.8104797810695104</v>
      </c>
      <c r="K78" s="229">
        <v>4.0826012704785608</v>
      </c>
      <c r="L78" s="229">
        <v>0.47395342569715782</v>
      </c>
      <c r="M78" s="229">
        <v>0.67550216345037584</v>
      </c>
      <c r="N78" s="229">
        <v>8.095378122355576E-2</v>
      </c>
      <c r="O78" s="229">
        <v>0.1168638196966119</v>
      </c>
      <c r="P78" s="229">
        <v>0.1605521993161092</v>
      </c>
      <c r="Q78" s="229">
        <v>0</v>
      </c>
      <c r="R78" s="229">
        <v>0</v>
      </c>
      <c r="S78" s="229">
        <v>0</v>
      </c>
      <c r="T78" s="229">
        <v>1.379866875712959E-2</v>
      </c>
      <c r="U78" s="229">
        <v>0</v>
      </c>
      <c r="V78" s="229">
        <v>5.2801079584886322E-3</v>
      </c>
      <c r="W78" s="229">
        <v>1.601008081890588E-3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0.23026834139305491</v>
      </c>
      <c r="H79" s="229">
        <v>0.23982630789597009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0.14094536916535441</v>
      </c>
      <c r="Q79" s="229">
        <v>0.46007253411875743</v>
      </c>
      <c r="R79" s="229">
        <v>0.76376620755313562</v>
      </c>
      <c r="S79" s="229">
        <v>0.64765855791789118</v>
      </c>
      <c r="T79" s="229">
        <v>0.7112834927867735</v>
      </c>
      <c r="U79" s="229">
        <v>0.31644946981835459</v>
      </c>
      <c r="V79" s="229">
        <v>0.14344787041819751</v>
      </c>
      <c r="W79" s="229">
        <v>5.4258220681063667E-2</v>
      </c>
      <c r="X79" s="229">
        <v>3.8059297617114872E-2</v>
      </c>
      <c r="Y79" s="229">
        <v>7.9593959104427056E-2</v>
      </c>
      <c r="DA79" s="73" t="s">
        <v>1194</v>
      </c>
    </row>
    <row r="80" spans="1:105" ht="12" customHeight="1" x14ac:dyDescent="0.25">
      <c r="A80" s="64" t="s">
        <v>35</v>
      </c>
      <c r="B80" s="229">
        <v>23.23748720764689</v>
      </c>
      <c r="C80" s="229">
        <v>19.116044749603351</v>
      </c>
      <c r="D80" s="229">
        <v>14.454437728578849</v>
      </c>
      <c r="E80" s="229">
        <v>19.963011675594199</v>
      </c>
      <c r="F80" s="229">
        <v>30.23634581885857</v>
      </c>
      <c r="G80" s="229">
        <v>23.87457332195282</v>
      </c>
      <c r="H80" s="229">
        <v>21.50822892826324</v>
      </c>
      <c r="I80" s="229">
        <v>32.148147295901389</v>
      </c>
      <c r="J80" s="229">
        <v>25.122333729683081</v>
      </c>
      <c r="K80" s="229">
        <v>27.6301265132522</v>
      </c>
      <c r="L80" s="229">
        <v>26.556532975993068</v>
      </c>
      <c r="M80" s="229">
        <v>20.588873777216769</v>
      </c>
      <c r="N80" s="229">
        <v>8.5724617430482191</v>
      </c>
      <c r="O80" s="229">
        <v>6.096039215584117</v>
      </c>
      <c r="P80" s="229">
        <v>8.2932552861531015</v>
      </c>
      <c r="Q80" s="229">
        <v>9.3200638830059681</v>
      </c>
      <c r="R80" s="229">
        <v>11.36898688853203</v>
      </c>
      <c r="S80" s="229">
        <v>17.274961375150301</v>
      </c>
      <c r="T80" s="229">
        <v>14.97135427225542</v>
      </c>
      <c r="U80" s="229">
        <v>13.08111426661155</v>
      </c>
      <c r="V80" s="229">
        <v>6.648381392204568</v>
      </c>
      <c r="W80" s="229">
        <v>1.448391051548287</v>
      </c>
      <c r="X80" s="229">
        <v>0.51110037098825833</v>
      </c>
      <c r="Y80" s="229">
        <v>1.741866803450236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1.461888194788002E-2</v>
      </c>
      <c r="I82" s="229">
        <v>7.4850599336340256E-3</v>
      </c>
      <c r="J82" s="229">
        <v>6.5464805571174081E-3</v>
      </c>
      <c r="K82" s="229">
        <v>1.2649407794915701E-2</v>
      </c>
      <c r="L82" s="229">
        <v>5.8766433345337618E-3</v>
      </c>
      <c r="M82" s="229">
        <v>5.0389882341125933E-3</v>
      </c>
      <c r="N82" s="229">
        <v>3.0408622609640638E-3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5.3094121677917561E-4</v>
      </c>
      <c r="U82" s="229">
        <v>8.5626546675571333E-4</v>
      </c>
      <c r="V82" s="229">
        <v>4.1402247950306052E-4</v>
      </c>
      <c r="W82" s="229">
        <v>1.305034586464146E-4</v>
      </c>
      <c r="X82" s="229">
        <v>2.4422142748833269E-4</v>
      </c>
      <c r="Y82" s="229">
        <v>3.1327344762867841E-4</v>
      </c>
      <c r="DA82" s="73" t="s">
        <v>1197</v>
      </c>
    </row>
    <row r="83" spans="1:105" ht="12" customHeight="1" x14ac:dyDescent="0.25">
      <c r="A83" s="64" t="s">
        <v>39</v>
      </c>
      <c r="B83" s="229">
        <v>1.02133071719794</v>
      </c>
      <c r="C83" s="229">
        <v>1.0179184148750491</v>
      </c>
      <c r="D83" s="229">
        <v>1.069238824982037</v>
      </c>
      <c r="E83" s="229">
        <v>1.3305726783787011</v>
      </c>
      <c r="F83" s="229">
        <v>1.301649942534868</v>
      </c>
      <c r="G83" s="229">
        <v>1.0734082143859569</v>
      </c>
      <c r="H83" s="229">
        <v>1.13001654922537</v>
      </c>
      <c r="I83" s="229">
        <v>1.2648120841266639</v>
      </c>
      <c r="J83" s="229">
        <v>1.1573282782067511</v>
      </c>
      <c r="K83" s="229">
        <v>1.045426977322659</v>
      </c>
      <c r="L83" s="229">
        <v>0.98880458833376894</v>
      </c>
      <c r="M83" s="229">
        <v>0.84736286281356965</v>
      </c>
      <c r="N83" s="229">
        <v>0.4831174911293501</v>
      </c>
      <c r="O83" s="229">
        <v>0.35101177764564412</v>
      </c>
      <c r="P83" s="229">
        <v>0.48615880376519449</v>
      </c>
      <c r="Q83" s="229">
        <v>0.62989930880214717</v>
      </c>
      <c r="R83" s="229">
        <v>0.92644693072777984</v>
      </c>
      <c r="S83" s="229">
        <v>1.3442937535803119</v>
      </c>
      <c r="T83" s="229">
        <v>1.3689880836558539</v>
      </c>
      <c r="U83" s="229">
        <v>1.383979440586057</v>
      </c>
      <c r="V83" s="229">
        <v>0.97508347701103615</v>
      </c>
      <c r="W83" s="229">
        <v>0.36328663630765162</v>
      </c>
      <c r="X83" s="229">
        <v>0.42916567603252209</v>
      </c>
      <c r="Y83" s="229">
        <v>0.32023283496864641</v>
      </c>
      <c r="DA83" s="73" t="s">
        <v>1198</v>
      </c>
    </row>
    <row r="84" spans="1:105" ht="12" customHeight="1" x14ac:dyDescent="0.25">
      <c r="A84" s="60" t="s">
        <v>1064</v>
      </c>
      <c r="B84" s="262">
        <v>1.7007163396251551E-2</v>
      </c>
      <c r="C84" s="262">
        <v>1.550494182690487E-2</v>
      </c>
      <c r="D84" s="262">
        <v>1.417311198810405E-2</v>
      </c>
      <c r="E84" s="262">
        <v>1.7013120520743628E-2</v>
      </c>
      <c r="F84" s="262">
        <v>1.488129902518359E-2</v>
      </c>
      <c r="G84" s="262">
        <v>1.3856398462938849E-2</v>
      </c>
      <c r="H84" s="262">
        <v>1.405588930186547E-2</v>
      </c>
      <c r="I84" s="262">
        <v>1.8490013345160129E-2</v>
      </c>
      <c r="J84" s="262">
        <v>1.3269720625650339E-2</v>
      </c>
      <c r="K84" s="262">
        <v>1.17519323880303E-2</v>
      </c>
      <c r="L84" s="262">
        <v>1.1791307874085419E-2</v>
      </c>
      <c r="M84" s="262">
        <v>8.6157217343466128E-3</v>
      </c>
      <c r="N84" s="262">
        <v>3.2569783291655631E-3</v>
      </c>
      <c r="O84" s="262">
        <v>2.4654611686436151E-3</v>
      </c>
      <c r="P84" s="262">
        <v>3.47517209894693E-3</v>
      </c>
      <c r="Q84" s="262">
        <v>4.5109058565100182E-3</v>
      </c>
      <c r="R84" s="262">
        <v>5.6276808016865604E-3</v>
      </c>
      <c r="S84" s="262">
        <v>7.355500753431634E-3</v>
      </c>
      <c r="T84" s="262">
        <v>7.3141096753119392E-3</v>
      </c>
      <c r="U84" s="262">
        <v>5.7112077817262769E-3</v>
      </c>
      <c r="V84" s="262">
        <v>2.8309444162772871E-3</v>
      </c>
      <c r="W84" s="262">
        <v>8.0321789166086402E-4</v>
      </c>
      <c r="X84" s="262">
        <v>6.0527260118776473E-4</v>
      </c>
      <c r="Y84" s="262">
        <v>1.4441671133220079E-3</v>
      </c>
      <c r="DA84" s="72" t="s">
        <v>1199</v>
      </c>
    </row>
    <row r="85" spans="1:105" ht="12" customHeight="1" x14ac:dyDescent="0.25">
      <c r="A85" s="57" t="s">
        <v>1010</v>
      </c>
      <c r="B85" s="261">
        <v>15.853032238066429</v>
      </c>
      <c r="C85" s="261">
        <v>14.420947391386431</v>
      </c>
      <c r="D85" s="261">
        <v>10.518168290306861</v>
      </c>
      <c r="E85" s="261">
        <v>13.75381008320409</v>
      </c>
      <c r="F85" s="261">
        <v>19.577475722969009</v>
      </c>
      <c r="G85" s="261">
        <v>13.046567159040039</v>
      </c>
      <c r="H85" s="261">
        <v>15.531325072048791</v>
      </c>
      <c r="I85" s="261">
        <v>16.237411076518541</v>
      </c>
      <c r="J85" s="261">
        <v>12.79275554674005</v>
      </c>
      <c r="K85" s="261">
        <v>11.946083186849121</v>
      </c>
      <c r="L85" s="261">
        <v>10.349269689840369</v>
      </c>
      <c r="M85" s="261">
        <v>8.1338409429196847</v>
      </c>
      <c r="N85" s="261">
        <v>3.3552356614256018</v>
      </c>
      <c r="O85" s="261">
        <v>2.4170082322937958</v>
      </c>
      <c r="P85" s="261">
        <v>3.335253479332569</v>
      </c>
      <c r="Q85" s="261">
        <v>3.8013519313397279</v>
      </c>
      <c r="R85" s="261">
        <v>4.7066247611177143</v>
      </c>
      <c r="S85" s="261">
        <v>7.0760267075578369</v>
      </c>
      <c r="T85" s="261">
        <v>6.3232193244878001</v>
      </c>
      <c r="U85" s="261">
        <v>5.5390501977143227</v>
      </c>
      <c r="V85" s="261">
        <v>2.9213754703825652</v>
      </c>
      <c r="W85" s="261">
        <v>0.69632697932521759</v>
      </c>
      <c r="X85" s="261">
        <v>0.34797975303226958</v>
      </c>
      <c r="Y85" s="261">
        <v>0.84547288657767627</v>
      </c>
      <c r="DA85" s="70" t="s">
        <v>1200</v>
      </c>
    </row>
    <row r="86" spans="1:105" ht="12" customHeight="1" x14ac:dyDescent="0.25">
      <c r="A86" s="60" t="s">
        <v>1012</v>
      </c>
      <c r="B86" s="262">
        <v>15.80039168861688</v>
      </c>
      <c r="C86" s="262">
        <v>14.37320530376795</v>
      </c>
      <c r="D86" s="262">
        <v>10.449604920590589</v>
      </c>
      <c r="E86" s="262">
        <v>13.68341272164615</v>
      </c>
      <c r="F86" s="262">
        <v>19.552993423099029</v>
      </c>
      <c r="G86" s="262">
        <v>13.002353593708319</v>
      </c>
      <c r="H86" s="262">
        <v>15.499097780806499</v>
      </c>
      <c r="I86" s="262">
        <v>16.168754577672871</v>
      </c>
      <c r="J86" s="262">
        <v>12.751782021610721</v>
      </c>
      <c r="K86" s="262">
        <v>11.9118410434584</v>
      </c>
      <c r="L86" s="262">
        <v>10.303004443961809</v>
      </c>
      <c r="M86" s="262">
        <v>8.1043773496655565</v>
      </c>
      <c r="N86" s="262">
        <v>3.345862696791789</v>
      </c>
      <c r="O86" s="262">
        <v>2.4092122904407161</v>
      </c>
      <c r="P86" s="262">
        <v>3.3238419396821319</v>
      </c>
      <c r="Q86" s="262">
        <v>3.7828912422490548</v>
      </c>
      <c r="R86" s="262">
        <v>4.6830739026800163</v>
      </c>
      <c r="S86" s="262">
        <v>7.052124912163154</v>
      </c>
      <c r="T86" s="262">
        <v>6.2927601967038349</v>
      </c>
      <c r="U86" s="262">
        <v>5.5180624414920167</v>
      </c>
      <c r="V86" s="262">
        <v>2.9115507248142651</v>
      </c>
      <c r="W86" s="262">
        <v>0.6921118203371075</v>
      </c>
      <c r="X86" s="262">
        <v>0.33928711597173777</v>
      </c>
      <c r="Y86" s="262">
        <v>0.82871562590698267</v>
      </c>
      <c r="DA86" s="72" t="s">
        <v>1201</v>
      </c>
    </row>
    <row r="87" spans="1:105" ht="12" customHeight="1" x14ac:dyDescent="0.25">
      <c r="A87" s="59" t="s">
        <v>28</v>
      </c>
      <c r="B87" s="230">
        <v>5.5444741124861918E-2</v>
      </c>
      <c r="C87" s="230">
        <v>0</v>
      </c>
      <c r="D87" s="230">
        <v>0</v>
      </c>
      <c r="E87" s="230">
        <v>0</v>
      </c>
      <c r="F87" s="230">
        <v>7.2051240255086677E-2</v>
      </c>
      <c r="G87" s="230">
        <v>9.1042775046306056E-3</v>
      </c>
      <c r="H87" s="230">
        <v>0</v>
      </c>
      <c r="I87" s="230">
        <v>0.156859555594793</v>
      </c>
      <c r="J87" s="230">
        <v>0</v>
      </c>
      <c r="K87" s="230">
        <v>0</v>
      </c>
      <c r="L87" s="230">
        <v>4.0906523127887263E-2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2.2097187800759811E-3</v>
      </c>
      <c r="Y87" s="230">
        <v>6.2997467615354759E-4</v>
      </c>
      <c r="DA87" s="71" t="s">
        <v>1202</v>
      </c>
    </row>
    <row r="88" spans="1:105" ht="12" customHeight="1" x14ac:dyDescent="0.25">
      <c r="A88" s="59" t="s">
        <v>31</v>
      </c>
      <c r="B88" s="295">
        <v>0.6770476748059624</v>
      </c>
      <c r="C88" s="295">
        <v>0.55705914098738596</v>
      </c>
      <c r="D88" s="295">
        <v>0.43916829030085119</v>
      </c>
      <c r="E88" s="295">
        <v>0.48602224683983147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1203</v>
      </c>
    </row>
    <row r="89" spans="1:105" ht="12" customHeight="1" x14ac:dyDescent="0.25">
      <c r="A89" s="59" t="s">
        <v>159</v>
      </c>
      <c r="B89" s="295">
        <v>0.15479308855581639</v>
      </c>
      <c r="C89" s="295">
        <v>0.66671369318527274</v>
      </c>
      <c r="D89" s="295">
        <v>6.8995424716631004E-2</v>
      </c>
      <c r="E89" s="295">
        <v>7.8154684395916163E-2</v>
      </c>
      <c r="F89" s="295">
        <v>8.1029018929474922E-2</v>
      </c>
      <c r="G89" s="295">
        <v>7.3105514919957426E-2</v>
      </c>
      <c r="H89" s="295">
        <v>7.4697578997320838E-2</v>
      </c>
      <c r="I89" s="295">
        <v>2.3648580216345169E-4</v>
      </c>
      <c r="J89" s="295">
        <v>6.8368966137941869E-2</v>
      </c>
      <c r="K89" s="295">
        <v>2.015859842656796E-4</v>
      </c>
      <c r="L89" s="295">
        <v>6.2255401858068528E-2</v>
      </c>
      <c r="M89" s="295">
        <v>5.339045262141958E-2</v>
      </c>
      <c r="N89" s="295">
        <v>1.9458972718831111E-2</v>
      </c>
      <c r="O89" s="295">
        <v>2.3348626784350301E-2</v>
      </c>
      <c r="P89" s="295">
        <v>3.2481406977320687E-2</v>
      </c>
      <c r="Q89" s="295">
        <v>3.6044486995490489E-2</v>
      </c>
      <c r="R89" s="295">
        <v>1.3782806631776039E-4</v>
      </c>
      <c r="S89" s="295">
        <v>1.1987231528007229E-2</v>
      </c>
      <c r="T89" s="295">
        <v>2.4439183968446292E-2</v>
      </c>
      <c r="U89" s="295">
        <v>2.0037615960972689E-2</v>
      </c>
      <c r="V89" s="295">
        <v>9.0499149948901902E-3</v>
      </c>
      <c r="W89" s="295">
        <v>3.258802299769699E-3</v>
      </c>
      <c r="X89" s="295">
        <v>1.094729265866138E-2</v>
      </c>
      <c r="Y89" s="295">
        <v>3.6491738127829479E-2</v>
      </c>
      <c r="DA89" s="122" t="s">
        <v>1204</v>
      </c>
    </row>
    <row r="90" spans="1:105" ht="12" customHeight="1" x14ac:dyDescent="0.25">
      <c r="A90" s="59" t="s">
        <v>32</v>
      </c>
      <c r="B90" s="295">
        <v>6.2228766819933501</v>
      </c>
      <c r="C90" s="295">
        <v>5.9876383615875302</v>
      </c>
      <c r="D90" s="295">
        <v>4.4956495268398724</v>
      </c>
      <c r="E90" s="295">
        <v>5.5972363725979406</v>
      </c>
      <c r="F90" s="295">
        <v>8.0452380278370654</v>
      </c>
      <c r="G90" s="295">
        <v>3.8920147976295638</v>
      </c>
      <c r="H90" s="295">
        <v>7.3069128653243398</v>
      </c>
      <c r="I90" s="295">
        <v>3.948307750115108</v>
      </c>
      <c r="J90" s="295">
        <v>3.2056218469683282</v>
      </c>
      <c r="K90" s="295">
        <v>1.485711204602769</v>
      </c>
      <c r="L90" s="295">
        <v>0.17258851057728891</v>
      </c>
      <c r="M90" s="295">
        <v>0.24693347085967671</v>
      </c>
      <c r="N90" s="295">
        <v>3.0021659804840339E-2</v>
      </c>
      <c r="O90" s="295">
        <v>4.3309927895906167E-2</v>
      </c>
      <c r="P90" s="295">
        <v>6.0325163929338621E-2</v>
      </c>
      <c r="Q90" s="295">
        <v>0</v>
      </c>
      <c r="R90" s="295">
        <v>0</v>
      </c>
      <c r="S90" s="295">
        <v>0</v>
      </c>
      <c r="T90" s="295">
        <v>5.8352788326378486E-3</v>
      </c>
      <c r="U90" s="295">
        <v>0</v>
      </c>
      <c r="V90" s="295">
        <v>2.3425084877918079E-3</v>
      </c>
      <c r="W90" s="295">
        <v>7.7544418408314925E-4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8.6902295021368889</v>
      </c>
      <c r="C91" s="295">
        <v>7.1617941080077578</v>
      </c>
      <c r="D91" s="295">
        <v>5.445791678733233</v>
      </c>
      <c r="E91" s="295">
        <v>7.5219994178124638</v>
      </c>
      <c r="F91" s="295">
        <v>11.354675136077409</v>
      </c>
      <c r="G91" s="295">
        <v>9.028129003654163</v>
      </c>
      <c r="H91" s="295">
        <v>8.1174873364848441</v>
      </c>
      <c r="I91" s="295">
        <v>12.063350786160809</v>
      </c>
      <c r="J91" s="295">
        <v>9.4777912085044456</v>
      </c>
      <c r="K91" s="295">
        <v>10.425928252871371</v>
      </c>
      <c r="L91" s="295">
        <v>10.02725400839857</v>
      </c>
      <c r="M91" s="295">
        <v>7.8040534261844607</v>
      </c>
      <c r="N91" s="295">
        <v>3.296382064268117</v>
      </c>
      <c r="O91" s="295">
        <v>2.3425537357604602</v>
      </c>
      <c r="P91" s="295">
        <v>3.2310353687754731</v>
      </c>
      <c r="Q91" s="295">
        <v>3.7468467552535638</v>
      </c>
      <c r="R91" s="295">
        <v>4.682936074613699</v>
      </c>
      <c r="S91" s="295">
        <v>7.040137680635147</v>
      </c>
      <c r="T91" s="295">
        <v>6.2624857339027509</v>
      </c>
      <c r="U91" s="295">
        <v>5.4980248255310444</v>
      </c>
      <c r="V91" s="295">
        <v>2.900158301331583</v>
      </c>
      <c r="W91" s="295">
        <v>0.68807757385325463</v>
      </c>
      <c r="X91" s="295">
        <v>0.3261301045330004</v>
      </c>
      <c r="Y91" s="295">
        <v>0.79159391310299965</v>
      </c>
      <c r="DA91" s="122" t="s">
        <v>1206</v>
      </c>
    </row>
    <row r="92" spans="1:105" ht="12" customHeight="1" x14ac:dyDescent="0.25">
      <c r="A92" s="60" t="s">
        <v>1019</v>
      </c>
      <c r="B92" s="262">
        <v>5.2640549449546943E-2</v>
      </c>
      <c r="C92" s="262">
        <v>4.774208761848215E-2</v>
      </c>
      <c r="D92" s="262">
        <v>6.8563369716276953E-2</v>
      </c>
      <c r="E92" s="262">
        <v>7.0397361557940963E-2</v>
      </c>
      <c r="F92" s="262">
        <v>2.4482299869977641E-2</v>
      </c>
      <c r="G92" s="262">
        <v>4.4213565331729203E-2</v>
      </c>
      <c r="H92" s="262">
        <v>3.2227291242288979E-2</v>
      </c>
      <c r="I92" s="262">
        <v>6.8656498845672487E-2</v>
      </c>
      <c r="J92" s="262">
        <v>4.097352512933556E-2</v>
      </c>
      <c r="K92" s="262">
        <v>3.4242143390720688E-2</v>
      </c>
      <c r="L92" s="262">
        <v>4.6265245878554781E-2</v>
      </c>
      <c r="M92" s="262">
        <v>2.9463593254128641E-2</v>
      </c>
      <c r="N92" s="262">
        <v>9.3729646338129493E-3</v>
      </c>
      <c r="O92" s="262">
        <v>7.7959418530798756E-3</v>
      </c>
      <c r="P92" s="262">
        <v>1.14115396504371E-2</v>
      </c>
      <c r="Q92" s="262">
        <v>1.8460689090673471E-2</v>
      </c>
      <c r="R92" s="262">
        <v>2.3550858437697709E-2</v>
      </c>
      <c r="S92" s="262">
        <v>2.3901795394683172E-2</v>
      </c>
      <c r="T92" s="262">
        <v>3.045912778396493E-2</v>
      </c>
      <c r="U92" s="262">
        <v>2.098775622230583E-2</v>
      </c>
      <c r="V92" s="262">
        <v>9.8247455683003072E-3</v>
      </c>
      <c r="W92" s="262">
        <v>4.2151589881101069E-3</v>
      </c>
      <c r="X92" s="262">
        <v>8.6926370605318083E-3</v>
      </c>
      <c r="Y92" s="262">
        <v>1.6757260670693611E-2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3.9660591998487398</v>
      </c>
      <c r="C93" s="261">
        <f t="shared" si="3"/>
        <v>3.583521223560723</v>
      </c>
      <c r="D93" s="261">
        <f t="shared" si="3"/>
        <v>2.6516139738601101</v>
      </c>
      <c r="E93" s="261">
        <f t="shared" si="3"/>
        <v>3.4591795127806</v>
      </c>
      <c r="F93" s="261">
        <f t="shared" si="3"/>
        <v>4.952957117545048</v>
      </c>
      <c r="G93" s="261">
        <f t="shared" si="3"/>
        <v>3.3099239657536019</v>
      </c>
      <c r="H93" s="261">
        <f t="shared" si="3"/>
        <v>3.8882871226585398</v>
      </c>
      <c r="I93" s="261">
        <f t="shared" si="3"/>
        <v>4.1312803466346226</v>
      </c>
      <c r="J93" s="261">
        <f t="shared" si="3"/>
        <v>3.2499906726775651</v>
      </c>
      <c r="K93" s="261">
        <f t="shared" si="3"/>
        <v>3.0365218634088169</v>
      </c>
      <c r="L93" s="261">
        <f t="shared" si="3"/>
        <v>2.6273388274731406</v>
      </c>
      <c r="M93" s="261">
        <f t="shared" si="3"/>
        <v>2.0635886316538365</v>
      </c>
      <c r="N93" s="261">
        <f t="shared" si="3"/>
        <v>0.85148492748838278</v>
      </c>
      <c r="O93" s="261">
        <f t="shared" si="3"/>
        <v>0.61337018002881472</v>
      </c>
      <c r="P93" s="261">
        <f t="shared" si="3"/>
        <v>0.84687194927205656</v>
      </c>
      <c r="Q93" s="261">
        <f t="shared" si="3"/>
        <v>0.96856062247527064</v>
      </c>
      <c r="R93" s="261">
        <f t="shared" si="3"/>
        <v>1.200174223179419</v>
      </c>
      <c r="S93" s="261">
        <f t="shared" si="3"/>
        <v>1.8564231401174611</v>
      </c>
      <c r="T93" s="261">
        <f t="shared" si="3"/>
        <v>1.7045537189207447</v>
      </c>
      <c r="U93" s="261">
        <f t="shared" si="3"/>
        <v>1.5192204555184203</v>
      </c>
      <c r="V93" s="261">
        <f t="shared" si="3"/>
        <v>0.80775088607210099</v>
      </c>
      <c r="W93" s="261">
        <f t="shared" si="3"/>
        <v>0.19145822720762881</v>
      </c>
      <c r="X93" s="261">
        <f t="shared" si="3"/>
        <v>0.10045342931595586</v>
      </c>
      <c r="Y93" s="261">
        <f t="shared" si="3"/>
        <v>0.2390620409988776</v>
      </c>
      <c r="DA93" s="70"/>
    </row>
    <row r="94" spans="1:105" ht="12" customHeight="1" x14ac:dyDescent="0.25">
      <c r="A94" s="60" t="s">
        <v>1022</v>
      </c>
      <c r="B94" s="262">
        <v>2.9833490008333921</v>
      </c>
      <c r="C94" s="262">
        <v>2.6704785857039939</v>
      </c>
      <c r="D94" s="262">
        <v>1.853620941065879</v>
      </c>
      <c r="E94" s="262">
        <v>2.5062000906272979</v>
      </c>
      <c r="F94" s="262">
        <v>3.9169098012364469</v>
      </c>
      <c r="G94" s="262">
        <v>2.5339332595782289</v>
      </c>
      <c r="H94" s="262">
        <v>2.9970883020039851</v>
      </c>
      <c r="I94" s="262">
        <v>3.1372430254006929</v>
      </c>
      <c r="J94" s="262">
        <v>2.5074733624922718</v>
      </c>
      <c r="K94" s="262">
        <v>2.3756524325824189</v>
      </c>
      <c r="L94" s="262">
        <v>2.023506609639222</v>
      </c>
      <c r="M94" s="262">
        <v>1.604987729949918</v>
      </c>
      <c r="N94" s="262">
        <v>0.66971574603999107</v>
      </c>
      <c r="O94" s="262">
        <v>0.47949507550712561</v>
      </c>
      <c r="P94" s="262">
        <v>0.66010387698585682</v>
      </c>
      <c r="Q94" s="262">
        <v>0.74208565869952525</v>
      </c>
      <c r="R94" s="262">
        <v>0.91771258757923946</v>
      </c>
      <c r="S94" s="262">
        <v>1.4620076846714269</v>
      </c>
      <c r="T94" s="262">
        <v>1.3276009346783111</v>
      </c>
      <c r="U94" s="262">
        <v>1.205169962241915</v>
      </c>
      <c r="V94" s="262">
        <v>0.64590870881462858</v>
      </c>
      <c r="W94" s="262">
        <v>0.14762213530738741</v>
      </c>
      <c r="X94" s="262">
        <v>6.1922700698077142E-2</v>
      </c>
      <c r="Y94" s="262">
        <v>0.15757225959539509</v>
      </c>
      <c r="DA94" s="72" t="s">
        <v>1208</v>
      </c>
    </row>
    <row r="95" spans="1:105" ht="12" customHeight="1" x14ac:dyDescent="0.25">
      <c r="A95" s="60" t="s">
        <v>1024</v>
      </c>
      <c r="B95" s="262">
        <v>0.75348632456194231</v>
      </c>
      <c r="C95" s="262">
        <v>0.68723673351987469</v>
      </c>
      <c r="D95" s="262">
        <v>0.5019746532010998</v>
      </c>
      <c r="E95" s="262">
        <v>0.6554667640653461</v>
      </c>
      <c r="F95" s="262">
        <v>0.92892309197637413</v>
      </c>
      <c r="G95" s="262">
        <v>0.61858532586212978</v>
      </c>
      <c r="H95" s="262">
        <v>0.74027133311432991</v>
      </c>
      <c r="I95" s="262">
        <v>0.76755803987873072</v>
      </c>
      <c r="J95" s="262">
        <v>0.60501843653612286</v>
      </c>
      <c r="K95" s="262">
        <v>0.56190121718803576</v>
      </c>
      <c r="L95" s="262">
        <v>0.48540702373821593</v>
      </c>
      <c r="M95" s="262">
        <v>0.38174029416806449</v>
      </c>
      <c r="N95" s="262">
        <v>0.15761476411244249</v>
      </c>
      <c r="O95" s="262">
        <v>0.1136342054017617</v>
      </c>
      <c r="P95" s="262">
        <v>0.15719602208071351</v>
      </c>
      <c r="Q95" s="262">
        <v>0.1800979655150064</v>
      </c>
      <c r="R95" s="262">
        <v>0.22392040857322121</v>
      </c>
      <c r="S95" s="262">
        <v>0.33087615802305759</v>
      </c>
      <c r="T95" s="262">
        <v>0.29364894087017718</v>
      </c>
      <c r="U95" s="262">
        <v>0.254300384675689</v>
      </c>
      <c r="V95" s="262">
        <v>0.13363381165039229</v>
      </c>
      <c r="W95" s="262">
        <v>3.2143079351815033E-2</v>
      </c>
      <c r="X95" s="262">
        <v>1.713350657450843E-2</v>
      </c>
      <c r="Y95" s="262">
        <v>3.8143686772911557E-2</v>
      </c>
      <c r="DA95" s="72" t="s">
        <v>1209</v>
      </c>
    </row>
    <row r="96" spans="1:105" ht="12" customHeight="1" x14ac:dyDescent="0.25">
      <c r="A96" s="64" t="s">
        <v>28</v>
      </c>
      <c r="B96" s="229">
        <v>2.6417516079395719E-3</v>
      </c>
      <c r="C96" s="229">
        <v>0</v>
      </c>
      <c r="D96" s="229">
        <v>0</v>
      </c>
      <c r="E96" s="229">
        <v>0</v>
      </c>
      <c r="F96" s="229">
        <v>3.4187689747232318E-3</v>
      </c>
      <c r="G96" s="229">
        <v>4.2899976288261749E-4</v>
      </c>
      <c r="H96" s="229">
        <v>0</v>
      </c>
      <c r="I96" s="229">
        <v>7.4485660925782153E-3</v>
      </c>
      <c r="J96" s="229">
        <v>0</v>
      </c>
      <c r="K96" s="229">
        <v>0</v>
      </c>
      <c r="L96" s="229">
        <v>1.930436987813402E-3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5.6094102573075442E-5</v>
      </c>
      <c r="Y96" s="229">
        <v>2.247983725966213E-5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3.1649670336279599E-2</v>
      </c>
      <c r="C98" s="229">
        <v>2.599378570580731E-2</v>
      </c>
      <c r="D98" s="229">
        <v>2.0378075895163411E-2</v>
      </c>
      <c r="E98" s="229">
        <v>2.2549708712124271E-2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1212</v>
      </c>
    </row>
    <row r="99" spans="1:105" ht="12" customHeight="1" x14ac:dyDescent="0.25">
      <c r="A99" s="64" t="s">
        <v>159</v>
      </c>
      <c r="B99" s="229">
        <v>7.4160332622848846E-3</v>
      </c>
      <c r="C99" s="229">
        <v>3.1884364662707491E-2</v>
      </c>
      <c r="D99" s="229">
        <v>3.2811240977417299E-3</v>
      </c>
      <c r="E99" s="229">
        <v>3.7162931473990728E-3</v>
      </c>
      <c r="F99" s="229">
        <v>3.8659600048624532E-3</v>
      </c>
      <c r="G99" s="229">
        <v>3.4637791099110752E-3</v>
      </c>
      <c r="H99" s="229">
        <v>3.546106237081164E-3</v>
      </c>
      <c r="I99" s="229">
        <v>1.129159390459962E-5</v>
      </c>
      <c r="J99" s="229">
        <v>3.246938341961738E-3</v>
      </c>
      <c r="K99" s="229">
        <v>9.5717348727750475E-6</v>
      </c>
      <c r="L99" s="229">
        <v>2.9541230820369609E-3</v>
      </c>
      <c r="M99" s="229">
        <v>2.5237024274858259E-3</v>
      </c>
      <c r="N99" s="229">
        <v>9.0667179952891015E-4</v>
      </c>
      <c r="O99" s="229">
        <v>1.0886335614596369E-3</v>
      </c>
      <c r="P99" s="229">
        <v>1.493758332073585E-3</v>
      </c>
      <c r="Q99" s="229">
        <v>1.60640109903234E-3</v>
      </c>
      <c r="R99" s="229">
        <v>5.9951959864655804E-6</v>
      </c>
      <c r="S99" s="229">
        <v>5.2363513666400471E-4</v>
      </c>
      <c r="T99" s="229">
        <v>1.0342786087303079E-3</v>
      </c>
      <c r="U99" s="229">
        <v>8.3981337917348061E-4</v>
      </c>
      <c r="V99" s="229">
        <v>3.6387902430256311E-4</v>
      </c>
      <c r="W99" s="229">
        <v>1.1985787639549981E-4</v>
      </c>
      <c r="X99" s="229">
        <v>2.9875605466168188E-4</v>
      </c>
      <c r="Y99" s="229">
        <v>1.3941324610513919E-3</v>
      </c>
      <c r="DA99" s="73" t="s">
        <v>1213</v>
      </c>
    </row>
    <row r="100" spans="1:105" ht="12" customHeight="1" x14ac:dyDescent="0.25">
      <c r="A100" s="64" t="s">
        <v>32</v>
      </c>
      <c r="B100" s="229">
        <v>0.29583463282379091</v>
      </c>
      <c r="C100" s="229">
        <v>0.28413953897739092</v>
      </c>
      <c r="D100" s="229">
        <v>0.2121448668160954</v>
      </c>
      <c r="E100" s="229">
        <v>0.2640987314896191</v>
      </c>
      <c r="F100" s="229">
        <v>0.38088457980126889</v>
      </c>
      <c r="G100" s="229">
        <v>0.18298363375863499</v>
      </c>
      <c r="H100" s="229">
        <v>0.34420475158951158</v>
      </c>
      <c r="I100" s="229">
        <v>0.18706773651289099</v>
      </c>
      <c r="J100" s="229">
        <v>0.15106541041561961</v>
      </c>
      <c r="K100" s="229">
        <v>7.0000709588292964E-2</v>
      </c>
      <c r="L100" s="229">
        <v>8.1264551477284747E-3</v>
      </c>
      <c r="M100" s="229">
        <v>1.158223094473552E-2</v>
      </c>
      <c r="N100" s="229">
        <v>1.388042023716919E-3</v>
      </c>
      <c r="O100" s="229">
        <v>2.003759309809415E-3</v>
      </c>
      <c r="P100" s="229">
        <v>2.752844849032069E-3</v>
      </c>
      <c r="Q100" s="229">
        <v>0</v>
      </c>
      <c r="R100" s="229">
        <v>0</v>
      </c>
      <c r="S100" s="229">
        <v>0</v>
      </c>
      <c r="T100" s="229">
        <v>2.3659342178660901E-4</v>
      </c>
      <c r="U100" s="229">
        <v>0</v>
      </c>
      <c r="V100" s="229">
        <v>9.0533284861705698E-5</v>
      </c>
      <c r="W100" s="229">
        <v>2.745105249423389E-5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3.9482051332785876E-3</v>
      </c>
      <c r="H101" s="229">
        <v>4.1120870294273091E-3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2.4166640827998848E-3</v>
      </c>
      <c r="Q101" s="229">
        <v>7.8884519248244005E-3</v>
      </c>
      <c r="R101" s="229">
        <v>1.3095615502518049E-2</v>
      </c>
      <c r="S101" s="229">
        <v>1.1104821563891931E-2</v>
      </c>
      <c r="T101" s="229">
        <v>1.219574137047119E-2</v>
      </c>
      <c r="U101" s="229">
        <v>5.4258758003882437E-3</v>
      </c>
      <c r="V101" s="229">
        <v>2.4595722317566088E-3</v>
      </c>
      <c r="W101" s="229">
        <v>9.303171426847264E-4</v>
      </c>
      <c r="X101" s="229">
        <v>6.5256870880211495E-4</v>
      </c>
      <c r="Y101" s="229">
        <v>1.3647263710370519E-3</v>
      </c>
      <c r="DA101" s="73" t="s">
        <v>1215</v>
      </c>
    </row>
    <row r="102" spans="1:105" ht="12" customHeight="1" x14ac:dyDescent="0.25">
      <c r="A102" s="64" t="s">
        <v>35</v>
      </c>
      <c r="B102" s="229">
        <v>0.39843239293204069</v>
      </c>
      <c r="C102" s="229">
        <v>0.32776570826789081</v>
      </c>
      <c r="D102" s="229">
        <v>0.24783730535157239</v>
      </c>
      <c r="E102" s="229">
        <v>0.34228789201527021</v>
      </c>
      <c r="F102" s="229">
        <v>0.51843555675693309</v>
      </c>
      <c r="G102" s="229">
        <v>0.40935593826886862</v>
      </c>
      <c r="H102" s="229">
        <v>0.36878234910003632</v>
      </c>
      <c r="I102" s="229">
        <v>0.55121550540209097</v>
      </c>
      <c r="J102" s="229">
        <v>0.43075016909147762</v>
      </c>
      <c r="K102" s="229">
        <v>0.4737490471890346</v>
      </c>
      <c r="L102" s="229">
        <v>0.45534109979505949</v>
      </c>
      <c r="M102" s="229">
        <v>0.3530189892533957</v>
      </c>
      <c r="N102" s="229">
        <v>0.14698432817112431</v>
      </c>
      <c r="O102" s="229">
        <v>0.1045233277750213</v>
      </c>
      <c r="P102" s="229">
        <v>0.14219702497656081</v>
      </c>
      <c r="Q102" s="229">
        <v>0.1598027928752796</v>
      </c>
      <c r="R102" s="229">
        <v>0.19493384162983729</v>
      </c>
      <c r="S102" s="229">
        <v>0.2961982996270231</v>
      </c>
      <c r="T102" s="229">
        <v>0.25670041062637339</v>
      </c>
      <c r="U102" s="229">
        <v>0.22429015723130219</v>
      </c>
      <c r="V102" s="229">
        <v>0.11399384466790451</v>
      </c>
      <c r="W102" s="229">
        <v>2.483426488470895E-2</v>
      </c>
      <c r="X102" s="229">
        <v>8.7633805678564471E-3</v>
      </c>
      <c r="Y102" s="229">
        <v>2.9866230908098292E-2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2.506568831834839E-4</v>
      </c>
      <c r="I104" s="229">
        <v>1.2833962269449459E-4</v>
      </c>
      <c r="J104" s="229">
        <v>1.122466422616052E-4</v>
      </c>
      <c r="K104" s="229">
        <v>2.1688807278796271E-4</v>
      </c>
      <c r="L104" s="229">
        <v>1.007615429871394E-4</v>
      </c>
      <c r="M104" s="229">
        <v>8.639902077765077E-5</v>
      </c>
      <c r="N104" s="229">
        <v>5.2138943268097699E-5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9.1035737907996444E-6</v>
      </c>
      <c r="U104" s="229">
        <v>1.468161750261366E-5</v>
      </c>
      <c r="V104" s="229">
        <v>7.0988728584120243E-6</v>
      </c>
      <c r="W104" s="229">
        <v>2.2376259898397139E-6</v>
      </c>
      <c r="X104" s="229">
        <v>4.1874462109411871E-6</v>
      </c>
      <c r="Y104" s="229">
        <v>5.3714193908061638E-6</v>
      </c>
      <c r="DA104" s="73" t="s">
        <v>1218</v>
      </c>
    </row>
    <row r="105" spans="1:105" ht="12" customHeight="1" x14ac:dyDescent="0.25">
      <c r="A105" s="64" t="s">
        <v>39</v>
      </c>
      <c r="B105" s="229">
        <v>1.7511843599606659E-2</v>
      </c>
      <c r="C105" s="229">
        <v>1.7453335906078171E-2</v>
      </c>
      <c r="D105" s="229">
        <v>1.833328104052678E-2</v>
      </c>
      <c r="E105" s="229">
        <v>2.2814138700933351E-2</v>
      </c>
      <c r="F105" s="229">
        <v>2.2318226438586521E-2</v>
      </c>
      <c r="G105" s="229">
        <v>1.8404769828553869E-2</v>
      </c>
      <c r="H105" s="229">
        <v>1.9375382275089972E-2</v>
      </c>
      <c r="I105" s="229">
        <v>2.1686600654571349E-2</v>
      </c>
      <c r="J105" s="229">
        <v>1.9843672044802332E-2</v>
      </c>
      <c r="K105" s="229">
        <v>1.7925000603047431E-2</v>
      </c>
      <c r="L105" s="229">
        <v>1.695414718259031E-2</v>
      </c>
      <c r="M105" s="229">
        <v>1.45289725216698E-2</v>
      </c>
      <c r="N105" s="229">
        <v>8.2835831748041683E-3</v>
      </c>
      <c r="O105" s="229">
        <v>6.0184847554713506E-3</v>
      </c>
      <c r="P105" s="229">
        <v>8.3357298402472052E-3</v>
      </c>
      <c r="Q105" s="229">
        <v>1.080031961587005E-2</v>
      </c>
      <c r="R105" s="229">
        <v>1.5884956244879331E-2</v>
      </c>
      <c r="S105" s="229">
        <v>2.3049401695478609E-2</v>
      </c>
      <c r="T105" s="229">
        <v>2.3472813269024919E-2</v>
      </c>
      <c r="U105" s="229">
        <v>2.372985664732245E-2</v>
      </c>
      <c r="V105" s="229">
        <v>1.6718883568708501E-2</v>
      </c>
      <c r="W105" s="229">
        <v>6.2289507695417884E-3</v>
      </c>
      <c r="X105" s="229">
        <v>7.3585196944041757E-3</v>
      </c>
      <c r="Y105" s="229">
        <v>5.490745776074355E-3</v>
      </c>
      <c r="DA105" s="73" t="s">
        <v>1219</v>
      </c>
    </row>
    <row r="106" spans="1:105" ht="12" customHeight="1" x14ac:dyDescent="0.25">
      <c r="A106" s="60" t="s">
        <v>1036</v>
      </c>
      <c r="B106" s="262">
        <v>0.22922387445340531</v>
      </c>
      <c r="C106" s="262">
        <v>0.22580590433685449</v>
      </c>
      <c r="D106" s="262">
        <v>0.29601837959313121</v>
      </c>
      <c r="E106" s="262">
        <v>0.29751265808795607</v>
      </c>
      <c r="F106" s="262">
        <v>0.1071242243322275</v>
      </c>
      <c r="G106" s="262">
        <v>0.15740538031324339</v>
      </c>
      <c r="H106" s="262">
        <v>0.15092748754022489</v>
      </c>
      <c r="I106" s="262">
        <v>0.22647928135519871</v>
      </c>
      <c r="J106" s="262">
        <v>0.13749887364917021</v>
      </c>
      <c r="K106" s="262">
        <v>9.8968213638362154E-2</v>
      </c>
      <c r="L106" s="262">
        <v>0.118425194095703</v>
      </c>
      <c r="M106" s="262">
        <v>7.6860607535853803E-2</v>
      </c>
      <c r="N106" s="262">
        <v>2.415441733594929E-2</v>
      </c>
      <c r="O106" s="262">
        <v>2.024089911992745E-2</v>
      </c>
      <c r="P106" s="262">
        <v>2.9572050205486269E-2</v>
      </c>
      <c r="Q106" s="262">
        <v>4.6376998260739058E-2</v>
      </c>
      <c r="R106" s="262">
        <v>5.8541227026958353E-2</v>
      </c>
      <c r="S106" s="262">
        <v>6.353929742297644E-2</v>
      </c>
      <c r="T106" s="262">
        <v>8.3303843372256339E-2</v>
      </c>
      <c r="U106" s="262">
        <v>5.9750108600816393E-2</v>
      </c>
      <c r="V106" s="262">
        <v>2.8208365607080219E-2</v>
      </c>
      <c r="W106" s="262">
        <v>1.1693012548426369E-2</v>
      </c>
      <c r="X106" s="262">
        <v>2.139722204337029E-2</v>
      </c>
      <c r="Y106" s="262">
        <v>4.3346094630570951E-2</v>
      </c>
      <c r="DA106" s="72" t="s">
        <v>1220</v>
      </c>
    </row>
    <row r="107" spans="1:105" ht="12" customHeight="1" x14ac:dyDescent="0.25">
      <c r="A107" s="132" t="s">
        <v>1038</v>
      </c>
      <c r="B107" s="316">
        <v>1.049342769196171</v>
      </c>
      <c r="C107" s="316">
        <v>0.95665562879556099</v>
      </c>
      <c r="D107" s="316">
        <v>0.87448166606093092</v>
      </c>
      <c r="E107" s="316">
        <v>1.049710324053222</v>
      </c>
      <c r="F107" s="316">
        <v>0.91817683904678415</v>
      </c>
      <c r="G107" s="316">
        <v>0.85494042689038363</v>
      </c>
      <c r="H107" s="316">
        <v>0.86724902089111389</v>
      </c>
      <c r="I107" s="316">
        <v>1.1408346797185971</v>
      </c>
      <c r="J107" s="316">
        <v>0.81874237715905507</v>
      </c>
      <c r="K107" s="316">
        <v>0.72509477260504562</v>
      </c>
      <c r="L107" s="316">
        <v>0.72752424191823106</v>
      </c>
      <c r="M107" s="316">
        <v>0.53159043002641715</v>
      </c>
      <c r="N107" s="316">
        <v>0.20095571374893589</v>
      </c>
      <c r="O107" s="316">
        <v>0.15211906828744459</v>
      </c>
      <c r="P107" s="316">
        <v>0.21441827944958611</v>
      </c>
      <c r="Q107" s="316">
        <v>0.27832310025884288</v>
      </c>
      <c r="R107" s="316">
        <v>0.34722816609708501</v>
      </c>
      <c r="S107" s="316">
        <v>0.45383473713974221</v>
      </c>
      <c r="T107" s="316">
        <v>0.45128090570282492</v>
      </c>
      <c r="U107" s="316">
        <v>0.35238178463389452</v>
      </c>
      <c r="V107" s="316">
        <v>0.17466940159295369</v>
      </c>
      <c r="W107" s="316">
        <v>4.955858111465479E-2</v>
      </c>
      <c r="X107" s="316">
        <v>3.7345347525086128E-2</v>
      </c>
      <c r="Y107" s="316">
        <v>8.9105177775228653E-2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27.117964043232039</v>
      </c>
      <c r="C110" s="223">
        <v>27.58209571582789</v>
      </c>
      <c r="D110" s="223">
        <v>21.997791721247989</v>
      </c>
      <c r="E110" s="223">
        <v>19.793148560067849</v>
      </c>
      <c r="F110" s="223">
        <v>19.37772445455353</v>
      </c>
      <c r="G110" s="223">
        <v>17.65993022409458</v>
      </c>
      <c r="H110" s="223">
        <v>12.486821913577041</v>
      </c>
      <c r="I110" s="223">
        <v>14.29362963113196</v>
      </c>
      <c r="J110" s="223">
        <v>18.990746753719741</v>
      </c>
      <c r="K110" s="223">
        <v>15.35128561891819</v>
      </c>
      <c r="L110" s="223">
        <v>18.75652876543014</v>
      </c>
      <c r="M110" s="223">
        <v>17.897349785803669</v>
      </c>
      <c r="N110" s="223">
        <v>20.03208616954916</v>
      </c>
      <c r="O110" s="223">
        <v>20.32455890824945</v>
      </c>
      <c r="P110" s="223">
        <v>22.18593940915585</v>
      </c>
      <c r="Q110" s="223">
        <v>27.328157794730082</v>
      </c>
      <c r="R110" s="223">
        <v>30.053216785489269</v>
      </c>
      <c r="S110" s="223">
        <v>32.856873248972029</v>
      </c>
      <c r="T110" s="223">
        <v>36.666916041223267</v>
      </c>
      <c r="U110" s="223">
        <v>18.295603892374899</v>
      </c>
      <c r="V110" s="223">
        <v>15.671259735979531</v>
      </c>
      <c r="W110" s="223">
        <v>12.95715229123344</v>
      </c>
      <c r="X110" s="223">
        <v>9.4976453217575916</v>
      </c>
      <c r="Y110" s="223">
        <v>9.3459588733443706</v>
      </c>
      <c r="DA110" s="89" t="s">
        <v>1222</v>
      </c>
    </row>
    <row r="111" spans="1:105" ht="12" customHeight="1" x14ac:dyDescent="0.25">
      <c r="A111" s="55" t="s">
        <v>91</v>
      </c>
      <c r="B111" s="259">
        <v>4.5002952993414953E-2</v>
      </c>
      <c r="C111" s="259">
        <v>4.5908989538732389E-2</v>
      </c>
      <c r="D111" s="259">
        <v>4.454392899402608E-2</v>
      </c>
      <c r="E111" s="259">
        <v>3.7192993983367929E-2</v>
      </c>
      <c r="F111" s="259">
        <v>2.3436164950127989E-2</v>
      </c>
      <c r="G111" s="259">
        <v>2.8890248812237469E-2</v>
      </c>
      <c r="H111" s="259">
        <v>1.776171236565232E-2</v>
      </c>
      <c r="I111" s="259">
        <v>2.4877098575359271E-2</v>
      </c>
      <c r="J111" s="259">
        <v>3.039774459272216E-2</v>
      </c>
      <c r="K111" s="259">
        <v>2.3409298851135289E-2</v>
      </c>
      <c r="L111" s="259">
        <v>3.2612461925576701E-2</v>
      </c>
      <c r="M111" s="259">
        <v>2.9151821371534999E-2</v>
      </c>
      <c r="N111" s="259">
        <v>3.0113776819959859E-2</v>
      </c>
      <c r="O111" s="259">
        <v>3.1437496671678451E-2</v>
      </c>
      <c r="P111" s="259">
        <v>3.4324873441401657E-2</v>
      </c>
      <c r="Q111" s="259">
        <v>3.8921448491967443E-2</v>
      </c>
      <c r="R111" s="259">
        <v>4.3852956491110033E-2</v>
      </c>
      <c r="S111" s="259">
        <v>4.2188242108788201E-2</v>
      </c>
      <c r="T111" s="259">
        <v>5.9361965878757382E-2</v>
      </c>
      <c r="U111" s="259">
        <v>2.6447614144052198E-2</v>
      </c>
      <c r="V111" s="259">
        <v>2.0372718945290389E-2</v>
      </c>
      <c r="W111" s="259">
        <v>2.4927381708523579E-2</v>
      </c>
      <c r="X111" s="259">
        <v>3.0725667724342012E-2</v>
      </c>
      <c r="Y111" s="259">
        <v>3.099039084612663E-2</v>
      </c>
      <c r="DA111" s="67" t="s">
        <v>1223</v>
      </c>
    </row>
    <row r="112" spans="1:105" ht="12" customHeight="1" x14ac:dyDescent="0.25">
      <c r="A112" s="173" t="s">
        <v>92</v>
      </c>
      <c r="B112" s="224">
        <v>0.1077762974654823</v>
      </c>
      <c r="C112" s="224">
        <v>0.1099461387253885</v>
      </c>
      <c r="D112" s="224">
        <v>0.1066769938906886</v>
      </c>
      <c r="E112" s="224">
        <v>8.9072447840698385E-2</v>
      </c>
      <c r="F112" s="224">
        <v>5.6126607635830043E-2</v>
      </c>
      <c r="G112" s="224">
        <v>6.918843859635411E-2</v>
      </c>
      <c r="H112" s="224">
        <v>4.2537021863809407E-2</v>
      </c>
      <c r="I112" s="224">
        <v>5.9577458762058708E-2</v>
      </c>
      <c r="J112" s="224">
        <v>7.2798697542900373E-2</v>
      </c>
      <c r="K112" s="224">
        <v>5.6062266776304708E-2</v>
      </c>
      <c r="L112" s="224">
        <v>7.8102661353955577E-2</v>
      </c>
      <c r="M112" s="224">
        <v>6.9814871309864801E-2</v>
      </c>
      <c r="N112" s="224">
        <v>7.2118631166982361E-2</v>
      </c>
      <c r="O112" s="224">
        <v>7.5489052276426424E-2</v>
      </c>
      <c r="P112" s="224">
        <v>8.2619153153899547E-2</v>
      </c>
      <c r="Q112" s="224">
        <v>9.3883848007944151E-2</v>
      </c>
      <c r="R112" s="224">
        <v>0.10598298542775859</v>
      </c>
      <c r="S112" s="224">
        <v>0.1021360773924859</v>
      </c>
      <c r="T112" s="224">
        <v>0.1439363015411442</v>
      </c>
      <c r="U112" s="224">
        <v>6.4217672076196552E-2</v>
      </c>
      <c r="V112" s="224">
        <v>4.9529246850650098E-2</v>
      </c>
      <c r="W112" s="224">
        <v>6.0670701422428433E-2</v>
      </c>
      <c r="X112" s="224">
        <v>7.4786086460776141E-2</v>
      </c>
      <c r="Y112" s="224">
        <v>7.543042091272581E-2</v>
      </c>
      <c r="DA112" s="177" t="s">
        <v>1224</v>
      </c>
    </row>
    <row r="113" spans="1:105" ht="12" customHeight="1" x14ac:dyDescent="0.25">
      <c r="A113" s="173" t="s">
        <v>93</v>
      </c>
      <c r="B113" s="224">
        <v>0.61338102520179505</v>
      </c>
      <c r="C113" s="224">
        <v>0.62573011760731811</v>
      </c>
      <c r="D113" s="224">
        <v>0.60712462217467422</v>
      </c>
      <c r="E113" s="224">
        <v>0.50693288467493669</v>
      </c>
      <c r="F113" s="224">
        <v>0.31943012464118398</v>
      </c>
      <c r="G113" s="224">
        <v>0.3937681697771731</v>
      </c>
      <c r="H113" s="224">
        <v>0.2420884989875528</v>
      </c>
      <c r="I113" s="224">
        <v>0.33906975460994249</v>
      </c>
      <c r="J113" s="224">
        <v>0.4143150282790225</v>
      </c>
      <c r="K113" s="224">
        <v>0.3190639452185644</v>
      </c>
      <c r="L113" s="224">
        <v>0.44450117158293589</v>
      </c>
      <c r="M113" s="224">
        <v>0.39733335014678239</v>
      </c>
      <c r="N113" s="224">
        <v>0.41044460574015718</v>
      </c>
      <c r="O113" s="224">
        <v>0.42848663600083658</v>
      </c>
      <c r="P113" s="224">
        <v>0.46784098955660902</v>
      </c>
      <c r="Q113" s="224">
        <v>0.53049136535185115</v>
      </c>
      <c r="R113" s="224">
        <v>0.59770680858615466</v>
      </c>
      <c r="S113" s="224">
        <v>0.5750170927658137</v>
      </c>
      <c r="T113" s="224">
        <v>0.80909142771217912</v>
      </c>
      <c r="U113" s="224">
        <v>0.36047555990812358</v>
      </c>
      <c r="V113" s="224">
        <v>0.27767598349909978</v>
      </c>
      <c r="W113" s="224">
        <v>0.33975510340861342</v>
      </c>
      <c r="X113" s="224">
        <v>0.41878455334973969</v>
      </c>
      <c r="Y113" s="224">
        <v>0.42239267524028828</v>
      </c>
      <c r="DA113" s="177" t="s">
        <v>1225</v>
      </c>
    </row>
    <row r="114" spans="1:105" ht="12" customHeight="1" x14ac:dyDescent="0.25">
      <c r="A114" s="173" t="s">
        <v>94</v>
      </c>
      <c r="B114" s="224">
        <v>0.96586769848369491</v>
      </c>
      <c r="C114" s="224">
        <v>0.98531334314829999</v>
      </c>
      <c r="D114" s="224">
        <v>0.9560159793331009</v>
      </c>
      <c r="E114" s="224">
        <v>0.79824787283825582</v>
      </c>
      <c r="F114" s="224">
        <v>0.50299443027608892</v>
      </c>
      <c r="G114" s="224">
        <v>0.62005171378376389</v>
      </c>
      <c r="H114" s="224">
        <v>0.38120752312081091</v>
      </c>
      <c r="I114" s="224">
        <v>0.53392020629068848</v>
      </c>
      <c r="J114" s="224">
        <v>0.65240606795655964</v>
      </c>
      <c r="K114" s="224">
        <v>0.50241782150987968</v>
      </c>
      <c r="L114" s="224">
        <v>0.69993903614620667</v>
      </c>
      <c r="M114" s="224">
        <v>0.62566566729192963</v>
      </c>
      <c r="N114" s="224">
        <v>0.64631146125015981</v>
      </c>
      <c r="O114" s="224">
        <v>0.67472155795656286</v>
      </c>
      <c r="P114" s="224">
        <v>0.73669135704143385</v>
      </c>
      <c r="Q114" s="224">
        <v>0.83534451354979089</v>
      </c>
      <c r="R114" s="224">
        <v>0.94118610758658106</v>
      </c>
      <c r="S114" s="224">
        <v>0.9054574777493084</v>
      </c>
      <c r="T114" s="224">
        <v>1.274045402513313</v>
      </c>
      <c r="U114" s="224">
        <v>0.56762711121286602</v>
      </c>
      <c r="V114" s="224">
        <v>0.43724577723648689</v>
      </c>
      <c r="W114" s="224">
        <v>0.53499939889631742</v>
      </c>
      <c r="X114" s="224">
        <v>0.65944405856272259</v>
      </c>
      <c r="Y114" s="224">
        <v>0.66512563044559303</v>
      </c>
      <c r="DA114" s="177" t="s">
        <v>1226</v>
      </c>
    </row>
    <row r="115" spans="1:105" ht="12" customHeight="1" x14ac:dyDescent="0.25">
      <c r="A115" s="56" t="s">
        <v>95</v>
      </c>
      <c r="B115" s="260">
        <v>1.873476688774719</v>
      </c>
      <c r="C115" s="260">
        <v>1.895746074408357</v>
      </c>
      <c r="D115" s="260">
        <v>1.4676353997914671</v>
      </c>
      <c r="E115" s="260">
        <v>1.3403507176646321</v>
      </c>
      <c r="F115" s="260">
        <v>1.4089906840474229</v>
      </c>
      <c r="G115" s="260">
        <v>1.239229689383307</v>
      </c>
      <c r="H115" s="260">
        <v>0.88066281413274106</v>
      </c>
      <c r="I115" s="260">
        <v>0.99734605110941732</v>
      </c>
      <c r="J115" s="260">
        <v>1.339824734622912</v>
      </c>
      <c r="K115" s="260">
        <v>1.0925880119376781</v>
      </c>
      <c r="L115" s="260">
        <v>1.3088935910019519</v>
      </c>
      <c r="M115" s="260">
        <v>1.2598481862376709</v>
      </c>
      <c r="N115" s="260">
        <v>1.4235687055255319</v>
      </c>
      <c r="O115" s="260">
        <v>1.469481247193867</v>
      </c>
      <c r="P115" s="260">
        <v>1.6501310956396029</v>
      </c>
      <c r="Q115" s="260">
        <v>2.0276919282669148</v>
      </c>
      <c r="R115" s="260">
        <v>2.3150613099582089</v>
      </c>
      <c r="S115" s="260">
        <v>2.605279490519735</v>
      </c>
      <c r="T115" s="260">
        <v>2.910789616398453</v>
      </c>
      <c r="U115" s="260">
        <v>1.4607146599947709</v>
      </c>
      <c r="V115" s="260">
        <v>1.254333614401002</v>
      </c>
      <c r="W115" s="260">
        <v>0.97355772832126231</v>
      </c>
      <c r="X115" s="260">
        <v>0.62096206056149961</v>
      </c>
      <c r="Y115" s="260">
        <v>0.63847105394530601</v>
      </c>
      <c r="DA115" s="68" t="s">
        <v>1227</v>
      </c>
    </row>
    <row r="116" spans="1:105" ht="12" customHeight="1" x14ac:dyDescent="0.25">
      <c r="A116" s="37" t="s">
        <v>159</v>
      </c>
      <c r="B116" s="226">
        <v>3.020988435246761E-2</v>
      </c>
      <c r="C116" s="226">
        <v>0.14878111229352509</v>
      </c>
      <c r="D116" s="226">
        <v>1.5937788187156361E-2</v>
      </c>
      <c r="E116" s="226">
        <v>1.2311590573591919E-2</v>
      </c>
      <c r="F116" s="226">
        <v>9.5411049525927841E-3</v>
      </c>
      <c r="G116" s="226">
        <v>9.265716258782513E-3</v>
      </c>
      <c r="H116" s="226">
        <v>7.5415969266121119E-3</v>
      </c>
      <c r="I116" s="226">
        <v>1.8051892736639069E-5</v>
      </c>
      <c r="J116" s="226">
        <v>8.9806057564258916E-3</v>
      </c>
      <c r="K116" s="226">
        <v>1.996100427589001E-5</v>
      </c>
      <c r="L116" s="226">
        <v>7.5371033871110462E-3</v>
      </c>
      <c r="M116" s="226">
        <v>8.0537318844461879E-3</v>
      </c>
      <c r="N116" s="226">
        <v>7.930264664833396E-3</v>
      </c>
      <c r="O116" s="226">
        <v>1.370473521789297E-2</v>
      </c>
      <c r="P116" s="226">
        <v>1.5490321128616541E-2</v>
      </c>
      <c r="Q116" s="226">
        <v>1.7981147198196139E-2</v>
      </c>
      <c r="R116" s="226">
        <v>6.3307787823564749E-5</v>
      </c>
      <c r="S116" s="226">
        <v>4.1530094876447944E-3</v>
      </c>
      <c r="T116" s="226">
        <v>1.04030174828107E-2</v>
      </c>
      <c r="U116" s="226">
        <v>4.9013859677661401E-3</v>
      </c>
      <c r="V116" s="226">
        <v>3.6046343109263032E-3</v>
      </c>
      <c r="W116" s="226">
        <v>4.1125738844641256E-3</v>
      </c>
      <c r="X116" s="226">
        <v>1.5148982652585271E-2</v>
      </c>
      <c r="Y116" s="226">
        <v>2.2071399258622761E-2</v>
      </c>
      <c r="DA116" s="69" t="s">
        <v>1228</v>
      </c>
    </row>
    <row r="117" spans="1:105" ht="12" customHeight="1" x14ac:dyDescent="0.25">
      <c r="A117" s="37" t="s">
        <v>35</v>
      </c>
      <c r="B117" s="226">
        <v>1.73761877324243</v>
      </c>
      <c r="C117" s="226">
        <v>1.6374046327542759</v>
      </c>
      <c r="D117" s="226">
        <v>1.2888267440603089</v>
      </c>
      <c r="E117" s="226">
        <v>1.2139986486716829</v>
      </c>
      <c r="F117" s="226">
        <v>1.3698044188024869</v>
      </c>
      <c r="G117" s="226">
        <v>1.17233672368546</v>
      </c>
      <c r="H117" s="226">
        <v>0.83966135931618013</v>
      </c>
      <c r="I117" s="226">
        <v>0.94343370087289014</v>
      </c>
      <c r="J117" s="226">
        <v>1.2754972103663429</v>
      </c>
      <c r="K117" s="226">
        <v>1.0577000946226609</v>
      </c>
      <c r="L117" s="226">
        <v>1.2437560472470199</v>
      </c>
      <c r="M117" s="226">
        <v>1.206089553341934</v>
      </c>
      <c r="N117" s="226">
        <v>1.3763569241375211</v>
      </c>
      <c r="O117" s="226">
        <v>1.4087198198958859</v>
      </c>
      <c r="P117" s="226">
        <v>1.578676184166375</v>
      </c>
      <c r="Q117" s="226">
        <v>1.9150064255432411</v>
      </c>
      <c r="R117" s="226">
        <v>2.20375576499596</v>
      </c>
      <c r="S117" s="226">
        <v>2.5150068386190338</v>
      </c>
      <c r="T117" s="226">
        <v>2.7642086124401248</v>
      </c>
      <c r="U117" s="226">
        <v>1.4014215644286869</v>
      </c>
      <c r="V117" s="226">
        <v>1.2089492179790919</v>
      </c>
      <c r="W117" s="226">
        <v>0.91226478413496859</v>
      </c>
      <c r="X117" s="226">
        <v>0.4757303858384892</v>
      </c>
      <c r="Y117" s="226">
        <v>0.50620765991963257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0.1056480311798219</v>
      </c>
      <c r="C120" s="226">
        <v>0.1095603293605551</v>
      </c>
      <c r="D120" s="226">
        <v>0.1628708675440016</v>
      </c>
      <c r="E120" s="226">
        <v>0.11404047841935649</v>
      </c>
      <c r="F120" s="226">
        <v>2.9645160292343788E-2</v>
      </c>
      <c r="G120" s="226">
        <v>5.76272494390647E-2</v>
      </c>
      <c r="H120" s="226">
        <v>3.3459857889948798E-2</v>
      </c>
      <c r="I120" s="226">
        <v>5.3894298343790593E-2</v>
      </c>
      <c r="J120" s="226">
        <v>5.5346918500142887E-2</v>
      </c>
      <c r="K120" s="226">
        <v>3.4867956310740258E-2</v>
      </c>
      <c r="L120" s="226">
        <v>5.7600440367821262E-2</v>
      </c>
      <c r="M120" s="226">
        <v>4.5704901011290683E-2</v>
      </c>
      <c r="N120" s="226">
        <v>3.928151672317777E-2</v>
      </c>
      <c r="O120" s="226">
        <v>4.7056692080087732E-2</v>
      </c>
      <c r="P120" s="226">
        <v>5.5964590344611417E-2</v>
      </c>
      <c r="Q120" s="226">
        <v>9.4704355525478276E-2</v>
      </c>
      <c r="R120" s="226">
        <v>0.1112422371744255</v>
      </c>
      <c r="S120" s="226">
        <v>8.6119642413055753E-2</v>
      </c>
      <c r="T120" s="226">
        <v>0.1361779864755176</v>
      </c>
      <c r="U120" s="226">
        <v>5.4391709598317399E-2</v>
      </c>
      <c r="V120" s="226">
        <v>4.1779762110982749E-2</v>
      </c>
      <c r="W120" s="226">
        <v>5.7180370301829507E-2</v>
      </c>
      <c r="X120" s="226">
        <v>0.13008269207042511</v>
      </c>
      <c r="Y120" s="226">
        <v>0.1101919947670507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12.900029087567011</v>
      </c>
      <c r="C121" s="261">
        <f t="shared" si="4"/>
        <v>13.146487016116916</v>
      </c>
      <c r="D121" s="261">
        <f t="shared" si="4"/>
        <v>10.204065522520164</v>
      </c>
      <c r="E121" s="261">
        <f t="shared" si="4"/>
        <v>9.2764233494163673</v>
      </c>
      <c r="F121" s="261">
        <f t="shared" si="4"/>
        <v>9.464491032315145</v>
      </c>
      <c r="G121" s="261">
        <f t="shared" si="4"/>
        <v>8.3896507463437402</v>
      </c>
      <c r="H121" s="261">
        <f t="shared" si="4"/>
        <v>6.0371071745316716</v>
      </c>
      <c r="I121" s="261">
        <f t="shared" si="4"/>
        <v>6.7333814867494581</v>
      </c>
      <c r="J121" s="261">
        <f t="shared" si="4"/>
        <v>9.0386031575350483</v>
      </c>
      <c r="K121" s="261">
        <f t="shared" si="4"/>
        <v>7.3412682562350193</v>
      </c>
      <c r="L121" s="261">
        <f t="shared" si="4"/>
        <v>8.8477106772966536</v>
      </c>
      <c r="M121" s="261">
        <f t="shared" si="4"/>
        <v>8.5094134209148944</v>
      </c>
      <c r="N121" s="261">
        <f t="shared" si="4"/>
        <v>9.6164568402703736</v>
      </c>
      <c r="O121" s="261">
        <f t="shared" si="4"/>
        <v>9.6115229057026674</v>
      </c>
      <c r="P121" s="261">
        <f t="shared" si="4"/>
        <v>10.352154832983135</v>
      </c>
      <c r="Q121" s="261">
        <f t="shared" si="4"/>
        <v>12.861105552733259</v>
      </c>
      <c r="R121" s="261">
        <f t="shared" si="4"/>
        <v>13.929426549455597</v>
      </c>
      <c r="S121" s="261">
        <f t="shared" si="4"/>
        <v>15.221083367126736</v>
      </c>
      <c r="T121" s="261">
        <f t="shared" si="4"/>
        <v>16.440109892219247</v>
      </c>
      <c r="U121" s="261">
        <f t="shared" si="4"/>
        <v>8.2844967735744497</v>
      </c>
      <c r="V121" s="261">
        <f t="shared" si="4"/>
        <v>7.1803803340476353</v>
      </c>
      <c r="W121" s="261">
        <f t="shared" si="4"/>
        <v>5.7272129436253474</v>
      </c>
      <c r="X121" s="261">
        <f t="shared" si="4"/>
        <v>3.8897301324490638</v>
      </c>
      <c r="Y121" s="261">
        <f t="shared" si="4"/>
        <v>3.6566927540826333</v>
      </c>
      <c r="DA121" s="70"/>
    </row>
    <row r="122" spans="1:105" ht="12" customHeight="1" x14ac:dyDescent="0.25">
      <c r="A122" s="60" t="s">
        <v>1052</v>
      </c>
      <c r="B122" s="262">
        <v>12.892744014396699</v>
      </c>
      <c r="C122" s="262">
        <v>13.1390552738485</v>
      </c>
      <c r="D122" s="262">
        <v>10.196854756105299</v>
      </c>
      <c r="E122" s="262">
        <v>9.2704025515671358</v>
      </c>
      <c r="F122" s="262">
        <v>9.4606971884640956</v>
      </c>
      <c r="G122" s="262">
        <v>8.384973995986126</v>
      </c>
      <c r="H122" s="262">
        <v>6.0342319104521627</v>
      </c>
      <c r="I122" s="262">
        <v>6.7293543847187749</v>
      </c>
      <c r="J122" s="262">
        <v>9.0336823739232965</v>
      </c>
      <c r="K122" s="262">
        <v>7.3374787614651726</v>
      </c>
      <c r="L122" s="262">
        <v>8.8424313754822457</v>
      </c>
      <c r="M122" s="262">
        <v>8.5046943272196298</v>
      </c>
      <c r="N122" s="262">
        <v>9.6115820253310087</v>
      </c>
      <c r="O122" s="262">
        <v>9.6064257704927396</v>
      </c>
      <c r="P122" s="262">
        <v>10.346581654115511</v>
      </c>
      <c r="Q122" s="262">
        <v>12.853293739354569</v>
      </c>
      <c r="R122" s="262">
        <v>13.92096470561075</v>
      </c>
      <c r="S122" s="262">
        <v>15.21293000409595</v>
      </c>
      <c r="T122" s="262">
        <v>16.430276297332011</v>
      </c>
      <c r="U122" s="262">
        <v>8.2800418105680933</v>
      </c>
      <c r="V122" s="262">
        <v>7.1767486388867274</v>
      </c>
      <c r="W122" s="262">
        <v>5.7238063836908246</v>
      </c>
      <c r="X122" s="262">
        <v>3.8864729086411161</v>
      </c>
      <c r="Y122" s="262">
        <v>3.6534074670129679</v>
      </c>
      <c r="DA122" s="72" t="s">
        <v>1233</v>
      </c>
    </row>
    <row r="123" spans="1:105" ht="12" customHeight="1" x14ac:dyDescent="0.25">
      <c r="A123" s="64" t="s">
        <v>28</v>
      </c>
      <c r="B123" s="229">
        <v>4.3944782048489797E-2</v>
      </c>
      <c r="C123" s="229">
        <v>0</v>
      </c>
      <c r="D123" s="229">
        <v>0</v>
      </c>
      <c r="E123" s="229">
        <v>0</v>
      </c>
      <c r="F123" s="229">
        <v>3.3847115477736722E-2</v>
      </c>
      <c r="G123" s="229">
        <v>5.622949422112178E-3</v>
      </c>
      <c r="H123" s="229">
        <v>0</v>
      </c>
      <c r="I123" s="229">
        <v>6.300012115371828E-2</v>
      </c>
      <c r="J123" s="229">
        <v>0</v>
      </c>
      <c r="K123" s="229">
        <v>0</v>
      </c>
      <c r="L123" s="229">
        <v>3.3564752004579902E-2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1.25661148059343E-2</v>
      </c>
      <c r="Y123" s="229">
        <v>2.134868609432346E-3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0.54196800961752234</v>
      </c>
      <c r="C125" s="229">
        <v>0.49807238206921522</v>
      </c>
      <c r="D125" s="229">
        <v>0.41445922615291658</v>
      </c>
      <c r="E125" s="229">
        <v>0.31901670959277578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1236</v>
      </c>
    </row>
    <row r="126" spans="1:105" ht="12" customHeight="1" x14ac:dyDescent="0.25">
      <c r="A126" s="64" t="s">
        <v>159</v>
      </c>
      <c r="B126" s="229">
        <v>0.12626626391926299</v>
      </c>
      <c r="C126" s="229">
        <v>0.60745189859085236</v>
      </c>
      <c r="D126" s="229">
        <v>6.6351766923757063E-2</v>
      </c>
      <c r="E126" s="229">
        <v>5.2274953989924121E-2</v>
      </c>
      <c r="F126" s="229">
        <v>3.9175052996933073E-2</v>
      </c>
      <c r="G126" s="229">
        <v>4.6468391590074737E-2</v>
      </c>
      <c r="H126" s="229">
        <v>2.8832664625894011E-2</v>
      </c>
      <c r="I126" s="229">
        <v>9.7751692685868957E-5</v>
      </c>
      <c r="J126" s="229">
        <v>4.785861840683165E-2</v>
      </c>
      <c r="K126" s="229">
        <v>1.2268071991228529E-4</v>
      </c>
      <c r="L126" s="229">
        <v>5.257226948583113E-2</v>
      </c>
      <c r="M126" s="229">
        <v>5.4943802082600808E-2</v>
      </c>
      <c r="N126" s="229">
        <v>5.3939510366513482E-2</v>
      </c>
      <c r="O126" s="229">
        <v>9.006089547877523E-2</v>
      </c>
      <c r="P126" s="229">
        <v>9.6434142669459141E-2</v>
      </c>
      <c r="Q126" s="229">
        <v>0.112585900101507</v>
      </c>
      <c r="R126" s="229">
        <v>3.6656551491889031E-4</v>
      </c>
      <c r="S126" s="229">
        <v>2.3723393789902542E-2</v>
      </c>
      <c r="T126" s="229">
        <v>5.7104488717087461E-2</v>
      </c>
      <c r="U126" s="229">
        <v>2.7016246449282431E-2</v>
      </c>
      <c r="V126" s="229">
        <v>1.932476727939169E-2</v>
      </c>
      <c r="W126" s="229">
        <v>2.1115963304430989E-2</v>
      </c>
      <c r="X126" s="229">
        <v>6.6989209888613011E-2</v>
      </c>
      <c r="Y126" s="229">
        <v>0.13250885495470399</v>
      </c>
      <c r="DA126" s="73" t="s">
        <v>1237</v>
      </c>
    </row>
    <row r="127" spans="1:105" ht="12" customHeight="1" x14ac:dyDescent="0.25">
      <c r="A127" s="64" t="s">
        <v>32</v>
      </c>
      <c r="B127" s="229">
        <v>4.9211244625591846</v>
      </c>
      <c r="C127" s="229">
        <v>5.2889014024770216</v>
      </c>
      <c r="D127" s="229">
        <v>4.1914282566624887</v>
      </c>
      <c r="E127" s="229">
        <v>3.6295240879388748</v>
      </c>
      <c r="F127" s="229">
        <v>3.7709024656357299</v>
      </c>
      <c r="G127" s="229">
        <v>2.398387613982508</v>
      </c>
      <c r="H127" s="229">
        <v>2.7343214686867352</v>
      </c>
      <c r="I127" s="229">
        <v>1.5822226610846479</v>
      </c>
      <c r="J127" s="229">
        <v>2.175458603288337</v>
      </c>
      <c r="K127" s="229">
        <v>0.87657235668737721</v>
      </c>
      <c r="L127" s="229">
        <v>0.14129570321733459</v>
      </c>
      <c r="M127" s="229">
        <v>0.24636128294737389</v>
      </c>
      <c r="N127" s="229">
        <v>8.067875352443285E-2</v>
      </c>
      <c r="O127" s="229">
        <v>0.1623663901360923</v>
      </c>
      <c r="P127" s="229">
        <v>0.17446058601821779</v>
      </c>
      <c r="Q127" s="229">
        <v>0</v>
      </c>
      <c r="R127" s="229">
        <v>0</v>
      </c>
      <c r="S127" s="229">
        <v>0</v>
      </c>
      <c r="T127" s="229">
        <v>1.2909172077430321E-2</v>
      </c>
      <c r="U127" s="229">
        <v>0</v>
      </c>
      <c r="V127" s="229">
        <v>4.7625851872499601E-3</v>
      </c>
      <c r="W127" s="229">
        <v>4.7952061493002126E-3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5.1749580520452781E-2</v>
      </c>
      <c r="H128" s="229">
        <v>3.2665928618790058E-2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0.15934490689863751</v>
      </c>
      <c r="Q128" s="229">
        <v>0.56341809675587884</v>
      </c>
      <c r="R128" s="229">
        <v>0.81437783466546776</v>
      </c>
      <c r="S128" s="229">
        <v>0.51079558174330575</v>
      </c>
      <c r="T128" s="229">
        <v>0.68256856579659575</v>
      </c>
      <c r="U128" s="229">
        <v>0.1766884272648058</v>
      </c>
      <c r="V128" s="229">
        <v>0.13205904150867859</v>
      </c>
      <c r="W128" s="229">
        <v>0.16551575718379649</v>
      </c>
      <c r="X128" s="229">
        <v>0.14761897242295091</v>
      </c>
      <c r="Y128" s="229">
        <v>0.130744537394723</v>
      </c>
      <c r="DA128" s="73" t="s">
        <v>1239</v>
      </c>
    </row>
    <row r="129" spans="1:105" ht="12" customHeight="1" x14ac:dyDescent="0.25">
      <c r="A129" s="64" t="s">
        <v>35</v>
      </c>
      <c r="B129" s="229">
        <v>6.9397057298663123</v>
      </c>
      <c r="C129" s="229">
        <v>6.3880512956205333</v>
      </c>
      <c r="D129" s="229">
        <v>5.1270466443019647</v>
      </c>
      <c r="E129" s="229">
        <v>4.9254508028072248</v>
      </c>
      <c r="F129" s="229">
        <v>5.3742488203412666</v>
      </c>
      <c r="G129" s="229">
        <v>5.6179685117494298</v>
      </c>
      <c r="H129" s="229">
        <v>3.0674247570129638</v>
      </c>
      <c r="I129" s="229">
        <v>4.8815890419973513</v>
      </c>
      <c r="J129" s="229">
        <v>6.4950474195207066</v>
      </c>
      <c r="K129" s="229">
        <v>6.2116182717648476</v>
      </c>
      <c r="L129" s="229">
        <v>8.2896414328194119</v>
      </c>
      <c r="M129" s="229">
        <v>7.8622959037942426</v>
      </c>
      <c r="N129" s="229">
        <v>8.9453775994803664</v>
      </c>
      <c r="O129" s="229">
        <v>8.8244742777294629</v>
      </c>
      <c r="P129" s="229">
        <v>9.3482415823335252</v>
      </c>
      <c r="Q129" s="229">
        <v>11.38346245895384</v>
      </c>
      <c r="R129" s="229">
        <v>12.093649657871881</v>
      </c>
      <c r="S129" s="229">
        <v>13.595481443835659</v>
      </c>
      <c r="T129" s="229">
        <v>14.33957224404034</v>
      </c>
      <c r="U129" s="229">
        <v>7.2913015714133476</v>
      </c>
      <c r="V129" s="229">
        <v>6.1111459380318127</v>
      </c>
      <c r="W129" s="229">
        <v>4.4122537092225729</v>
      </c>
      <c r="X129" s="229">
        <v>1.97992852664525</v>
      </c>
      <c r="Y129" s="229">
        <v>2.858084269304932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2.0497527299324211E-3</v>
      </c>
      <c r="I131" s="229">
        <v>1.1174255425686001E-3</v>
      </c>
      <c r="J131" s="229">
        <v>1.663980660162665E-3</v>
      </c>
      <c r="K131" s="229">
        <v>2.7958259102681018E-3</v>
      </c>
      <c r="L131" s="229">
        <v>1.803481738559374E-3</v>
      </c>
      <c r="M131" s="229">
        <v>1.89181290796668E-3</v>
      </c>
      <c r="N131" s="229">
        <v>3.1196646880085319E-3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5.0410317012928186E-4</v>
      </c>
      <c r="U131" s="229">
        <v>4.7354228331675691E-4</v>
      </c>
      <c r="V131" s="229">
        <v>3.778950957905181E-4</v>
      </c>
      <c r="W131" s="229">
        <v>3.9504896923149758E-4</v>
      </c>
      <c r="X131" s="229">
        <v>9.4072383028838793E-4</v>
      </c>
      <c r="Y131" s="229">
        <v>5.1141121443280748E-4</v>
      </c>
      <c r="DA131" s="73" t="s">
        <v>1242</v>
      </c>
    </row>
    <row r="132" spans="1:105" ht="12" customHeight="1" x14ac:dyDescent="0.25">
      <c r="A132" s="64" t="s">
        <v>39</v>
      </c>
      <c r="B132" s="229">
        <v>0.3197347663859243</v>
      </c>
      <c r="C132" s="229">
        <v>0.3565782950908814</v>
      </c>
      <c r="D132" s="229">
        <v>0.39756886206417741</v>
      </c>
      <c r="E132" s="229">
        <v>0.34413599723833671</v>
      </c>
      <c r="F132" s="229">
        <v>0.24252373401242719</v>
      </c>
      <c r="G132" s="229">
        <v>0.26477694872154922</v>
      </c>
      <c r="H132" s="229">
        <v>0.1689373387778475</v>
      </c>
      <c r="I132" s="229">
        <v>0.2013273832478028</v>
      </c>
      <c r="J132" s="229">
        <v>0.31365375204725909</v>
      </c>
      <c r="K132" s="229">
        <v>0.2463696263827678</v>
      </c>
      <c r="L132" s="229">
        <v>0.32355373621653</v>
      </c>
      <c r="M132" s="229">
        <v>0.3392015254874447</v>
      </c>
      <c r="N132" s="229">
        <v>0.52846649727168726</v>
      </c>
      <c r="O132" s="229">
        <v>0.52952420714840875</v>
      </c>
      <c r="P132" s="229">
        <v>0.56810043619567263</v>
      </c>
      <c r="Q132" s="229">
        <v>0.79382728354334997</v>
      </c>
      <c r="R132" s="229">
        <v>1.0125706475584799</v>
      </c>
      <c r="S132" s="229">
        <v>1.082929584727081</v>
      </c>
      <c r="T132" s="229">
        <v>1.337617723530429</v>
      </c>
      <c r="U132" s="229">
        <v>0.78456202315734169</v>
      </c>
      <c r="V132" s="229">
        <v>0.90907841178380366</v>
      </c>
      <c r="W132" s="229">
        <v>1.1197306988614919</v>
      </c>
      <c r="X132" s="229">
        <v>1.67842936104808</v>
      </c>
      <c r="Y132" s="229">
        <v>0.52942352553474459</v>
      </c>
      <c r="DA132" s="73" t="s">
        <v>1243</v>
      </c>
    </row>
    <row r="133" spans="1:105" ht="12" customHeight="1" x14ac:dyDescent="0.25">
      <c r="A133" s="60" t="s">
        <v>1064</v>
      </c>
      <c r="B133" s="262">
        <v>7.2850731703111926E-3</v>
      </c>
      <c r="C133" s="262">
        <v>7.4317422684163619E-3</v>
      </c>
      <c r="D133" s="262">
        <v>7.2107664148641426E-3</v>
      </c>
      <c r="E133" s="262">
        <v>6.0207978492306203E-3</v>
      </c>
      <c r="F133" s="262">
        <v>3.7938438510501222E-3</v>
      </c>
      <c r="G133" s="262">
        <v>4.6767503576141461E-3</v>
      </c>
      <c r="H133" s="262">
        <v>2.8752640795090059E-3</v>
      </c>
      <c r="I133" s="262">
        <v>4.0271020306835272E-3</v>
      </c>
      <c r="J133" s="262">
        <v>4.920783611751342E-3</v>
      </c>
      <c r="K133" s="262">
        <v>3.789494769846689E-3</v>
      </c>
      <c r="L133" s="262">
        <v>5.2793018144071269E-3</v>
      </c>
      <c r="M133" s="262">
        <v>4.7190936952637213E-3</v>
      </c>
      <c r="N133" s="262">
        <v>4.8748149393647482E-3</v>
      </c>
      <c r="O133" s="262">
        <v>5.0971352099284948E-3</v>
      </c>
      <c r="P133" s="262">
        <v>5.5731788676255329E-3</v>
      </c>
      <c r="Q133" s="262">
        <v>7.8118133786889386E-3</v>
      </c>
      <c r="R133" s="262">
        <v>8.4618438448469148E-3</v>
      </c>
      <c r="S133" s="262">
        <v>8.1533630307867953E-3</v>
      </c>
      <c r="T133" s="262">
        <v>9.8335948872354893E-3</v>
      </c>
      <c r="U133" s="262">
        <v>4.4549630063555438E-3</v>
      </c>
      <c r="V133" s="262">
        <v>3.6316951609076239E-3</v>
      </c>
      <c r="W133" s="262">
        <v>3.406559934522717E-3</v>
      </c>
      <c r="X133" s="262">
        <v>3.257223807947701E-3</v>
      </c>
      <c r="Y133" s="262">
        <v>3.2852870696651331E-3</v>
      </c>
      <c r="DA133" s="72" t="s">
        <v>1244</v>
      </c>
    </row>
    <row r="134" spans="1:105" ht="12" customHeight="1" x14ac:dyDescent="0.25">
      <c r="A134" s="57" t="s">
        <v>1010</v>
      </c>
      <c r="B134" s="261">
        <v>4.7415939192961556</v>
      </c>
      <c r="C134" s="261">
        <v>4.8264106646172777</v>
      </c>
      <c r="D134" s="261">
        <v>3.7365113379246169</v>
      </c>
      <c r="E134" s="261">
        <v>3.3986236173999211</v>
      </c>
      <c r="F134" s="261">
        <v>3.4850200673870209</v>
      </c>
      <c r="G134" s="261">
        <v>3.0746809652403631</v>
      </c>
      <c r="H134" s="261">
        <v>2.2183900097813591</v>
      </c>
      <c r="I134" s="261">
        <v>2.4693472963837602</v>
      </c>
      <c r="J134" s="261">
        <v>3.31242893630268</v>
      </c>
      <c r="K134" s="261">
        <v>2.6897229156521321</v>
      </c>
      <c r="L134" s="261">
        <v>3.235446306159897</v>
      </c>
      <c r="M134" s="261">
        <v>3.110803596078529</v>
      </c>
      <c r="N134" s="261">
        <v>3.5065196272580619</v>
      </c>
      <c r="O134" s="261">
        <v>3.5830024268453178</v>
      </c>
      <c r="P134" s="261">
        <v>3.925454590466396</v>
      </c>
      <c r="Q134" s="261">
        <v>4.9283366057171376</v>
      </c>
      <c r="R134" s="261">
        <v>5.3925028328575424</v>
      </c>
      <c r="S134" s="261">
        <v>6.0031768941431034</v>
      </c>
      <c r="T134" s="261">
        <v>6.5327563499897749</v>
      </c>
      <c r="U134" s="261">
        <v>3.331881847477316</v>
      </c>
      <c r="V134" s="261">
        <v>2.8989669605193029</v>
      </c>
      <c r="W134" s="261">
        <v>2.290627082572211</v>
      </c>
      <c r="X134" s="261">
        <v>1.4557436528960179</v>
      </c>
      <c r="Y134" s="261">
        <v>1.498939622391712</v>
      </c>
      <c r="DA134" s="70" t="s">
        <v>1245</v>
      </c>
    </row>
    <row r="135" spans="1:105" ht="12" customHeight="1" x14ac:dyDescent="0.25">
      <c r="A135" s="60" t="s">
        <v>1012</v>
      </c>
      <c r="B135" s="262">
        <v>4.7258492904182159</v>
      </c>
      <c r="C135" s="262">
        <v>4.8104323162758531</v>
      </c>
      <c r="D135" s="262">
        <v>3.7121546437512332</v>
      </c>
      <c r="E135" s="262">
        <v>3.3812281368642672</v>
      </c>
      <c r="F135" s="262">
        <v>3.4806619311517881</v>
      </c>
      <c r="G135" s="262">
        <v>3.0642611662178521</v>
      </c>
      <c r="H135" s="262">
        <v>2.213786880260693</v>
      </c>
      <c r="I135" s="262">
        <v>2.458906177476023</v>
      </c>
      <c r="J135" s="262">
        <v>3.3018196590625379</v>
      </c>
      <c r="K135" s="262">
        <v>2.6820131185313101</v>
      </c>
      <c r="L135" s="262">
        <v>3.2209826074287391</v>
      </c>
      <c r="M135" s="262">
        <v>3.0995351864192382</v>
      </c>
      <c r="N135" s="262">
        <v>3.4967240457339619</v>
      </c>
      <c r="O135" s="262">
        <v>3.5715108402075928</v>
      </c>
      <c r="P135" s="262">
        <v>3.91216420120799</v>
      </c>
      <c r="Q135" s="262">
        <v>4.9047402117157111</v>
      </c>
      <c r="R135" s="262">
        <v>5.3659885853297311</v>
      </c>
      <c r="S135" s="262">
        <v>5.9832168748944108</v>
      </c>
      <c r="T135" s="262">
        <v>6.5017317547341449</v>
      </c>
      <c r="U135" s="262">
        <v>3.3194174834597798</v>
      </c>
      <c r="V135" s="262">
        <v>2.8893288472969409</v>
      </c>
      <c r="W135" s="262">
        <v>2.2769031233731969</v>
      </c>
      <c r="X135" s="262">
        <v>1.419707955492542</v>
      </c>
      <c r="Y135" s="262">
        <v>1.4694831796992529</v>
      </c>
      <c r="DA135" s="72" t="s">
        <v>1246</v>
      </c>
    </row>
    <row r="136" spans="1:105" ht="12" customHeight="1" x14ac:dyDescent="0.25">
      <c r="A136" s="59" t="s">
        <v>28</v>
      </c>
      <c r="B136" s="230">
        <v>1.6583354113374329E-2</v>
      </c>
      <c r="C136" s="230">
        <v>0</v>
      </c>
      <c r="D136" s="230">
        <v>0</v>
      </c>
      <c r="E136" s="230">
        <v>0</v>
      </c>
      <c r="F136" s="230">
        <v>1.282596498763631E-2</v>
      </c>
      <c r="G136" s="230">
        <v>2.145602625159324E-3</v>
      </c>
      <c r="H136" s="230">
        <v>0</v>
      </c>
      <c r="I136" s="230">
        <v>2.385483238027435E-2</v>
      </c>
      <c r="J136" s="230">
        <v>0</v>
      </c>
      <c r="K136" s="230">
        <v>0</v>
      </c>
      <c r="L136" s="230">
        <v>1.278842499214152E-2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8.8432405739998204E-3</v>
      </c>
      <c r="Y136" s="230">
        <v>1.060415570898878E-3</v>
      </c>
      <c r="DA136" s="71" t="s">
        <v>1247</v>
      </c>
    </row>
    <row r="137" spans="1:105" ht="12" customHeight="1" x14ac:dyDescent="0.25">
      <c r="A137" s="59" t="s">
        <v>31</v>
      </c>
      <c r="B137" s="295">
        <v>0.20250290857448641</v>
      </c>
      <c r="C137" s="295">
        <v>0.18643686201157261</v>
      </c>
      <c r="D137" s="295">
        <v>0.15601169810891341</v>
      </c>
      <c r="E137" s="295">
        <v>0.1200981165727148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1248</v>
      </c>
    </row>
    <row r="138" spans="1:105" ht="12" customHeight="1" x14ac:dyDescent="0.25">
      <c r="A138" s="59" t="s">
        <v>159</v>
      </c>
      <c r="B138" s="295">
        <v>4.6298143877038608E-2</v>
      </c>
      <c r="C138" s="295">
        <v>0.2231361083085131</v>
      </c>
      <c r="D138" s="295">
        <v>2.4510178921190721E-2</v>
      </c>
      <c r="E138" s="295">
        <v>1.9312347239894351E-2</v>
      </c>
      <c r="F138" s="295">
        <v>1.4424114784042111E-2</v>
      </c>
      <c r="G138" s="295">
        <v>1.722875699319416E-2</v>
      </c>
      <c r="H138" s="295">
        <v>1.066929976893795E-2</v>
      </c>
      <c r="I138" s="295">
        <v>3.5964204727806393E-5</v>
      </c>
      <c r="J138" s="295">
        <v>1.7702780370733098E-2</v>
      </c>
      <c r="K138" s="295">
        <v>4.5388135414173418E-5</v>
      </c>
      <c r="L138" s="295">
        <v>1.9462630312738011E-2</v>
      </c>
      <c r="M138" s="295">
        <v>2.0419284465544831E-2</v>
      </c>
      <c r="N138" s="295">
        <v>2.0336356861404149E-2</v>
      </c>
      <c r="O138" s="295">
        <v>3.4855048370891588E-2</v>
      </c>
      <c r="P138" s="295">
        <v>3.8726216752941703E-2</v>
      </c>
      <c r="Q138" s="295">
        <v>4.7455857513860333E-2</v>
      </c>
      <c r="R138" s="295">
        <v>1.6117487121733291E-4</v>
      </c>
      <c r="S138" s="295">
        <v>1.035628144088094E-2</v>
      </c>
      <c r="T138" s="295">
        <v>2.5661724253722689E-2</v>
      </c>
      <c r="U138" s="295">
        <v>1.222879408853326E-2</v>
      </c>
      <c r="V138" s="295">
        <v>9.0974521373848212E-3</v>
      </c>
      <c r="W138" s="295">
        <v>1.084502468221582E-2</v>
      </c>
      <c r="X138" s="295">
        <v>4.6282242640449188E-2</v>
      </c>
      <c r="Y138" s="295">
        <v>6.5286150366920467E-2</v>
      </c>
      <c r="DA138" s="122" t="s">
        <v>1249</v>
      </c>
    </row>
    <row r="139" spans="1:105" ht="12" customHeight="1" x14ac:dyDescent="0.25">
      <c r="A139" s="59" t="s">
        <v>32</v>
      </c>
      <c r="B139" s="295">
        <v>1.8612435648127059</v>
      </c>
      <c r="C139" s="295">
        <v>2.0039461250305042</v>
      </c>
      <c r="D139" s="295">
        <v>1.597050452582419</v>
      </c>
      <c r="E139" s="295">
        <v>1.383100363681163</v>
      </c>
      <c r="F139" s="295">
        <v>1.4321466347687699</v>
      </c>
      <c r="G139" s="295">
        <v>0.91723007813696378</v>
      </c>
      <c r="H139" s="295">
        <v>1.0436702874727819</v>
      </c>
      <c r="I139" s="295">
        <v>0.60044935871194494</v>
      </c>
      <c r="J139" s="295">
        <v>0.83003185091329235</v>
      </c>
      <c r="K139" s="295">
        <v>0.33451562412191949</v>
      </c>
      <c r="L139" s="295">
        <v>5.3955580999217427E-2</v>
      </c>
      <c r="M139" s="295">
        <v>9.4440195540226507E-2</v>
      </c>
      <c r="N139" s="295">
        <v>3.1375304142960969E-2</v>
      </c>
      <c r="O139" s="295">
        <v>6.4820702425847546E-2</v>
      </c>
      <c r="P139" s="295">
        <v>7.2265989308059608E-2</v>
      </c>
      <c r="Q139" s="295">
        <v>0</v>
      </c>
      <c r="R139" s="295">
        <v>0</v>
      </c>
      <c r="S139" s="295">
        <v>0</v>
      </c>
      <c r="T139" s="295">
        <v>5.9920891986642057E-3</v>
      </c>
      <c r="U139" s="295">
        <v>0</v>
      </c>
      <c r="V139" s="295">
        <v>2.3138086288534841E-3</v>
      </c>
      <c r="W139" s="295">
        <v>2.5405971394370261E-3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2.5992213190406099</v>
      </c>
      <c r="C140" s="295">
        <v>2.396913220925263</v>
      </c>
      <c r="D140" s="295">
        <v>1.9345823141387111</v>
      </c>
      <c r="E140" s="295">
        <v>1.8587173093704941</v>
      </c>
      <c r="F140" s="295">
        <v>2.0212652166113401</v>
      </c>
      <c r="G140" s="295">
        <v>2.1276567284625352</v>
      </c>
      <c r="H140" s="295">
        <v>1.1594472930189721</v>
      </c>
      <c r="I140" s="295">
        <v>1.8345660221790761</v>
      </c>
      <c r="J140" s="295">
        <v>2.454085027778512</v>
      </c>
      <c r="K140" s="295">
        <v>2.3474521062739759</v>
      </c>
      <c r="L140" s="295">
        <v>3.1347759711246419</v>
      </c>
      <c r="M140" s="295">
        <v>2.984675706413467</v>
      </c>
      <c r="N140" s="295">
        <v>3.4450123847295968</v>
      </c>
      <c r="O140" s="295">
        <v>3.4718350894108538</v>
      </c>
      <c r="P140" s="295">
        <v>3.8011719951469889</v>
      </c>
      <c r="Q140" s="295">
        <v>4.8572843542018509</v>
      </c>
      <c r="R140" s="295">
        <v>5.3658274104585137</v>
      </c>
      <c r="S140" s="295">
        <v>5.9728605934535297</v>
      </c>
      <c r="T140" s="295">
        <v>6.4700779412817582</v>
      </c>
      <c r="U140" s="295">
        <v>3.3071886893712472</v>
      </c>
      <c r="V140" s="295">
        <v>2.8779175865307018</v>
      </c>
      <c r="W140" s="295">
        <v>2.2635175015515441</v>
      </c>
      <c r="X140" s="295">
        <v>1.364582472278093</v>
      </c>
      <c r="Y140" s="295">
        <v>1.4031366137614341</v>
      </c>
      <c r="DA140" s="122" t="s">
        <v>1251</v>
      </c>
    </row>
    <row r="141" spans="1:105" ht="12" customHeight="1" x14ac:dyDescent="0.25">
      <c r="A141" s="60" t="s">
        <v>1019</v>
      </c>
      <c r="B141" s="262">
        <v>1.574462887794037E-2</v>
      </c>
      <c r="C141" s="262">
        <v>1.5978348341424871E-2</v>
      </c>
      <c r="D141" s="262">
        <v>2.435669417338367E-2</v>
      </c>
      <c r="E141" s="262">
        <v>1.7395480535654061E-2</v>
      </c>
      <c r="F141" s="262">
        <v>4.358136235232647E-3</v>
      </c>
      <c r="G141" s="262">
        <v>1.041979902251019E-2</v>
      </c>
      <c r="H141" s="262">
        <v>4.6031295206660251E-3</v>
      </c>
      <c r="I141" s="262">
        <v>1.044111890773701E-2</v>
      </c>
      <c r="J141" s="262">
        <v>1.0609277240142521E-2</v>
      </c>
      <c r="K141" s="262">
        <v>7.7097971208218491E-3</v>
      </c>
      <c r="L141" s="262">
        <v>1.446369873115737E-2</v>
      </c>
      <c r="M141" s="262">
        <v>1.1268409659291699E-2</v>
      </c>
      <c r="N141" s="262">
        <v>9.7955815240996121E-3</v>
      </c>
      <c r="O141" s="262">
        <v>1.149158663772561E-2</v>
      </c>
      <c r="P141" s="262">
        <v>1.32903892584056E-2</v>
      </c>
      <c r="Q141" s="262">
        <v>2.359639400142682E-2</v>
      </c>
      <c r="R141" s="262">
        <v>2.651424752781046E-2</v>
      </c>
      <c r="S141" s="262">
        <v>1.9960019248691851E-2</v>
      </c>
      <c r="T141" s="262">
        <v>3.1024595255630491E-2</v>
      </c>
      <c r="U141" s="262">
        <v>1.246436401753586E-2</v>
      </c>
      <c r="V141" s="262">
        <v>9.6381132223623007E-3</v>
      </c>
      <c r="W141" s="262">
        <v>1.372395919901416E-2</v>
      </c>
      <c r="X141" s="262">
        <v>3.6035697403476633E-2</v>
      </c>
      <c r="Y141" s="262">
        <v>2.945644269245876E-2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4.7750201233107621</v>
      </c>
      <c r="C142" s="261">
        <f t="shared" si="5"/>
        <v>4.8286752455042796</v>
      </c>
      <c r="D142" s="261">
        <f t="shared" si="5"/>
        <v>3.7905788631825681</v>
      </c>
      <c r="E142" s="261">
        <f t="shared" si="5"/>
        <v>3.4406599465747036</v>
      </c>
      <c r="F142" s="261">
        <f t="shared" si="5"/>
        <v>3.5465676718470989</v>
      </c>
      <c r="G142" s="261">
        <f t="shared" si="5"/>
        <v>3.1409963240436114</v>
      </c>
      <c r="H142" s="261">
        <f t="shared" si="5"/>
        <v>2.2345716946974576</v>
      </c>
      <c r="I142" s="261">
        <f t="shared" si="5"/>
        <v>2.5303560544967509</v>
      </c>
      <c r="J142" s="261">
        <f t="shared" si="5"/>
        <v>3.3897911259569877</v>
      </c>
      <c r="K142" s="261">
        <f t="shared" si="5"/>
        <v>2.756739617418233</v>
      </c>
      <c r="L142" s="261">
        <f t="shared" si="5"/>
        <v>3.3152135102872702</v>
      </c>
      <c r="M142" s="261">
        <f t="shared" si="5"/>
        <v>3.1854756853897914</v>
      </c>
      <c r="N142" s="261">
        <f t="shared" si="5"/>
        <v>3.5932858401692696</v>
      </c>
      <c r="O142" s="261">
        <f t="shared" si="5"/>
        <v>3.6849184922079963</v>
      </c>
      <c r="P142" s="261">
        <f t="shared" si="5"/>
        <v>4.1009161619757899</v>
      </c>
      <c r="Q142" s="261">
        <f t="shared" si="5"/>
        <v>5.0646501528563288</v>
      </c>
      <c r="R142" s="261">
        <f t="shared" si="5"/>
        <v>5.6596832553052892</v>
      </c>
      <c r="S142" s="261">
        <f t="shared" si="5"/>
        <v>6.3752562133599078</v>
      </c>
      <c r="T142" s="261">
        <f t="shared" si="5"/>
        <v>7.0513686754841745</v>
      </c>
      <c r="U142" s="261">
        <f t="shared" si="5"/>
        <v>3.555746573092184</v>
      </c>
      <c r="V142" s="261">
        <f t="shared" si="5"/>
        <v>3.0566819542793957</v>
      </c>
      <c r="W142" s="261">
        <f t="shared" si="5"/>
        <v>2.3984233391504413</v>
      </c>
      <c r="X142" s="261">
        <f t="shared" si="5"/>
        <v>1.5993029617757082</v>
      </c>
      <c r="Y142" s="261">
        <f t="shared" si="5"/>
        <v>1.6033042027529767</v>
      </c>
      <c r="DA142" s="70"/>
    </row>
    <row r="143" spans="1:105" ht="12" customHeight="1" x14ac:dyDescent="0.25">
      <c r="A143" s="60" t="s">
        <v>1022</v>
      </c>
      <c r="B143" s="262">
        <v>3.3870165866039441</v>
      </c>
      <c r="C143" s="262">
        <v>3.3925075805444829</v>
      </c>
      <c r="D143" s="262">
        <v>2.4994725062356489</v>
      </c>
      <c r="E143" s="262">
        <v>2.3506990770131639</v>
      </c>
      <c r="F143" s="262">
        <v>2.6466310749595809</v>
      </c>
      <c r="G143" s="262">
        <v>2.2667322549990079</v>
      </c>
      <c r="H143" s="262">
        <v>1.6249132397923749</v>
      </c>
      <c r="I143" s="262">
        <v>1.8109847743757379</v>
      </c>
      <c r="J143" s="262">
        <v>2.4644501871090521</v>
      </c>
      <c r="K143" s="262">
        <v>2.03032778479073</v>
      </c>
      <c r="L143" s="262">
        <v>2.4012112393249709</v>
      </c>
      <c r="M143" s="262">
        <v>2.329967595164971</v>
      </c>
      <c r="N143" s="262">
        <v>2.656715212885028</v>
      </c>
      <c r="O143" s="262">
        <v>2.7294016872474272</v>
      </c>
      <c r="P143" s="262">
        <v>3.0588387698967749</v>
      </c>
      <c r="Q143" s="262">
        <v>3.7085681383320241</v>
      </c>
      <c r="R143" s="262">
        <v>4.1745488158914892</v>
      </c>
      <c r="S143" s="262">
        <v>4.835303369796689</v>
      </c>
      <c r="T143" s="262">
        <v>5.2839097963363466</v>
      </c>
      <c r="U143" s="262">
        <v>2.6990861531687478</v>
      </c>
      <c r="V143" s="262">
        <v>2.3272742462126721</v>
      </c>
      <c r="W143" s="262">
        <v>1.7584601135880049</v>
      </c>
      <c r="X143" s="262">
        <v>0.93593320011005465</v>
      </c>
      <c r="Y143" s="262">
        <v>1.006778690496136</v>
      </c>
      <c r="DA143" s="72" t="s">
        <v>1253</v>
      </c>
    </row>
    <row r="144" spans="1:105" ht="12" customHeight="1" x14ac:dyDescent="0.25">
      <c r="A144" s="60" t="s">
        <v>1024</v>
      </c>
      <c r="B144" s="262">
        <v>1.127764099549978</v>
      </c>
      <c r="C144" s="262">
        <v>1.149309628989988</v>
      </c>
      <c r="D144" s="262">
        <v>0.89194718435578302</v>
      </c>
      <c r="E144" s="262">
        <v>0.81090783888670559</v>
      </c>
      <c r="F144" s="262">
        <v>0.82755343889161126</v>
      </c>
      <c r="G144" s="262">
        <v>0.73345694584286492</v>
      </c>
      <c r="H144" s="262">
        <v>0.52783101172006575</v>
      </c>
      <c r="I144" s="262">
        <v>0.58863530368404615</v>
      </c>
      <c r="J144" s="262">
        <v>0.79020126799010582</v>
      </c>
      <c r="K144" s="262">
        <v>0.64182963061630882</v>
      </c>
      <c r="L144" s="262">
        <v>0.77347201238679442</v>
      </c>
      <c r="M144" s="262">
        <v>0.74392921546992119</v>
      </c>
      <c r="N144" s="262">
        <v>0.84075175431577132</v>
      </c>
      <c r="O144" s="262">
        <v>0.84030072239516229</v>
      </c>
      <c r="P144" s="262">
        <v>0.90504421165457527</v>
      </c>
      <c r="Q144" s="262">
        <v>1.1243132745075981</v>
      </c>
      <c r="R144" s="262">
        <v>1.2177054169817689</v>
      </c>
      <c r="S144" s="262">
        <v>1.330717207169257</v>
      </c>
      <c r="T144" s="262">
        <v>1.4372018658810739</v>
      </c>
      <c r="U144" s="262">
        <v>0.72427823637111544</v>
      </c>
      <c r="V144" s="262">
        <v>0.62777012072781435</v>
      </c>
      <c r="W144" s="262">
        <v>0.50067722938525727</v>
      </c>
      <c r="X144" s="262">
        <v>0.33996057125967322</v>
      </c>
      <c r="Y144" s="262">
        <v>0.31957369026517868</v>
      </c>
      <c r="DA144" s="72" t="s">
        <v>1254</v>
      </c>
    </row>
    <row r="145" spans="1:105" ht="12" customHeight="1" x14ac:dyDescent="0.25">
      <c r="A145" s="64" t="s">
        <v>28</v>
      </c>
      <c r="B145" s="229">
        <v>3.8439720436157431E-3</v>
      </c>
      <c r="C145" s="229">
        <v>0</v>
      </c>
      <c r="D145" s="229">
        <v>0</v>
      </c>
      <c r="E145" s="229">
        <v>0</v>
      </c>
      <c r="F145" s="229">
        <v>2.96070112510491E-3</v>
      </c>
      <c r="G145" s="229">
        <v>4.9185499105251177E-4</v>
      </c>
      <c r="H145" s="229">
        <v>0</v>
      </c>
      <c r="I145" s="229">
        <v>5.5107954385137407E-3</v>
      </c>
      <c r="J145" s="229">
        <v>0</v>
      </c>
      <c r="K145" s="229">
        <v>0</v>
      </c>
      <c r="L145" s="229">
        <v>2.9360020084781531E-3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1.0991929362074819E-3</v>
      </c>
      <c r="Y145" s="229">
        <v>1.8674288206494319E-4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4.7407445898924858E-2</v>
      </c>
      <c r="C147" s="229">
        <v>4.3567773535856218E-2</v>
      </c>
      <c r="D147" s="229">
        <v>3.6253898740298288E-2</v>
      </c>
      <c r="E147" s="229">
        <v>2.790527693976937E-2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1257</v>
      </c>
    </row>
    <row r="148" spans="1:105" ht="12" customHeight="1" x14ac:dyDescent="0.25">
      <c r="A148" s="64" t="s">
        <v>159</v>
      </c>
      <c r="B148" s="229">
        <v>1.104486052569088E-2</v>
      </c>
      <c r="C148" s="229">
        <v>5.3135503401701097E-2</v>
      </c>
      <c r="D148" s="229">
        <v>5.8039731956798998E-3</v>
      </c>
      <c r="E148" s="229">
        <v>4.5726353016574649E-3</v>
      </c>
      <c r="F148" s="229">
        <v>3.426750606277066E-3</v>
      </c>
      <c r="G148" s="229">
        <v>4.0647191738700387E-3</v>
      </c>
      <c r="H148" s="229">
        <v>2.522073192730605E-3</v>
      </c>
      <c r="I148" s="229">
        <v>8.5506118447915075E-6</v>
      </c>
      <c r="J148" s="229">
        <v>4.1863261717612048E-3</v>
      </c>
      <c r="K148" s="229">
        <v>1.0731223040613179E-5</v>
      </c>
      <c r="L148" s="229">
        <v>4.5986423132098097E-3</v>
      </c>
      <c r="M148" s="229">
        <v>4.8060868510493007E-3</v>
      </c>
      <c r="N148" s="229">
        <v>4.7182386674807734E-3</v>
      </c>
      <c r="O148" s="229">
        <v>7.8778764691884232E-3</v>
      </c>
      <c r="P148" s="229">
        <v>8.4353620883231163E-3</v>
      </c>
      <c r="Q148" s="229">
        <v>9.8482011360978075E-3</v>
      </c>
      <c r="R148" s="229">
        <v>3.2064502901550932E-5</v>
      </c>
      <c r="S148" s="229">
        <v>2.075151093193478E-3</v>
      </c>
      <c r="T148" s="229">
        <v>4.9950881074172617E-3</v>
      </c>
      <c r="U148" s="229">
        <v>2.363186053804622E-3</v>
      </c>
      <c r="V148" s="229">
        <v>1.6903910250230681E-3</v>
      </c>
      <c r="W148" s="229">
        <v>1.8470719123532011E-3</v>
      </c>
      <c r="X148" s="229">
        <v>5.8597321008805707E-3</v>
      </c>
      <c r="Y148" s="229">
        <v>1.1590917288322761E-2</v>
      </c>
      <c r="DA148" s="73" t="s">
        <v>1258</v>
      </c>
    </row>
    <row r="149" spans="1:105" ht="12" customHeight="1" x14ac:dyDescent="0.25">
      <c r="A149" s="64" t="s">
        <v>32</v>
      </c>
      <c r="B149" s="229">
        <v>0.43046441409944719</v>
      </c>
      <c r="C149" s="229">
        <v>0.46263488370766548</v>
      </c>
      <c r="D149" s="229">
        <v>0.36663586187897318</v>
      </c>
      <c r="E149" s="229">
        <v>0.31748454481517768</v>
      </c>
      <c r="F149" s="229">
        <v>0.32985130387291522</v>
      </c>
      <c r="G149" s="229">
        <v>0.20979362072453081</v>
      </c>
      <c r="H149" s="229">
        <v>0.23917868729653571</v>
      </c>
      <c r="I149" s="229">
        <v>0.13840140723132141</v>
      </c>
      <c r="J149" s="229">
        <v>0.19029340147497911</v>
      </c>
      <c r="K149" s="229">
        <v>7.6676216748432918E-2</v>
      </c>
      <c r="L149" s="229">
        <v>1.235952729157129E-2</v>
      </c>
      <c r="M149" s="229">
        <v>2.1549905133994379E-2</v>
      </c>
      <c r="N149" s="229">
        <v>7.0571944746359938E-3</v>
      </c>
      <c r="O149" s="229">
        <v>1.420263875281628E-2</v>
      </c>
      <c r="P149" s="229">
        <v>1.526055163106437E-2</v>
      </c>
      <c r="Q149" s="229">
        <v>0</v>
      </c>
      <c r="R149" s="229">
        <v>0</v>
      </c>
      <c r="S149" s="229">
        <v>0</v>
      </c>
      <c r="T149" s="229">
        <v>1.1292011078155399E-3</v>
      </c>
      <c r="U149" s="229">
        <v>0</v>
      </c>
      <c r="V149" s="229">
        <v>4.1659654370174409E-4</v>
      </c>
      <c r="W149" s="229">
        <v>4.1944998978366271E-4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4.5266794262391547E-3</v>
      </c>
      <c r="H150" s="229">
        <v>2.8573794324619189E-3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1.393834122865939E-2</v>
      </c>
      <c r="Q150" s="229">
        <v>4.9283744550309309E-2</v>
      </c>
      <c r="R150" s="229">
        <v>7.1235889301718924E-2</v>
      </c>
      <c r="S150" s="229">
        <v>4.4680707121431407E-2</v>
      </c>
      <c r="T150" s="229">
        <v>5.9706166749851422E-2</v>
      </c>
      <c r="U150" s="229">
        <v>1.5455427087723791E-2</v>
      </c>
      <c r="V150" s="229">
        <v>1.155157085785335E-2</v>
      </c>
      <c r="W150" s="229">
        <v>1.4478122628765451E-2</v>
      </c>
      <c r="X150" s="229">
        <v>1.2912641197650629E-2</v>
      </c>
      <c r="Y150" s="229">
        <v>1.1436587534925781E-2</v>
      </c>
      <c r="DA150" s="73" t="s">
        <v>1260</v>
      </c>
    </row>
    <row r="151" spans="1:105" ht="12" customHeight="1" x14ac:dyDescent="0.25">
      <c r="A151" s="64" t="s">
        <v>35</v>
      </c>
      <c r="B151" s="229">
        <v>0.60703531962204482</v>
      </c>
      <c r="C151" s="229">
        <v>0.55878057527861913</v>
      </c>
      <c r="D151" s="229">
        <v>0.44847699882238828</v>
      </c>
      <c r="E151" s="229">
        <v>0.43084285108762688</v>
      </c>
      <c r="F151" s="229">
        <v>0.47010045920882398</v>
      </c>
      <c r="G151" s="229">
        <v>0.4914192969998018</v>
      </c>
      <c r="H151" s="229">
        <v>0.26831615637192291</v>
      </c>
      <c r="I151" s="229">
        <v>0.42700614114215762</v>
      </c>
      <c r="J151" s="229">
        <v>0.56813982317735023</v>
      </c>
      <c r="K151" s="229">
        <v>0.54334748903589991</v>
      </c>
      <c r="L151" s="229">
        <v>0.72511794197080726</v>
      </c>
      <c r="M151" s="229">
        <v>0.68773684255553835</v>
      </c>
      <c r="N151" s="229">
        <v>0.78247700430160083</v>
      </c>
      <c r="O151" s="229">
        <v>0.77190125521089092</v>
      </c>
      <c r="P151" s="229">
        <v>0.81771663493074953</v>
      </c>
      <c r="Q151" s="229">
        <v>0.99574305325907675</v>
      </c>
      <c r="R151" s="229">
        <v>1.0578650984967219</v>
      </c>
      <c r="S151" s="229">
        <v>1.189234492776303</v>
      </c>
      <c r="T151" s="229">
        <v>1.254322180109519</v>
      </c>
      <c r="U151" s="229">
        <v>0.63779038364914709</v>
      </c>
      <c r="V151" s="229">
        <v>0.53455889516824884</v>
      </c>
      <c r="W151" s="229">
        <v>0.38595207706063261</v>
      </c>
      <c r="X151" s="229">
        <v>0.17318984302581619</v>
      </c>
      <c r="Y151" s="229">
        <v>0.25000456293954132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1.7929755986708911E-4</v>
      </c>
      <c r="I153" s="229">
        <v>9.7744313345694909E-5</v>
      </c>
      <c r="J153" s="229">
        <v>1.4555300630970751E-4</v>
      </c>
      <c r="K153" s="229">
        <v>2.4455865149196842E-4</v>
      </c>
      <c r="L153" s="229">
        <v>1.5775555278768291E-4</v>
      </c>
      <c r="M153" s="229">
        <v>1.654821253169746E-4</v>
      </c>
      <c r="N153" s="229">
        <v>2.7288572811506618E-4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4.4095303304425518E-5</v>
      </c>
      <c r="U153" s="229">
        <v>4.14220577207786E-5</v>
      </c>
      <c r="V153" s="229">
        <v>3.3055532782831627E-5</v>
      </c>
      <c r="W153" s="229">
        <v>3.45560296990318E-5</v>
      </c>
      <c r="X153" s="229">
        <v>8.2287724180804238E-5</v>
      </c>
      <c r="Y153" s="229">
        <v>4.4734558221317819E-5</v>
      </c>
      <c r="DA153" s="73" t="s">
        <v>1263</v>
      </c>
    </row>
    <row r="154" spans="1:105" ht="12" customHeight="1" x14ac:dyDescent="0.25">
      <c r="A154" s="64" t="s">
        <v>39</v>
      </c>
      <c r="B154" s="229">
        <v>2.7968087360254461E-2</v>
      </c>
      <c r="C154" s="229">
        <v>3.1190893066145461E-2</v>
      </c>
      <c r="D154" s="229">
        <v>3.4776451718443367E-2</v>
      </c>
      <c r="E154" s="229">
        <v>3.0102530742474199E-2</v>
      </c>
      <c r="F154" s="229">
        <v>2.12142240784901E-2</v>
      </c>
      <c r="G154" s="229">
        <v>2.3160774527370601E-2</v>
      </c>
      <c r="H154" s="229">
        <v>1.4777417866547481E-2</v>
      </c>
      <c r="I154" s="229">
        <v>1.7610664946862861E-2</v>
      </c>
      <c r="J154" s="229">
        <v>2.7436164159705581E-2</v>
      </c>
      <c r="K154" s="229">
        <v>2.1550634957443408E-2</v>
      </c>
      <c r="L154" s="229">
        <v>2.8302143249940331E-2</v>
      </c>
      <c r="M154" s="229">
        <v>2.9670898804022201E-2</v>
      </c>
      <c r="N154" s="229">
        <v>4.6226431143938609E-2</v>
      </c>
      <c r="O154" s="229">
        <v>4.6318951962266652E-2</v>
      </c>
      <c r="P154" s="229">
        <v>4.9693321775778912E-2</v>
      </c>
      <c r="Q154" s="229">
        <v>6.9438275562113808E-2</v>
      </c>
      <c r="R154" s="229">
        <v>8.8572364680426313E-2</v>
      </c>
      <c r="S154" s="229">
        <v>9.4726856178329044E-2</v>
      </c>
      <c r="T154" s="229">
        <v>0.11700513450316689</v>
      </c>
      <c r="U154" s="229">
        <v>6.8627817522719334E-2</v>
      </c>
      <c r="V154" s="229">
        <v>7.9519611600204418E-2</v>
      </c>
      <c r="W154" s="229">
        <v>9.7945951764023279E-2</v>
      </c>
      <c r="X154" s="229">
        <v>0.1468168742749375</v>
      </c>
      <c r="Y154" s="229">
        <v>4.6310145062102633E-2</v>
      </c>
      <c r="DA154" s="73" t="s">
        <v>1264</v>
      </c>
    </row>
    <row r="155" spans="1:105" ht="12" customHeight="1" x14ac:dyDescent="0.25">
      <c r="A155" s="60" t="s">
        <v>1036</v>
      </c>
      <c r="B155" s="262">
        <v>0.26023943715684023</v>
      </c>
      <c r="C155" s="262">
        <v>0.28685803596980902</v>
      </c>
      <c r="D155" s="262">
        <v>0.3991591725911362</v>
      </c>
      <c r="E155" s="262">
        <v>0.27905303067483411</v>
      </c>
      <c r="F155" s="262">
        <v>7.2383157995907027E-2</v>
      </c>
      <c r="G155" s="262">
        <v>0.1408071232017386</v>
      </c>
      <c r="H155" s="262">
        <v>8.1827443185017001E-2</v>
      </c>
      <c r="I155" s="262">
        <v>0.13073597643696691</v>
      </c>
      <c r="J155" s="262">
        <v>0.13513967085782971</v>
      </c>
      <c r="K155" s="262">
        <v>8.458220201119436E-2</v>
      </c>
      <c r="L155" s="262">
        <v>0.14053025857550491</v>
      </c>
      <c r="M155" s="262">
        <v>0.11157887475489919</v>
      </c>
      <c r="N155" s="262">
        <v>9.5818872968470511E-2</v>
      </c>
      <c r="O155" s="262">
        <v>0.11521608256540671</v>
      </c>
      <c r="P155" s="262">
        <v>0.13703318042443999</v>
      </c>
      <c r="Q155" s="262">
        <v>0.2317687400167063</v>
      </c>
      <c r="R155" s="262">
        <v>0.26742902243203098</v>
      </c>
      <c r="S155" s="262">
        <v>0.20923563639396189</v>
      </c>
      <c r="T155" s="262">
        <v>0.3302570132667535</v>
      </c>
      <c r="U155" s="262">
        <v>0.13238218355232079</v>
      </c>
      <c r="V155" s="262">
        <v>0.1016375873389094</v>
      </c>
      <c r="W155" s="262">
        <v>0.13928599617717929</v>
      </c>
      <c r="X155" s="262">
        <v>0.32340919040598032</v>
      </c>
      <c r="Y155" s="262">
        <v>0.27695182199166207</v>
      </c>
      <c r="DA155" s="72" t="s">
        <v>1265</v>
      </c>
    </row>
    <row r="156" spans="1:105" ht="12" customHeight="1" x14ac:dyDescent="0.25">
      <c r="A156" s="132" t="s">
        <v>1038</v>
      </c>
      <c r="B156" s="316">
        <v>1.095816250139007</v>
      </c>
      <c r="C156" s="316">
        <v>1.1178781261613191</v>
      </c>
      <c r="D156" s="316">
        <v>1.0846390734366751</v>
      </c>
      <c r="E156" s="316">
        <v>0.90564472967497534</v>
      </c>
      <c r="F156" s="316">
        <v>0.57066767145361219</v>
      </c>
      <c r="G156" s="316">
        <v>0.70347392811403664</v>
      </c>
      <c r="H156" s="316">
        <v>0.43249546409598399</v>
      </c>
      <c r="I156" s="316">
        <v>0.60575422415452496</v>
      </c>
      <c r="J156" s="316">
        <v>0.74018126093090364</v>
      </c>
      <c r="K156" s="316">
        <v>0.57001348531924134</v>
      </c>
      <c r="L156" s="316">
        <v>0.79410934967569458</v>
      </c>
      <c r="M156" s="316">
        <v>0.70984318706268024</v>
      </c>
      <c r="N156" s="316">
        <v>0.73326668134866513</v>
      </c>
      <c r="O156" s="316">
        <v>0.76549909339409472</v>
      </c>
      <c r="P156" s="316">
        <v>0.83580635489756827</v>
      </c>
      <c r="Q156" s="316">
        <v>0.94773237975488334</v>
      </c>
      <c r="R156" s="316">
        <v>1.0678139798210311</v>
      </c>
      <c r="S156" s="316">
        <v>1.0272783938061469</v>
      </c>
      <c r="T156" s="316">
        <v>1.4454564094862401</v>
      </c>
      <c r="U156" s="316">
        <v>0.64399608089494453</v>
      </c>
      <c r="V156" s="316">
        <v>0.49607314620066612</v>
      </c>
      <c r="W156" s="316">
        <v>0.60697861212829651</v>
      </c>
      <c r="X156" s="316">
        <v>0.74816614797771808</v>
      </c>
      <c r="Y156" s="316">
        <v>0.7546121227270095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0.99999999999999989</v>
      </c>
      <c r="E160" s="232">
        <f t="shared" si="6"/>
        <v>1.0000000000000002</v>
      </c>
      <c r="F160" s="232">
        <f t="shared" si="6"/>
        <v>1</v>
      </c>
      <c r="G160" s="232">
        <f t="shared" si="6"/>
        <v>0.99999999999999978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1</v>
      </c>
      <c r="L160" s="232">
        <f t="shared" si="6"/>
        <v>1.0000000000000002</v>
      </c>
      <c r="M160" s="232">
        <f t="shared" si="6"/>
        <v>1</v>
      </c>
      <c r="N160" s="232">
        <f t="shared" si="6"/>
        <v>0.99999999999999978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1</v>
      </c>
      <c r="S160" s="232">
        <f t="shared" si="6"/>
        <v>0.99999999999999989</v>
      </c>
      <c r="T160" s="232">
        <f t="shared" si="6"/>
        <v>1.0000000000000002</v>
      </c>
      <c r="U160" s="232">
        <f t="shared" si="6"/>
        <v>0.99999999999999978</v>
      </c>
      <c r="V160" s="232">
        <f t="shared" si="6"/>
        <v>1</v>
      </c>
      <c r="W160" s="232">
        <f t="shared" si="6"/>
        <v>0.99999999999999989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4.487615962077346E-4</v>
      </c>
      <c r="C161" s="266">
        <f t="shared" si="7"/>
        <v>5.1462118480214802E-4</v>
      </c>
      <c r="D161" s="266">
        <f t="shared" si="7"/>
        <v>5.989222391617684E-4</v>
      </c>
      <c r="E161" s="266">
        <f t="shared" si="7"/>
        <v>5.5815511380435533E-4</v>
      </c>
      <c r="F161" s="266">
        <f t="shared" si="7"/>
        <v>4.4315327241497573E-4</v>
      </c>
      <c r="G161" s="266">
        <f t="shared" si="7"/>
        <v>5.0875681538258553E-4</v>
      </c>
      <c r="H161" s="266">
        <f t="shared" si="7"/>
        <v>5.1974456296938947E-4</v>
      </c>
      <c r="I161" s="266">
        <f t="shared" si="7"/>
        <v>6.154752824031397E-4</v>
      </c>
      <c r="J161" s="266">
        <f t="shared" si="7"/>
        <v>5.3992018629370685E-4</v>
      </c>
      <c r="K161" s="266">
        <f t="shared" si="7"/>
        <v>6.0113833243655157E-4</v>
      </c>
      <c r="L161" s="266">
        <f t="shared" si="7"/>
        <v>5.8000122491141937E-4</v>
      </c>
      <c r="M161" s="266">
        <f t="shared" si="7"/>
        <v>5.4304779347725239E-4</v>
      </c>
      <c r="N161" s="266">
        <f t="shared" si="7"/>
        <v>4.1617433953481129E-4</v>
      </c>
      <c r="O161" s="266">
        <f t="shared" si="7"/>
        <v>4.632981468572886E-4</v>
      </c>
      <c r="P161" s="266">
        <f t="shared" si="7"/>
        <v>4.2361742704665774E-4</v>
      </c>
      <c r="Q161" s="266">
        <f t="shared" si="7"/>
        <v>4.7227993284424834E-4</v>
      </c>
      <c r="R161" s="266">
        <f t="shared" si="7"/>
        <v>4.6117270706884362E-4</v>
      </c>
      <c r="S161" s="266">
        <f t="shared" si="7"/>
        <v>3.8834892933853603E-4</v>
      </c>
      <c r="T161" s="266">
        <f t="shared" si="7"/>
        <v>4.090295956385754E-4</v>
      </c>
      <c r="U161" s="266">
        <f t="shared" si="7"/>
        <v>4.796629589055897E-4</v>
      </c>
      <c r="V161" s="266">
        <f t="shared" si="7"/>
        <v>6.0017274232788118E-4</v>
      </c>
      <c r="W161" s="266">
        <f t="shared" si="7"/>
        <v>8.2753755201214545E-4</v>
      </c>
      <c r="X161" s="266">
        <f t="shared" si="7"/>
        <v>1.8474953155225807E-3</v>
      </c>
      <c r="Y161" s="266">
        <f t="shared" si="7"/>
        <v>1.301467930183414E-3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9.303601261858263E-4</v>
      </c>
      <c r="C162" s="267">
        <f t="shared" si="8"/>
        <v>1.0668984032421393E-3</v>
      </c>
      <c r="D162" s="267">
        <f t="shared" si="8"/>
        <v>1.2416690169363394E-3</v>
      </c>
      <c r="E162" s="267">
        <f t="shared" si="8"/>
        <v>1.1571517404753669E-3</v>
      </c>
      <c r="F162" s="267">
        <f t="shared" si="8"/>
        <v>9.2553569151170479E-4</v>
      </c>
      <c r="G162" s="267">
        <f t="shared" si="8"/>
        <v>1.0575826970501104E-3</v>
      </c>
      <c r="H162" s="267">
        <f t="shared" si="8"/>
        <v>1.0847911604838936E-3</v>
      </c>
      <c r="I162" s="267">
        <f t="shared" si="8"/>
        <v>1.2902558265014674E-3</v>
      </c>
      <c r="J162" s="267">
        <f t="shared" si="8"/>
        <v>1.138085257308945E-3</v>
      </c>
      <c r="K162" s="267">
        <f t="shared" si="8"/>
        <v>1.2632943434430831E-3</v>
      </c>
      <c r="L162" s="267">
        <f t="shared" si="8"/>
        <v>1.2155668347114284E-3</v>
      </c>
      <c r="M162" s="267">
        <f t="shared" si="8"/>
        <v>1.1353468054639652E-3</v>
      </c>
      <c r="N162" s="267">
        <f t="shared" si="8"/>
        <v>8.6818943014396819E-4</v>
      </c>
      <c r="O162" s="267">
        <f t="shared" si="8"/>
        <v>9.6459581172252649E-4</v>
      </c>
      <c r="P162" s="267">
        <f t="shared" si="8"/>
        <v>8.962367008414836E-4</v>
      </c>
      <c r="Q162" s="267">
        <f t="shared" si="8"/>
        <v>9.9893341702471058E-4</v>
      </c>
      <c r="R162" s="267">
        <f t="shared" si="8"/>
        <v>9.7404929681373575E-4</v>
      </c>
      <c r="S162" s="267">
        <f t="shared" si="8"/>
        <v>8.1918590134522984E-4</v>
      </c>
      <c r="T162" s="267">
        <f t="shared" si="8"/>
        <v>8.6181572736275741E-4</v>
      </c>
      <c r="U162" s="267">
        <f t="shared" si="8"/>
        <v>1.026259536137851E-3</v>
      </c>
      <c r="V162" s="267">
        <f t="shared" si="8"/>
        <v>1.3019889935357929E-3</v>
      </c>
      <c r="W162" s="267">
        <f t="shared" si="8"/>
        <v>1.8174294905635667E-3</v>
      </c>
      <c r="X162" s="267">
        <f t="shared" si="8"/>
        <v>4.102066172768243E-3</v>
      </c>
      <c r="Y162" s="267">
        <f t="shared" si="8"/>
        <v>2.9179868913096429E-3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5.5652403078689464E-3</v>
      </c>
      <c r="C163" s="267">
        <f t="shared" si="9"/>
        <v>6.3819867500837348E-3</v>
      </c>
      <c r="D163" s="267">
        <f t="shared" si="9"/>
        <v>7.4274318810455004E-3</v>
      </c>
      <c r="E163" s="267">
        <f t="shared" si="9"/>
        <v>6.9218653370447178E-3</v>
      </c>
      <c r="F163" s="267">
        <f t="shared" si="9"/>
        <v>5.4846876908159906E-3</v>
      </c>
      <c r="G163" s="267">
        <f t="shared" si="9"/>
        <v>6.2853747249141589E-3</v>
      </c>
      <c r="H163" s="267">
        <f t="shared" si="9"/>
        <v>6.4108644324780721E-3</v>
      </c>
      <c r="I163" s="267">
        <f t="shared" si="9"/>
        <v>7.5808238303168079E-3</v>
      </c>
      <c r="J163" s="267">
        <f t="shared" si="9"/>
        <v>6.6417084989126348E-3</v>
      </c>
      <c r="K163" s="267">
        <f t="shared" si="9"/>
        <v>7.3863055439613969E-3</v>
      </c>
      <c r="L163" s="267">
        <f t="shared" si="9"/>
        <v>7.1192817265509668E-3</v>
      </c>
      <c r="M163" s="267">
        <f t="shared" si="9"/>
        <v>6.6595667486276161E-3</v>
      </c>
      <c r="N163" s="267">
        <f t="shared" si="9"/>
        <v>5.0994713795811742E-3</v>
      </c>
      <c r="O163" s="267">
        <f t="shared" si="9"/>
        <v>5.672692625706857E-3</v>
      </c>
      <c r="P163" s="267">
        <f t="shared" si="9"/>
        <v>5.1825069819382268E-3</v>
      </c>
      <c r="Q163" s="267">
        <f t="shared" si="9"/>
        <v>5.7686735975176389E-3</v>
      </c>
      <c r="R163" s="267">
        <f t="shared" si="9"/>
        <v>5.6249719605396108E-3</v>
      </c>
      <c r="S163" s="267">
        <f t="shared" si="9"/>
        <v>4.7306617238053825E-3</v>
      </c>
      <c r="T163" s="267">
        <f t="shared" si="9"/>
        <v>4.9768418471478745E-3</v>
      </c>
      <c r="U163" s="267">
        <f t="shared" si="9"/>
        <v>5.8347171717480651E-3</v>
      </c>
      <c r="V163" s="267">
        <f t="shared" si="9"/>
        <v>7.3006225322578442E-3</v>
      </c>
      <c r="W163" s="267">
        <f t="shared" si="9"/>
        <v>1.006633402756036E-2</v>
      </c>
      <c r="X163" s="267">
        <f t="shared" si="9"/>
        <v>2.247330639580495E-2</v>
      </c>
      <c r="Y163" s="267">
        <f t="shared" si="9"/>
        <v>1.5831318928704721E-2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6.4275839726220564E-3</v>
      </c>
      <c r="C164" s="267">
        <f t="shared" si="10"/>
        <v>7.3708866965409223E-3</v>
      </c>
      <c r="D164" s="267">
        <f t="shared" si="10"/>
        <v>8.5783253687801743E-3</v>
      </c>
      <c r="E164" s="267">
        <f t="shared" si="10"/>
        <v>7.9944204095066859E-3</v>
      </c>
      <c r="F164" s="267">
        <f t="shared" si="10"/>
        <v>6.3942533750227445E-3</v>
      </c>
      <c r="G164" s="267">
        <f t="shared" si="10"/>
        <v>7.3065272274189788E-3</v>
      </c>
      <c r="H164" s="267">
        <f t="shared" si="10"/>
        <v>7.4945024840581773E-3</v>
      </c>
      <c r="I164" s="267">
        <f t="shared" si="10"/>
        <v>8.9139973195138857E-3</v>
      </c>
      <c r="J164" s="267">
        <f t="shared" si="10"/>
        <v>7.8626956954250694E-3</v>
      </c>
      <c r="K164" s="267">
        <f t="shared" si="10"/>
        <v>8.7277283775132729E-3</v>
      </c>
      <c r="L164" s="267">
        <f t="shared" si="10"/>
        <v>8.3979930830371096E-3</v>
      </c>
      <c r="M164" s="267">
        <f t="shared" si="10"/>
        <v>7.8437765385382125E-3</v>
      </c>
      <c r="N164" s="267">
        <f t="shared" si="10"/>
        <v>5.9980649528381088E-3</v>
      </c>
      <c r="O164" s="267">
        <f t="shared" si="10"/>
        <v>6.6641082361344776E-3</v>
      </c>
      <c r="P164" s="267">
        <f t="shared" si="10"/>
        <v>6.1986077521373507E-3</v>
      </c>
      <c r="Q164" s="267">
        <f t="shared" si="10"/>
        <v>6.9013366332750211E-3</v>
      </c>
      <c r="R164" s="267">
        <f t="shared" si="10"/>
        <v>6.729419579073026E-3</v>
      </c>
      <c r="S164" s="267">
        <f t="shared" si="10"/>
        <v>5.6595140117095552E-3</v>
      </c>
      <c r="T164" s="267">
        <f t="shared" si="10"/>
        <v>5.954030918393062E-3</v>
      </c>
      <c r="U164" s="267">
        <f t="shared" si="10"/>
        <v>7.0977495133117902E-3</v>
      </c>
      <c r="V164" s="267">
        <f t="shared" si="10"/>
        <v>9.0131850955080701E-3</v>
      </c>
      <c r="W164" s="267">
        <f t="shared" si="10"/>
        <v>1.2591733868851256E-2</v>
      </c>
      <c r="X164" s="267">
        <f t="shared" si="10"/>
        <v>2.8440962986962692E-2</v>
      </c>
      <c r="Y164" s="267">
        <f t="shared" si="10"/>
        <v>2.0244232182988198E-2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4.4368978081524941E-3</v>
      </c>
      <c r="C165" s="268">
        <f t="shared" si="11"/>
        <v>5.0469215274613344E-3</v>
      </c>
      <c r="D165" s="268">
        <f t="shared" si="11"/>
        <v>4.6865856375301268E-3</v>
      </c>
      <c r="E165" s="268">
        <f t="shared" si="11"/>
        <v>4.777147819589875E-3</v>
      </c>
      <c r="F165" s="268">
        <f t="shared" si="11"/>
        <v>6.3743484817017255E-3</v>
      </c>
      <c r="G165" s="268">
        <f t="shared" si="11"/>
        <v>5.196799003267979E-3</v>
      </c>
      <c r="H165" s="268">
        <f t="shared" si="11"/>
        <v>6.1615789727936694E-3</v>
      </c>
      <c r="I165" s="268">
        <f t="shared" si="11"/>
        <v>5.9257459717097305E-3</v>
      </c>
      <c r="J165" s="268">
        <f t="shared" si="11"/>
        <v>5.7464877150681659E-3</v>
      </c>
      <c r="K165" s="268">
        <f t="shared" si="11"/>
        <v>6.7545066281973053E-3</v>
      </c>
      <c r="L165" s="268">
        <f t="shared" si="11"/>
        <v>5.5888268416617757E-3</v>
      </c>
      <c r="M165" s="268">
        <f t="shared" si="11"/>
        <v>5.6208515939580395E-3</v>
      </c>
      <c r="N165" s="268">
        <f t="shared" si="11"/>
        <v>4.7016333108146789E-3</v>
      </c>
      <c r="O165" s="268">
        <f t="shared" si="11"/>
        <v>4.9642442184915725E-3</v>
      </c>
      <c r="P165" s="268">
        <f t="shared" si="11"/>
        <v>4.519844460261953E-3</v>
      </c>
      <c r="Q165" s="268">
        <f t="shared" si="11"/>
        <v>4.4161896569911109E-3</v>
      </c>
      <c r="R165" s="268">
        <f t="shared" si="11"/>
        <v>4.272429100979129E-3</v>
      </c>
      <c r="S165" s="268">
        <f t="shared" si="11"/>
        <v>4.094705464356696E-3</v>
      </c>
      <c r="T165" s="268">
        <f t="shared" si="11"/>
        <v>3.8180254762848484E-3</v>
      </c>
      <c r="U165" s="268">
        <f t="shared" si="11"/>
        <v>5.2195357623656801E-3</v>
      </c>
      <c r="V165" s="268">
        <f t="shared" si="11"/>
        <v>7.0154981375005207E-3</v>
      </c>
      <c r="W165" s="268">
        <f t="shared" si="11"/>
        <v>8.2865397854343537E-3</v>
      </c>
      <c r="X165" s="268">
        <f t="shared" si="11"/>
        <v>1.2340724215698397E-2</v>
      </c>
      <c r="Y165" s="268">
        <f t="shared" si="11"/>
        <v>8.8621928078809788E-3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0.879109115091261</v>
      </c>
      <c r="C166" s="317">
        <f t="shared" si="12"/>
        <v>0.86155486044529439</v>
      </c>
      <c r="D166" s="317">
        <f t="shared" si="12"/>
        <v>0.86719645824198544</v>
      </c>
      <c r="E166" s="317">
        <f t="shared" si="12"/>
        <v>0.86684423758430829</v>
      </c>
      <c r="F166" s="317">
        <f t="shared" si="12"/>
        <v>0.83622568327237012</v>
      </c>
      <c r="G166" s="317">
        <f t="shared" si="12"/>
        <v>0.86104572571709082</v>
      </c>
      <c r="H166" s="317">
        <f t="shared" si="12"/>
        <v>0.83601040061672327</v>
      </c>
      <c r="I166" s="317">
        <f t="shared" si="12"/>
        <v>0.84084754361430769</v>
      </c>
      <c r="J166" s="317">
        <f t="shared" si="12"/>
        <v>0.84761340579681999</v>
      </c>
      <c r="K166" s="317">
        <f t="shared" si="12"/>
        <v>0.82274880198694367</v>
      </c>
      <c r="L166" s="317">
        <f t="shared" si="12"/>
        <v>0.85009832847445022</v>
      </c>
      <c r="M166" s="317">
        <f t="shared" si="12"/>
        <v>0.85061999339826666</v>
      </c>
      <c r="N166" s="317">
        <f t="shared" si="12"/>
        <v>0.8762620378952144</v>
      </c>
      <c r="O166" s="317">
        <f t="shared" si="12"/>
        <v>0.86840215417072542</v>
      </c>
      <c r="P166" s="317">
        <f t="shared" si="12"/>
        <v>0.88023946497230721</v>
      </c>
      <c r="Q166" s="317">
        <f t="shared" si="12"/>
        <v>0.88045631320722473</v>
      </c>
      <c r="R166" s="317">
        <f t="shared" si="12"/>
        <v>0.88384699214224194</v>
      </c>
      <c r="S166" s="317">
        <f t="shared" si="12"/>
        <v>0.89096486213821047</v>
      </c>
      <c r="T166" s="317">
        <f t="shared" si="12"/>
        <v>0.89627433310256666</v>
      </c>
      <c r="U166" s="317">
        <f t="shared" si="12"/>
        <v>0.86391875551484298</v>
      </c>
      <c r="V166" s="317">
        <f t="shared" si="12"/>
        <v>0.81801363768805913</v>
      </c>
      <c r="W166" s="317">
        <f t="shared" si="12"/>
        <v>0.78035858881834885</v>
      </c>
      <c r="X166" s="317">
        <f t="shared" si="12"/>
        <v>0.63629719249905126</v>
      </c>
      <c r="Y166" s="317">
        <f t="shared" si="12"/>
        <v>0.75428802201503198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6.5825123838518199E-2</v>
      </c>
      <c r="C167" s="269">
        <f t="shared" si="13"/>
        <v>7.5430655663291685E-2</v>
      </c>
      <c r="D167" s="269">
        <f t="shared" si="13"/>
        <v>7.0316998798975572E-2</v>
      </c>
      <c r="E167" s="269">
        <f t="shared" si="13"/>
        <v>7.1335737707778804E-2</v>
      </c>
      <c r="F167" s="269">
        <f t="shared" si="13"/>
        <v>9.2252910810069755E-2</v>
      </c>
      <c r="G167" s="269">
        <f t="shared" si="13"/>
        <v>7.584458220260365E-2</v>
      </c>
      <c r="H167" s="269">
        <f t="shared" si="13"/>
        <v>9.1008831411151736E-2</v>
      </c>
      <c r="I167" s="269">
        <f t="shared" si="13"/>
        <v>8.6187040704532647E-2</v>
      </c>
      <c r="J167" s="269">
        <f t="shared" si="13"/>
        <v>8.35351146247586E-2</v>
      </c>
      <c r="K167" s="269">
        <f t="shared" si="13"/>
        <v>9.7793470977457525E-2</v>
      </c>
      <c r="L167" s="269">
        <f t="shared" si="13"/>
        <v>8.1423633555601865E-2</v>
      </c>
      <c r="M167" s="269">
        <f t="shared" si="13"/>
        <v>8.1853150765213781E-2</v>
      </c>
      <c r="N167" s="269">
        <f t="shared" si="13"/>
        <v>6.857292354737908E-2</v>
      </c>
      <c r="O167" s="269">
        <f t="shared" si="13"/>
        <v>7.2532373850041576E-2</v>
      </c>
      <c r="P167" s="269">
        <f t="shared" si="13"/>
        <v>6.5886140522196629E-2</v>
      </c>
      <c r="Q167" s="269">
        <f t="shared" si="13"/>
        <v>6.4972472396246136E-2</v>
      </c>
      <c r="R167" s="269">
        <f t="shared" si="13"/>
        <v>6.3193539096236553E-2</v>
      </c>
      <c r="S167" s="269">
        <f t="shared" si="13"/>
        <v>6.0140092563681274E-2</v>
      </c>
      <c r="T167" s="269">
        <f t="shared" si="13"/>
        <v>5.651469383589084E-2</v>
      </c>
      <c r="U167" s="269">
        <f t="shared" si="13"/>
        <v>7.455947205087754E-2</v>
      </c>
      <c r="V167" s="269">
        <f t="shared" si="13"/>
        <v>0.10027120310222969</v>
      </c>
      <c r="W167" s="269">
        <f t="shared" si="13"/>
        <v>0.11891069198860039</v>
      </c>
      <c r="X167" s="269">
        <f t="shared" si="13"/>
        <v>0.19233733650493048</v>
      </c>
      <c r="Y167" s="269">
        <f t="shared" si="13"/>
        <v>0.12473676047658692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2.4821553120728285E-2</v>
      </c>
      <c r="C168" s="269">
        <f t="shared" si="14"/>
        <v>2.8401685985709035E-2</v>
      </c>
      <c r="D168" s="269">
        <f t="shared" si="14"/>
        <v>2.6374130205035973E-2</v>
      </c>
      <c r="E168" s="269">
        <f t="shared" si="14"/>
        <v>2.6774832491908582E-2</v>
      </c>
      <c r="F168" s="269">
        <f t="shared" si="14"/>
        <v>3.4850292435507212E-2</v>
      </c>
      <c r="G168" s="269">
        <f t="shared" si="14"/>
        <v>2.8500838173414502E-2</v>
      </c>
      <c r="H168" s="269">
        <f t="shared" si="14"/>
        <v>3.4307867493369643E-2</v>
      </c>
      <c r="I168" s="269">
        <f t="shared" si="14"/>
        <v>3.2430436561627578E-2</v>
      </c>
      <c r="J168" s="269">
        <f t="shared" si="14"/>
        <v>3.140324475895246E-2</v>
      </c>
      <c r="K168" s="269">
        <f t="shared" si="14"/>
        <v>3.675515063341929E-2</v>
      </c>
      <c r="L168" s="269">
        <f t="shared" si="14"/>
        <v>3.0536831491296029E-2</v>
      </c>
      <c r="M168" s="269">
        <f t="shared" si="14"/>
        <v>3.0678205967072453E-2</v>
      </c>
      <c r="N168" s="269">
        <f t="shared" si="14"/>
        <v>2.5598826642888334E-2</v>
      </c>
      <c r="O168" s="269">
        <f t="shared" si="14"/>
        <v>2.706591662883235E-2</v>
      </c>
      <c r="P168" s="269">
        <f t="shared" si="14"/>
        <v>2.4651900444161462E-2</v>
      </c>
      <c r="Q168" s="269">
        <f t="shared" si="14"/>
        <v>2.4093964269756768E-2</v>
      </c>
      <c r="R168" s="269">
        <f t="shared" si="14"/>
        <v>2.3316236984594389E-2</v>
      </c>
      <c r="S168" s="269">
        <f t="shared" si="14"/>
        <v>2.2282067616246338E-2</v>
      </c>
      <c r="T168" s="269">
        <f t="shared" si="14"/>
        <v>2.0837534928450238E-2</v>
      </c>
      <c r="U168" s="269">
        <f t="shared" si="14"/>
        <v>2.8290375476633711E-2</v>
      </c>
      <c r="V168" s="269">
        <f t="shared" si="14"/>
        <v>3.8457229172935863E-2</v>
      </c>
      <c r="W168" s="269">
        <f t="shared" si="14"/>
        <v>4.5641002657229861E-2</v>
      </c>
      <c r="X168" s="269">
        <f t="shared" si="14"/>
        <v>6.7234334864913842E-2</v>
      </c>
      <c r="Y168" s="269">
        <f t="shared" si="14"/>
        <v>4.793393305451888E-2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2.4739132283197365E-2</v>
      </c>
      <c r="C169" s="318">
        <f t="shared" si="15"/>
        <v>2.830765916874331E-2</v>
      </c>
      <c r="D169" s="318">
        <f t="shared" si="15"/>
        <v>2.6202208707843372E-2</v>
      </c>
      <c r="E169" s="318">
        <f t="shared" si="15"/>
        <v>2.6637788461768321E-2</v>
      </c>
      <c r="F169" s="318">
        <f t="shared" si="15"/>
        <v>3.480671095840384E-2</v>
      </c>
      <c r="G169" s="318">
        <f t="shared" si="15"/>
        <v>2.8404251565211123E-2</v>
      </c>
      <c r="H169" s="318">
        <f t="shared" si="15"/>
        <v>3.4236679128405181E-2</v>
      </c>
      <c r="I169" s="318">
        <f t="shared" si="15"/>
        <v>3.2293311239132164E-2</v>
      </c>
      <c r="J169" s="318">
        <f t="shared" si="15"/>
        <v>3.1302664267628871E-2</v>
      </c>
      <c r="K169" s="318">
        <f t="shared" si="15"/>
        <v>3.6649796006412973E-2</v>
      </c>
      <c r="L169" s="318">
        <f t="shared" si="15"/>
        <v>3.0400320021439976E-2</v>
      </c>
      <c r="M169" s="318">
        <f t="shared" si="15"/>
        <v>3.05670788638105E-2</v>
      </c>
      <c r="N169" s="318">
        <f t="shared" si="15"/>
        <v>2.5527315452318497E-2</v>
      </c>
      <c r="O169" s="318">
        <f t="shared" si="15"/>
        <v>2.6978616838364344E-2</v>
      </c>
      <c r="P169" s="318">
        <f t="shared" si="15"/>
        <v>2.4567554189485363E-2</v>
      </c>
      <c r="Q169" s="318">
        <f t="shared" si="15"/>
        <v>2.3976955586693573E-2</v>
      </c>
      <c r="R169" s="318">
        <f t="shared" si="15"/>
        <v>2.3199567943743626E-2</v>
      </c>
      <c r="S169" s="318">
        <f t="shared" si="15"/>
        <v>2.2206438313663864E-2</v>
      </c>
      <c r="T169" s="318">
        <f t="shared" si="15"/>
        <v>2.0736238851562845E-2</v>
      </c>
      <c r="U169" s="318">
        <f t="shared" si="15"/>
        <v>2.8182436498042137E-2</v>
      </c>
      <c r="V169" s="318">
        <f t="shared" si="15"/>
        <v>3.8326375782629943E-2</v>
      </c>
      <c r="W169" s="318">
        <f t="shared" si="15"/>
        <v>4.5362033337859285E-2</v>
      </c>
      <c r="X169" s="318">
        <f t="shared" si="15"/>
        <v>6.5516173054089286E-2</v>
      </c>
      <c r="Y169" s="318">
        <f t="shared" si="15"/>
        <v>4.6959731955881739E-2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8.2420837530929064E-5</v>
      </c>
      <c r="C170" s="318">
        <f t="shared" si="16"/>
        <v>9.4026816965731661E-5</v>
      </c>
      <c r="D170" s="318">
        <f t="shared" si="16"/>
        <v>1.7192149719258299E-4</v>
      </c>
      <c r="E170" s="318">
        <f t="shared" si="16"/>
        <v>1.3704403014027166E-4</v>
      </c>
      <c r="F170" s="318">
        <f t="shared" si="16"/>
        <v>4.3581477103377376E-5</v>
      </c>
      <c r="G170" s="318">
        <f t="shared" si="16"/>
        <v>9.6586608203381403E-5</v>
      </c>
      <c r="H170" s="318">
        <f t="shared" si="16"/>
        <v>7.1188364964460302E-5</v>
      </c>
      <c r="I170" s="318">
        <f t="shared" si="16"/>
        <v>1.3712532249540322E-4</v>
      </c>
      <c r="J170" s="318">
        <f t="shared" si="16"/>
        <v>1.0058049132358359E-4</v>
      </c>
      <c r="K170" s="318">
        <f t="shared" si="16"/>
        <v>1.0535462700633029E-4</v>
      </c>
      <c r="L170" s="318">
        <f t="shared" si="16"/>
        <v>1.3651146985605299E-4</v>
      </c>
      <c r="M170" s="318">
        <f t="shared" si="16"/>
        <v>1.1112710326196135E-4</v>
      </c>
      <c r="N170" s="318">
        <f t="shared" si="16"/>
        <v>7.1511190569831495E-5</v>
      </c>
      <c r="O170" s="318">
        <f t="shared" si="16"/>
        <v>8.7299790468002136E-5</v>
      </c>
      <c r="P170" s="318">
        <f t="shared" si="16"/>
        <v>8.4346254676112903E-5</v>
      </c>
      <c r="Q170" s="318">
        <f t="shared" si="16"/>
        <v>1.1700868306318989E-4</v>
      </c>
      <c r="R170" s="318">
        <f t="shared" si="16"/>
        <v>1.1666904085074999E-4</v>
      </c>
      <c r="S170" s="318">
        <f t="shared" si="16"/>
        <v>7.5629302582472591E-5</v>
      </c>
      <c r="T170" s="318">
        <f t="shared" si="16"/>
        <v>1.0129607688739268E-4</v>
      </c>
      <c r="U170" s="318">
        <f t="shared" si="16"/>
        <v>1.0793897859155924E-4</v>
      </c>
      <c r="V170" s="318">
        <f t="shared" si="16"/>
        <v>1.3085339030592528E-4</v>
      </c>
      <c r="W170" s="318">
        <f t="shared" si="16"/>
        <v>2.7896931937056928E-4</v>
      </c>
      <c r="X170" s="318">
        <f t="shared" si="16"/>
        <v>1.7181618108245667E-3</v>
      </c>
      <c r="Y170" s="318">
        <f t="shared" si="16"/>
        <v>9.7420109863714192E-4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5.0615301131848285E-3</v>
      </c>
      <c r="C171" s="269">
        <f t="shared" si="17"/>
        <v>5.7554750382803029E-3</v>
      </c>
      <c r="D171" s="269">
        <f t="shared" si="17"/>
        <v>5.419548257513486E-3</v>
      </c>
      <c r="E171" s="269">
        <f t="shared" si="17"/>
        <v>5.4904345493759707E-3</v>
      </c>
      <c r="F171" s="269">
        <f t="shared" si="17"/>
        <v>7.1785321492782127E-3</v>
      </c>
      <c r="G171" s="269">
        <f t="shared" si="17"/>
        <v>5.8944015584855717E-3</v>
      </c>
      <c r="H171" s="269">
        <f t="shared" si="17"/>
        <v>6.9975259611483893E-3</v>
      </c>
      <c r="I171" s="269">
        <f t="shared" si="17"/>
        <v>6.7259073725858334E-3</v>
      </c>
      <c r="J171" s="269">
        <f t="shared" si="17"/>
        <v>6.5049751871941557E-3</v>
      </c>
      <c r="K171" s="269">
        <f t="shared" si="17"/>
        <v>7.6248153445928639E-3</v>
      </c>
      <c r="L171" s="269">
        <f t="shared" si="17"/>
        <v>6.3341094193261338E-3</v>
      </c>
      <c r="M171" s="269">
        <f t="shared" si="17"/>
        <v>6.3600668587864857E-3</v>
      </c>
      <c r="N171" s="269">
        <f t="shared" si="17"/>
        <v>5.3130284719295762E-3</v>
      </c>
      <c r="O171" s="269">
        <f t="shared" si="17"/>
        <v>5.6172177232534986E-3</v>
      </c>
      <c r="P171" s="269">
        <f t="shared" si="17"/>
        <v>5.1131655864473328E-3</v>
      </c>
      <c r="Q171" s="269">
        <f t="shared" si="17"/>
        <v>5.0203000801744427E-3</v>
      </c>
      <c r="R171" s="269">
        <f t="shared" si="17"/>
        <v>4.8646653009592243E-3</v>
      </c>
      <c r="S171" s="269">
        <f t="shared" si="17"/>
        <v>4.640370523085852E-3</v>
      </c>
      <c r="T171" s="269">
        <f t="shared" si="17"/>
        <v>4.347059331085491E-3</v>
      </c>
      <c r="U171" s="269">
        <f t="shared" si="17"/>
        <v>5.8781488470274184E-3</v>
      </c>
      <c r="V171" s="269">
        <f t="shared" si="17"/>
        <v>7.8957770003513141E-3</v>
      </c>
      <c r="W171" s="269">
        <f t="shared" si="17"/>
        <v>9.3820485298725265E-3</v>
      </c>
      <c r="X171" s="269">
        <f t="shared" si="17"/>
        <v>1.4697751197830084E-2</v>
      </c>
      <c r="Y171" s="269">
        <f t="shared" si="17"/>
        <v>1.0221541239482405E-2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3.4845533593672652E-3</v>
      </c>
      <c r="C172" s="318">
        <f t="shared" si="18"/>
        <v>3.9234297150779257E-3</v>
      </c>
      <c r="D172" s="318">
        <f t="shared" si="18"/>
        <v>3.4672519905265872E-3</v>
      </c>
      <c r="E172" s="318">
        <f t="shared" si="18"/>
        <v>3.6395352410887732E-3</v>
      </c>
      <c r="F172" s="318">
        <f t="shared" si="18"/>
        <v>5.2013939908512902E-3</v>
      </c>
      <c r="G172" s="318">
        <f t="shared" si="18"/>
        <v>4.1293623933490063E-3</v>
      </c>
      <c r="H172" s="318">
        <f t="shared" si="18"/>
        <v>4.9386835725671154E-3</v>
      </c>
      <c r="I172" s="318">
        <f t="shared" si="18"/>
        <v>4.6742358286221818E-3</v>
      </c>
      <c r="J172" s="318">
        <f t="shared" si="18"/>
        <v>4.5916967625153444E-3</v>
      </c>
      <c r="K172" s="318">
        <f t="shared" si="18"/>
        <v>5.4525797023464309E-3</v>
      </c>
      <c r="L172" s="318">
        <f t="shared" si="18"/>
        <v>4.453950066928382E-3</v>
      </c>
      <c r="M172" s="318">
        <f t="shared" si="18"/>
        <v>4.515776594015572E-3</v>
      </c>
      <c r="N172" s="318">
        <f t="shared" si="18"/>
        <v>3.8116585416140673E-3</v>
      </c>
      <c r="O172" s="318">
        <f t="shared" si="18"/>
        <v>4.0054859218240282E-3</v>
      </c>
      <c r="P172" s="318">
        <f t="shared" si="18"/>
        <v>3.6396556024922951E-3</v>
      </c>
      <c r="Q172" s="318">
        <f t="shared" si="18"/>
        <v>3.5087358173959272E-3</v>
      </c>
      <c r="R172" s="318">
        <f t="shared" si="18"/>
        <v>3.3914234788520702E-3</v>
      </c>
      <c r="S172" s="318">
        <f t="shared" si="18"/>
        <v>3.3013436800710468E-3</v>
      </c>
      <c r="T172" s="318">
        <f t="shared" si="18"/>
        <v>3.0341051362459113E-3</v>
      </c>
      <c r="U172" s="318">
        <f t="shared" si="18"/>
        <v>4.1896900971266655E-3</v>
      </c>
      <c r="V172" s="318">
        <f t="shared" si="18"/>
        <v>5.6544670780252562E-3</v>
      </c>
      <c r="W172" s="318">
        <f t="shared" si="18"/>
        <v>6.5019360924327063E-3</v>
      </c>
      <c r="X172" s="318">
        <f t="shared" si="18"/>
        <v>8.0801439351791075E-3</v>
      </c>
      <c r="Y172" s="318">
        <f t="shared" si="18"/>
        <v>6.0706145700145271E-3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1.3092431358095236E-3</v>
      </c>
      <c r="C173" s="318">
        <f t="shared" si="19"/>
        <v>1.500294452905955E-3</v>
      </c>
      <c r="D173" s="318">
        <f t="shared" si="19"/>
        <v>1.3985852610643222E-3</v>
      </c>
      <c r="E173" s="318">
        <f t="shared" si="19"/>
        <v>1.4188476904492592E-3</v>
      </c>
      <c r="F173" s="318">
        <f t="shared" si="19"/>
        <v>1.8348843601545275E-3</v>
      </c>
      <c r="G173" s="318">
        <f t="shared" si="19"/>
        <v>1.5085273349534397E-3</v>
      </c>
      <c r="H173" s="318">
        <f t="shared" si="19"/>
        <v>1.8101399720173914E-3</v>
      </c>
      <c r="I173" s="318">
        <f t="shared" si="19"/>
        <v>1.7142359156811201E-3</v>
      </c>
      <c r="J173" s="318">
        <f t="shared" si="19"/>
        <v>1.661489854387929E-3</v>
      </c>
      <c r="K173" s="318">
        <f t="shared" si="19"/>
        <v>1.9450845382124901E-3</v>
      </c>
      <c r="L173" s="318">
        <f t="shared" si="19"/>
        <v>1.6194930918301104E-3</v>
      </c>
      <c r="M173" s="318">
        <f t="shared" si="19"/>
        <v>1.6280360679098217E-3</v>
      </c>
      <c r="N173" s="318">
        <f t="shared" si="19"/>
        <v>1.3638960965275473E-3</v>
      </c>
      <c r="O173" s="318">
        <f t="shared" si="19"/>
        <v>1.4426484456010837E-3</v>
      </c>
      <c r="P173" s="318">
        <f t="shared" si="19"/>
        <v>1.310456740427599E-3</v>
      </c>
      <c r="Q173" s="318">
        <f t="shared" si="19"/>
        <v>1.2922841392602521E-3</v>
      </c>
      <c r="R173" s="318">
        <f t="shared" si="19"/>
        <v>1.2569016579782699E-3</v>
      </c>
      <c r="S173" s="318">
        <f t="shared" si="19"/>
        <v>1.1961694681974118E-3</v>
      </c>
      <c r="T173" s="318">
        <f t="shared" si="19"/>
        <v>1.1240613106711708E-3</v>
      </c>
      <c r="U173" s="318">
        <f t="shared" si="19"/>
        <v>1.4829668567227549E-3</v>
      </c>
      <c r="V173" s="318">
        <f t="shared" si="19"/>
        <v>1.994365930902168E-3</v>
      </c>
      <c r="W173" s="318">
        <f t="shared" si="19"/>
        <v>2.3651001043667793E-3</v>
      </c>
      <c r="X173" s="318">
        <f t="shared" si="19"/>
        <v>3.8255353411369352E-3</v>
      </c>
      <c r="Y173" s="318">
        <f t="shared" si="19"/>
        <v>2.4809789623445461E-3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2.6773361800803947E-4</v>
      </c>
      <c r="C174" s="318">
        <f t="shared" si="20"/>
        <v>3.3175087029642196E-4</v>
      </c>
      <c r="D174" s="318">
        <f t="shared" si="20"/>
        <v>5.5371100592257582E-4</v>
      </c>
      <c r="E174" s="318">
        <f t="shared" si="20"/>
        <v>4.3205161783793812E-4</v>
      </c>
      <c r="F174" s="318">
        <f t="shared" si="20"/>
        <v>1.4225379827239432E-4</v>
      </c>
      <c r="G174" s="318">
        <f t="shared" si="20"/>
        <v>2.5651183018312609E-4</v>
      </c>
      <c r="H174" s="318">
        <f t="shared" si="20"/>
        <v>2.4870241656388327E-4</v>
      </c>
      <c r="I174" s="318">
        <f t="shared" si="20"/>
        <v>3.3743562828253155E-4</v>
      </c>
      <c r="J174" s="318">
        <f t="shared" si="20"/>
        <v>2.5178857029088247E-4</v>
      </c>
      <c r="K174" s="318">
        <f t="shared" si="20"/>
        <v>2.2715110403394287E-4</v>
      </c>
      <c r="L174" s="318">
        <f t="shared" si="20"/>
        <v>2.6066626056764174E-4</v>
      </c>
      <c r="M174" s="318">
        <f t="shared" si="20"/>
        <v>2.1625419686109124E-4</v>
      </c>
      <c r="N174" s="318">
        <f t="shared" si="20"/>
        <v>1.3747383378796103E-4</v>
      </c>
      <c r="O174" s="318">
        <f t="shared" si="20"/>
        <v>1.6908335582838525E-4</v>
      </c>
      <c r="P174" s="318">
        <f t="shared" si="20"/>
        <v>1.6305324352743896E-4</v>
      </c>
      <c r="Q174" s="318">
        <f t="shared" si="20"/>
        <v>2.1928012351826333E-4</v>
      </c>
      <c r="R174" s="318">
        <f t="shared" si="20"/>
        <v>2.1634016412888443E-4</v>
      </c>
      <c r="S174" s="318">
        <f t="shared" si="20"/>
        <v>1.4285737481739319E-4</v>
      </c>
      <c r="T174" s="318">
        <f t="shared" si="20"/>
        <v>1.8889288416840835E-4</v>
      </c>
      <c r="U174" s="318">
        <f t="shared" si="20"/>
        <v>2.0549189317799703E-4</v>
      </c>
      <c r="V174" s="318">
        <f t="shared" si="20"/>
        <v>2.4694399142388923E-4</v>
      </c>
      <c r="W174" s="318">
        <f t="shared" si="20"/>
        <v>5.1501233307304237E-4</v>
      </c>
      <c r="X174" s="318">
        <f t="shared" si="20"/>
        <v>2.7920719215140427E-3</v>
      </c>
      <c r="Y174" s="318">
        <f t="shared" si="20"/>
        <v>1.6699477071233319E-3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7.3738340252705722E-3</v>
      </c>
      <c r="C175" s="319">
        <f t="shared" si="21"/>
        <v>8.4760083052943143E-3</v>
      </c>
      <c r="D175" s="319">
        <f t="shared" si="21"/>
        <v>8.1599303530354907E-3</v>
      </c>
      <c r="E175" s="319">
        <f t="shared" si="21"/>
        <v>8.1460172462074661E-3</v>
      </c>
      <c r="F175" s="319">
        <f t="shared" si="21"/>
        <v>9.8706028213075749E-3</v>
      </c>
      <c r="G175" s="319">
        <f t="shared" si="21"/>
        <v>8.3594118803713962E-3</v>
      </c>
      <c r="H175" s="319">
        <f t="shared" si="21"/>
        <v>1.0003892904823824E-2</v>
      </c>
      <c r="I175" s="319">
        <f t="shared" si="21"/>
        <v>9.482773516501319E-3</v>
      </c>
      <c r="J175" s="319">
        <f t="shared" si="21"/>
        <v>9.0143622792664049E-3</v>
      </c>
      <c r="K175" s="319">
        <f t="shared" si="21"/>
        <v>1.034478783203505E-2</v>
      </c>
      <c r="L175" s="319">
        <f t="shared" si="21"/>
        <v>8.7054273484531847E-3</v>
      </c>
      <c r="M175" s="319">
        <f t="shared" si="21"/>
        <v>8.6859935305953536E-3</v>
      </c>
      <c r="N175" s="319">
        <f t="shared" si="21"/>
        <v>7.1696500296758534E-3</v>
      </c>
      <c r="O175" s="319">
        <f t="shared" si="21"/>
        <v>7.6533985882345024E-3</v>
      </c>
      <c r="P175" s="319">
        <f t="shared" si="21"/>
        <v>6.8885151526616945E-3</v>
      </c>
      <c r="Q175" s="319">
        <f t="shared" si="21"/>
        <v>6.8995368089451257E-3</v>
      </c>
      <c r="R175" s="319">
        <f t="shared" si="21"/>
        <v>6.7165238314936034E-3</v>
      </c>
      <c r="S175" s="319">
        <f t="shared" si="21"/>
        <v>6.2801911282206625E-3</v>
      </c>
      <c r="T175" s="319">
        <f t="shared" si="21"/>
        <v>6.0066352371797565E-3</v>
      </c>
      <c r="U175" s="319">
        <f t="shared" si="21"/>
        <v>7.6953231681492762E-3</v>
      </c>
      <c r="V175" s="319">
        <f t="shared" si="21"/>
        <v>1.0130685535293837E-2</v>
      </c>
      <c r="W175" s="319">
        <f t="shared" si="21"/>
        <v>1.2118093281526732E-2</v>
      </c>
      <c r="X175" s="319">
        <f t="shared" si="21"/>
        <v>2.0228829846517461E-2</v>
      </c>
      <c r="Y175" s="319">
        <f t="shared" si="21"/>
        <v>1.3662544473312863E-2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</v>
      </c>
      <c r="C178" s="232">
        <f t="shared" si="22"/>
        <v>1.0000000000000002</v>
      </c>
      <c r="D178" s="232">
        <f t="shared" si="22"/>
        <v>1</v>
      </c>
      <c r="E178" s="232">
        <f t="shared" si="22"/>
        <v>0.99999999999999978</v>
      </c>
      <c r="F178" s="232">
        <f t="shared" si="22"/>
        <v>1</v>
      </c>
      <c r="G178" s="232">
        <f t="shared" si="22"/>
        <v>1.0000000000000002</v>
      </c>
      <c r="H178" s="232">
        <f t="shared" si="22"/>
        <v>1</v>
      </c>
      <c r="I178" s="232">
        <f t="shared" si="22"/>
        <v>1</v>
      </c>
      <c r="J178" s="232">
        <f t="shared" si="22"/>
        <v>1.0000000000000002</v>
      </c>
      <c r="K178" s="232">
        <f t="shared" si="22"/>
        <v>1</v>
      </c>
      <c r="L178" s="232">
        <f t="shared" si="22"/>
        <v>1</v>
      </c>
      <c r="M178" s="232">
        <f t="shared" si="22"/>
        <v>1</v>
      </c>
      <c r="N178" s="232">
        <f t="shared" si="22"/>
        <v>1.0000000000000002</v>
      </c>
      <c r="O178" s="232">
        <f t="shared" si="22"/>
        <v>1</v>
      </c>
      <c r="P178" s="232">
        <f t="shared" si="22"/>
        <v>0.99999999999999989</v>
      </c>
      <c r="Q178" s="232">
        <f t="shared" si="22"/>
        <v>0.99999999999999967</v>
      </c>
      <c r="R178" s="232">
        <f t="shared" si="22"/>
        <v>1.0000000000000002</v>
      </c>
      <c r="S178" s="232">
        <f t="shared" si="22"/>
        <v>0.99999999999999989</v>
      </c>
      <c r="T178" s="232">
        <f t="shared" si="22"/>
        <v>0.99999999999999978</v>
      </c>
      <c r="U178" s="232">
        <f t="shared" si="22"/>
        <v>1.0000000000000004</v>
      </c>
      <c r="V178" s="232">
        <f t="shared" si="22"/>
        <v>1</v>
      </c>
      <c r="W178" s="232">
        <f t="shared" si="22"/>
        <v>1.0000000000000004</v>
      </c>
      <c r="X178" s="232">
        <f t="shared" si="22"/>
        <v>1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3.4977546344705296E-3</v>
      </c>
      <c r="C179" s="266">
        <f t="shared" si="23"/>
        <v>3.5012691264080802E-3</v>
      </c>
      <c r="D179" s="266">
        <f t="shared" si="23"/>
        <v>4.2433057281139261E-3</v>
      </c>
      <c r="E179" s="266">
        <f t="shared" si="23"/>
        <v>3.9486256665133505E-3</v>
      </c>
      <c r="F179" s="266">
        <f t="shared" si="23"/>
        <v>2.5730318607058425E-3</v>
      </c>
      <c r="G179" s="266">
        <f t="shared" si="23"/>
        <v>3.4665691759049088E-3</v>
      </c>
      <c r="H179" s="266">
        <f t="shared" si="23"/>
        <v>3.005467458960354E-3</v>
      </c>
      <c r="I179" s="266">
        <f t="shared" si="23"/>
        <v>3.6883466360051504E-3</v>
      </c>
      <c r="J179" s="266">
        <f t="shared" si="23"/>
        <v>3.3998855094657236E-3</v>
      </c>
      <c r="K179" s="266">
        <f t="shared" si="23"/>
        <v>3.2547960144088993E-3</v>
      </c>
      <c r="L179" s="266">
        <f t="shared" si="23"/>
        <v>3.7065222098608998E-3</v>
      </c>
      <c r="M179" s="266">
        <f t="shared" si="23"/>
        <v>3.4779265029826973E-3</v>
      </c>
      <c r="N179" s="266">
        <f t="shared" si="23"/>
        <v>3.2195105175565537E-3</v>
      </c>
      <c r="O179" s="266">
        <f t="shared" si="23"/>
        <v>3.3615611069915436E-3</v>
      </c>
      <c r="P179" s="266">
        <f t="shared" si="23"/>
        <v>3.4197690403513083E-3</v>
      </c>
      <c r="Q179" s="266">
        <f t="shared" si="23"/>
        <v>3.8162000581222692E-3</v>
      </c>
      <c r="R179" s="266">
        <f t="shared" si="23"/>
        <v>3.8320514333643422E-3</v>
      </c>
      <c r="S179" s="266">
        <f t="shared" si="23"/>
        <v>3.4117429368321463E-3</v>
      </c>
      <c r="T179" s="266">
        <f t="shared" si="23"/>
        <v>3.743461161301307E-3</v>
      </c>
      <c r="U179" s="266">
        <f t="shared" si="23"/>
        <v>3.40541238854724E-3</v>
      </c>
      <c r="V179" s="266">
        <f t="shared" si="23"/>
        <v>3.2315085220568415E-3</v>
      </c>
      <c r="W179" s="266">
        <f t="shared" si="23"/>
        <v>3.7468493127130204E-3</v>
      </c>
      <c r="X179" s="266">
        <f t="shared" si="23"/>
        <v>5.0910138201253115E-3</v>
      </c>
      <c r="Y179" s="266">
        <f t="shared" si="23"/>
        <v>5.2564650925025387E-3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8.4665155061689028E-3</v>
      </c>
      <c r="C180" s="267">
        <f t="shared" si="24"/>
        <v>8.4750225352761815E-3</v>
      </c>
      <c r="D180" s="267">
        <f t="shared" si="24"/>
        <v>1.0271164646724899E-2</v>
      </c>
      <c r="E180" s="267">
        <f t="shared" si="24"/>
        <v>9.5578746731193754E-3</v>
      </c>
      <c r="F180" s="267">
        <f t="shared" si="24"/>
        <v>6.2281710477471094E-3</v>
      </c>
      <c r="G180" s="267">
        <f t="shared" si="24"/>
        <v>8.3910293168545404E-3</v>
      </c>
      <c r="H180" s="267">
        <f t="shared" si="24"/>
        <v>7.2749061909043056E-3</v>
      </c>
      <c r="I180" s="267">
        <f t="shared" si="24"/>
        <v>8.9278543663742528E-3</v>
      </c>
      <c r="J180" s="267">
        <f t="shared" si="24"/>
        <v>8.2296176814151637E-3</v>
      </c>
      <c r="K180" s="267">
        <f t="shared" si="24"/>
        <v>7.8784202453300659E-3</v>
      </c>
      <c r="L180" s="267">
        <f t="shared" si="24"/>
        <v>8.9718493843113905E-3</v>
      </c>
      <c r="M180" s="267">
        <f t="shared" si="24"/>
        <v>8.4185203777954951E-3</v>
      </c>
      <c r="N180" s="267">
        <f t="shared" si="24"/>
        <v>7.793009678419764E-3</v>
      </c>
      <c r="O180" s="267">
        <f t="shared" si="24"/>
        <v>8.1368512693247939E-3</v>
      </c>
      <c r="P180" s="267">
        <f t="shared" si="24"/>
        <v>8.2777469072050879E-3</v>
      </c>
      <c r="Q180" s="267">
        <f t="shared" si="24"/>
        <v>9.2373309003207869E-3</v>
      </c>
      <c r="R180" s="267">
        <f t="shared" si="24"/>
        <v>9.2757000623421848E-3</v>
      </c>
      <c r="S180" s="267">
        <f t="shared" si="24"/>
        <v>8.2583192637593721E-3</v>
      </c>
      <c r="T180" s="267">
        <f t="shared" si="24"/>
        <v>9.0612622327913075E-3</v>
      </c>
      <c r="U180" s="267">
        <f t="shared" si="24"/>
        <v>8.2429958089096471E-3</v>
      </c>
      <c r="V180" s="267">
        <f t="shared" si="24"/>
        <v>7.8220515357712399E-3</v>
      </c>
      <c r="W180" s="267">
        <f t="shared" si="24"/>
        <v>9.0694634474167719E-3</v>
      </c>
      <c r="X180" s="267">
        <f t="shared" si="24"/>
        <v>1.2323090655195667E-2</v>
      </c>
      <c r="Y180" s="267">
        <f t="shared" si="24"/>
        <v>1.2723574939968603E-2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4.3284261009615174E-2</v>
      </c>
      <c r="C181" s="267">
        <f t="shared" si="25"/>
        <v>4.3327752392584677E-2</v>
      </c>
      <c r="D181" s="267">
        <f t="shared" si="25"/>
        <v>5.2510359322869168E-2</v>
      </c>
      <c r="E181" s="267">
        <f t="shared" si="25"/>
        <v>4.8863731690688347E-2</v>
      </c>
      <c r="F181" s="267">
        <f t="shared" si="25"/>
        <v>3.1840936338779609E-2</v>
      </c>
      <c r="G181" s="267">
        <f t="shared" si="25"/>
        <v>4.2898344995108001E-2</v>
      </c>
      <c r="H181" s="267">
        <f t="shared" si="25"/>
        <v>3.7192270912175369E-2</v>
      </c>
      <c r="I181" s="267">
        <f t="shared" si="25"/>
        <v>4.564281236695425E-2</v>
      </c>
      <c r="J181" s="267">
        <f t="shared" si="25"/>
        <v>4.2073143251456044E-2</v>
      </c>
      <c r="K181" s="267">
        <f t="shared" si="25"/>
        <v>4.0277679523982944E-2</v>
      </c>
      <c r="L181" s="267">
        <f t="shared" si="25"/>
        <v>4.586773274159079E-2</v>
      </c>
      <c r="M181" s="267">
        <f t="shared" si="25"/>
        <v>4.3038890448114313E-2</v>
      </c>
      <c r="N181" s="267">
        <f t="shared" si="25"/>
        <v>3.9841026066201976E-2</v>
      </c>
      <c r="O181" s="267">
        <f t="shared" si="25"/>
        <v>4.15988837298241E-2</v>
      </c>
      <c r="P181" s="267">
        <f t="shared" si="25"/>
        <v>4.2319199373335711E-2</v>
      </c>
      <c r="Q181" s="267">
        <f t="shared" si="25"/>
        <v>4.7224981922060177E-2</v>
      </c>
      <c r="R181" s="267">
        <f t="shared" si="25"/>
        <v>4.7421140639592109E-2</v>
      </c>
      <c r="S181" s="267">
        <f t="shared" si="25"/>
        <v>4.2219877380823723E-2</v>
      </c>
      <c r="T181" s="267">
        <f t="shared" si="25"/>
        <v>4.6324847485950268E-2</v>
      </c>
      <c r="U181" s="267">
        <f t="shared" si="25"/>
        <v>4.2141537664939298E-2</v>
      </c>
      <c r="V181" s="267">
        <f t="shared" si="25"/>
        <v>3.9989499819411252E-2</v>
      </c>
      <c r="W181" s="267">
        <f t="shared" si="25"/>
        <v>4.6366775421260345E-2</v>
      </c>
      <c r="X181" s="267">
        <f t="shared" si="25"/>
        <v>6.300063727232226E-2</v>
      </c>
      <c r="Y181" s="267">
        <f t="shared" si="25"/>
        <v>6.5048075359423252E-2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5.9257414055452762E-2</v>
      </c>
      <c r="C182" s="267">
        <f t="shared" si="26"/>
        <v>5.9316955025504117E-2</v>
      </c>
      <c r="D182" s="267">
        <f t="shared" si="26"/>
        <v>7.1888211373289795E-2</v>
      </c>
      <c r="E182" s="267">
        <f t="shared" si="26"/>
        <v>6.6895871930133022E-2</v>
      </c>
      <c r="F182" s="267">
        <f t="shared" si="26"/>
        <v>4.3591169273312518E-2</v>
      </c>
      <c r="G182" s="267">
        <f t="shared" si="26"/>
        <v>5.8729083791082499E-2</v>
      </c>
      <c r="H182" s="267">
        <f t="shared" si="26"/>
        <v>5.0917302171700915E-2</v>
      </c>
      <c r="I182" s="267">
        <f t="shared" si="26"/>
        <v>6.2486339560773145E-2</v>
      </c>
      <c r="J182" s="267">
        <f t="shared" si="26"/>
        <v>5.7599358568512497E-2</v>
      </c>
      <c r="K182" s="267">
        <f t="shared" si="26"/>
        <v>5.5141316429435962E-2</v>
      </c>
      <c r="L182" s="267">
        <f t="shared" si="26"/>
        <v>6.2794262104867979E-2</v>
      </c>
      <c r="M182" s="267">
        <f t="shared" si="26"/>
        <v>5.8921494609891573E-2</v>
      </c>
      <c r="N182" s="267">
        <f t="shared" si="26"/>
        <v>5.4543525127403028E-2</v>
      </c>
      <c r="O182" s="267">
        <f t="shared" si="26"/>
        <v>5.6950083469722128E-2</v>
      </c>
      <c r="P182" s="267">
        <f t="shared" si="26"/>
        <v>5.7936216566200419E-2</v>
      </c>
      <c r="Q182" s="267">
        <f t="shared" si="26"/>
        <v>6.4652375765296019E-2</v>
      </c>
      <c r="R182" s="267">
        <f t="shared" si="26"/>
        <v>6.4920922763078787E-2</v>
      </c>
      <c r="S182" s="267">
        <f t="shared" si="26"/>
        <v>5.7800241865516792E-2</v>
      </c>
      <c r="T182" s="267">
        <f t="shared" si="26"/>
        <v>6.3420065504199305E-2</v>
      </c>
      <c r="U182" s="267">
        <f t="shared" si="26"/>
        <v>5.7692992512683498E-2</v>
      </c>
      <c r="V182" s="267">
        <f t="shared" si="26"/>
        <v>5.4746790020116211E-2</v>
      </c>
      <c r="W182" s="267">
        <f t="shared" si="26"/>
        <v>6.3477466068866631E-2</v>
      </c>
      <c r="X182" s="267">
        <f t="shared" si="26"/>
        <v>8.6249707434628162E-2</v>
      </c>
      <c r="Y182" s="267">
        <f t="shared" si="26"/>
        <v>8.9052709811249395E-2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4.2590964429828515E-2</v>
      </c>
      <c r="C183" s="268">
        <f t="shared" si="27"/>
        <v>4.228913264051809E-2</v>
      </c>
      <c r="D183" s="268">
        <f t="shared" si="27"/>
        <v>4.0893551822361977E-2</v>
      </c>
      <c r="E183" s="268">
        <f t="shared" si="27"/>
        <v>4.1622113356405123E-2</v>
      </c>
      <c r="F183" s="268">
        <f t="shared" si="27"/>
        <v>4.5246771014263547E-2</v>
      </c>
      <c r="G183" s="268">
        <f t="shared" si="27"/>
        <v>4.3493188862060793E-2</v>
      </c>
      <c r="H183" s="268">
        <f t="shared" si="27"/>
        <v>4.3587073233885137E-2</v>
      </c>
      <c r="I183" s="268">
        <f t="shared" si="27"/>
        <v>4.3251256372825904E-2</v>
      </c>
      <c r="J183" s="268">
        <f t="shared" si="27"/>
        <v>4.3832049116172334E-2</v>
      </c>
      <c r="K183" s="268">
        <f t="shared" si="27"/>
        <v>4.4433717822841057E-2</v>
      </c>
      <c r="L183" s="268">
        <f t="shared" si="27"/>
        <v>4.3511916768625557E-2</v>
      </c>
      <c r="M183" s="268">
        <f t="shared" si="27"/>
        <v>4.3963653180152044E-2</v>
      </c>
      <c r="N183" s="268">
        <f t="shared" si="27"/>
        <v>4.4516796598259752E-2</v>
      </c>
      <c r="O183" s="268">
        <f t="shared" si="27"/>
        <v>4.4172153600350803E-2</v>
      </c>
      <c r="P183" s="268">
        <f t="shared" si="27"/>
        <v>4.3976391628047139E-2</v>
      </c>
      <c r="Q183" s="268">
        <f t="shared" si="27"/>
        <v>4.3076668185197189E-2</v>
      </c>
      <c r="R183" s="268">
        <f t="shared" si="27"/>
        <v>4.2916574805409849E-2</v>
      </c>
      <c r="S183" s="268">
        <f t="shared" si="27"/>
        <v>4.7007519551625146E-2</v>
      </c>
      <c r="T183" s="268">
        <f t="shared" si="27"/>
        <v>4.873152079252243E-2</v>
      </c>
      <c r="U183" s="268">
        <f t="shared" si="27"/>
        <v>4.9890471160479399E-2</v>
      </c>
      <c r="V183" s="268">
        <f t="shared" si="27"/>
        <v>4.9869565806443569E-2</v>
      </c>
      <c r="W183" s="268">
        <f t="shared" si="27"/>
        <v>4.7845214908632284E-2</v>
      </c>
      <c r="X183" s="268">
        <f t="shared" si="27"/>
        <v>4.336589858876283E-2</v>
      </c>
      <c r="Y183" s="268">
        <f t="shared" si="27"/>
        <v>4.5644481789072558E-2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0.57157907162683697</v>
      </c>
      <c r="C184" s="269">
        <f t="shared" si="28"/>
        <v>0.57240725718905139</v>
      </c>
      <c r="D184" s="269">
        <f t="shared" si="28"/>
        <v>0.5543786991740417</v>
      </c>
      <c r="E184" s="269">
        <f t="shared" si="28"/>
        <v>0.56115306621573191</v>
      </c>
      <c r="F184" s="269">
        <f t="shared" si="28"/>
        <v>0.59235055409940507</v>
      </c>
      <c r="G184" s="269">
        <f t="shared" si="28"/>
        <v>0.57080968667110688</v>
      </c>
      <c r="H184" s="269">
        <f t="shared" si="28"/>
        <v>0.58379644249822082</v>
      </c>
      <c r="I184" s="269">
        <f t="shared" si="28"/>
        <v>0.56475556380404468</v>
      </c>
      <c r="J184" s="269">
        <f t="shared" si="28"/>
        <v>0.57175484916432129</v>
      </c>
      <c r="K184" s="269">
        <f t="shared" si="28"/>
        <v>0.57399170985772396</v>
      </c>
      <c r="L184" s="269">
        <f t="shared" si="28"/>
        <v>0.56281670157777985</v>
      </c>
      <c r="M184" s="269">
        <f t="shared" si="28"/>
        <v>0.56838186802856827</v>
      </c>
      <c r="N184" s="269">
        <f t="shared" si="28"/>
        <v>0.57464703113709326</v>
      </c>
      <c r="O184" s="269">
        <f t="shared" si="28"/>
        <v>0.5714640292073514</v>
      </c>
      <c r="P184" s="269">
        <f t="shared" si="28"/>
        <v>0.57056095038103638</v>
      </c>
      <c r="Q184" s="269">
        <f t="shared" si="28"/>
        <v>0.56200229929828882</v>
      </c>
      <c r="R184" s="269">
        <f t="shared" si="28"/>
        <v>0.5624165638661599</v>
      </c>
      <c r="S184" s="269">
        <f t="shared" si="28"/>
        <v>0.56607044573559928</v>
      </c>
      <c r="T184" s="269">
        <f t="shared" si="28"/>
        <v>0.55437186402946348</v>
      </c>
      <c r="U184" s="269">
        <f t="shared" si="28"/>
        <v>0.5592827393284151</v>
      </c>
      <c r="V184" s="269">
        <f t="shared" si="28"/>
        <v>0.56263077403965911</v>
      </c>
      <c r="W184" s="269">
        <f t="shared" si="28"/>
        <v>0.55307218363702881</v>
      </c>
      <c r="X184" s="269">
        <f t="shared" si="28"/>
        <v>0.53166484004503001</v>
      </c>
      <c r="Y184" s="269">
        <f t="shared" si="28"/>
        <v>0.51221970984747045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0.57135795048884441</v>
      </c>
      <c r="C185" s="318">
        <f t="shared" si="29"/>
        <v>0.57218591387182161</v>
      </c>
      <c r="D185" s="318">
        <f t="shared" si="29"/>
        <v>0.55411044576878454</v>
      </c>
      <c r="E185" s="318">
        <f t="shared" si="29"/>
        <v>0.56090344190181318</v>
      </c>
      <c r="F185" s="318">
        <f t="shared" si="29"/>
        <v>0.59218789210833134</v>
      </c>
      <c r="G185" s="318">
        <f t="shared" si="29"/>
        <v>0.57059053701619633</v>
      </c>
      <c r="H185" s="318">
        <f t="shared" si="29"/>
        <v>0.58360644278292484</v>
      </c>
      <c r="I185" s="318">
        <f t="shared" si="29"/>
        <v>0.5645223938162397</v>
      </c>
      <c r="J185" s="318">
        <f t="shared" si="29"/>
        <v>0.57153991511906588</v>
      </c>
      <c r="K185" s="318">
        <f t="shared" si="29"/>
        <v>0.57378594808371419</v>
      </c>
      <c r="L185" s="318">
        <f t="shared" si="29"/>
        <v>0.5625823825661026</v>
      </c>
      <c r="M185" s="318">
        <f t="shared" si="29"/>
        <v>0.56816200038587683</v>
      </c>
      <c r="N185" s="318">
        <f t="shared" si="29"/>
        <v>0.57444350004248612</v>
      </c>
      <c r="O185" s="318">
        <f t="shared" si="29"/>
        <v>0.57125151795510853</v>
      </c>
      <c r="P185" s="318">
        <f t="shared" si="29"/>
        <v>0.57034475933823947</v>
      </c>
      <c r="Q185" s="318">
        <f t="shared" si="29"/>
        <v>0.56176104666971882</v>
      </c>
      <c r="R185" s="318">
        <f t="shared" si="29"/>
        <v>0.56217430914496236</v>
      </c>
      <c r="S185" s="318">
        <f t="shared" si="29"/>
        <v>0.56585476208721086</v>
      </c>
      <c r="T185" s="318">
        <f t="shared" si="29"/>
        <v>0.55413520981025077</v>
      </c>
      <c r="U185" s="318">
        <f t="shared" si="29"/>
        <v>0.5590674558847829</v>
      </c>
      <c r="V185" s="318">
        <f t="shared" si="29"/>
        <v>0.56242648445491006</v>
      </c>
      <c r="W185" s="318">
        <f t="shared" si="29"/>
        <v>0.55283531522557749</v>
      </c>
      <c r="X185" s="318">
        <f t="shared" si="29"/>
        <v>0.53134299620888792</v>
      </c>
      <c r="Y185" s="318">
        <f t="shared" si="29"/>
        <v>0.51188740650874642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2.2112113799251763E-4</v>
      </c>
      <c r="C186" s="318">
        <f t="shared" si="30"/>
        <v>2.2134331722974547E-4</v>
      </c>
      <c r="D186" s="318">
        <f t="shared" si="30"/>
        <v>2.6825340525715643E-4</v>
      </c>
      <c r="E186" s="318">
        <f t="shared" si="30"/>
        <v>2.496243139187676E-4</v>
      </c>
      <c r="F186" s="318">
        <f t="shared" si="30"/>
        <v>1.626619910737122E-4</v>
      </c>
      <c r="G186" s="318">
        <f t="shared" si="30"/>
        <v>2.1914965491051679E-4</v>
      </c>
      <c r="H186" s="318">
        <f t="shared" si="30"/>
        <v>1.899997152960367E-4</v>
      </c>
      <c r="I186" s="318">
        <f t="shared" si="30"/>
        <v>2.3316998780498774E-4</v>
      </c>
      <c r="J186" s="318">
        <f t="shared" si="30"/>
        <v>2.1493404525533069E-4</v>
      </c>
      <c r="K186" s="318">
        <f t="shared" si="30"/>
        <v>2.0576177400978608E-4</v>
      </c>
      <c r="L186" s="318">
        <f t="shared" si="30"/>
        <v>2.3431901167734394E-4</v>
      </c>
      <c r="M186" s="318">
        <f t="shared" si="30"/>
        <v>2.1986764269137617E-4</v>
      </c>
      <c r="N186" s="318">
        <f t="shared" si="30"/>
        <v>2.0353109460714028E-4</v>
      </c>
      <c r="O186" s="318">
        <f t="shared" si="30"/>
        <v>2.1251125224279089E-4</v>
      </c>
      <c r="P186" s="318">
        <f t="shared" si="30"/>
        <v>2.1619104279695374E-4</v>
      </c>
      <c r="Q186" s="318">
        <f t="shared" si="30"/>
        <v>2.4125262857005537E-4</v>
      </c>
      <c r="R186" s="318">
        <f t="shared" si="30"/>
        <v>2.4225472119763152E-4</v>
      </c>
      <c r="S186" s="318">
        <f t="shared" si="30"/>
        <v>2.1568364838846292E-4</v>
      </c>
      <c r="T186" s="318">
        <f t="shared" si="30"/>
        <v>2.3665421921256017E-4</v>
      </c>
      <c r="U186" s="318">
        <f t="shared" si="30"/>
        <v>2.1528344363222311E-4</v>
      </c>
      <c r="V186" s="318">
        <f t="shared" si="30"/>
        <v>2.0428958474895785E-4</v>
      </c>
      <c r="W186" s="318">
        <f t="shared" si="30"/>
        <v>2.3686841145133686E-4</v>
      </c>
      <c r="X186" s="318">
        <f t="shared" si="30"/>
        <v>3.218438361420827E-4</v>
      </c>
      <c r="Y186" s="318">
        <f t="shared" si="30"/>
        <v>3.3230333872405834E-4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0.20611553187558196</v>
      </c>
      <c r="C187" s="269">
        <f t="shared" si="31"/>
        <v>0.20586857847259057</v>
      </c>
      <c r="D187" s="269">
        <f t="shared" si="31"/>
        <v>0.19907656577545307</v>
      </c>
      <c r="E187" s="269">
        <f t="shared" si="31"/>
        <v>0.20180221503766688</v>
      </c>
      <c r="F187" s="269">
        <f t="shared" si="31"/>
        <v>0.21399416649757935</v>
      </c>
      <c r="G187" s="269">
        <f t="shared" si="31"/>
        <v>0.20634154670982949</v>
      </c>
      <c r="H187" s="269">
        <f t="shared" si="31"/>
        <v>0.20994383766723482</v>
      </c>
      <c r="I187" s="269">
        <f t="shared" si="31"/>
        <v>0.20476334289328293</v>
      </c>
      <c r="J187" s="269">
        <f t="shared" si="31"/>
        <v>0.20720848442795703</v>
      </c>
      <c r="K187" s="269">
        <f t="shared" si="31"/>
        <v>0.20916111392013706</v>
      </c>
      <c r="L187" s="269">
        <f t="shared" si="31"/>
        <v>0.20566256696895738</v>
      </c>
      <c r="M187" s="269">
        <f t="shared" si="31"/>
        <v>0.20757035676036434</v>
      </c>
      <c r="N187" s="269">
        <f t="shared" si="31"/>
        <v>0.20967127128838542</v>
      </c>
      <c r="O187" s="269">
        <f t="shared" si="31"/>
        <v>0.20833483514504963</v>
      </c>
      <c r="P187" s="269">
        <f t="shared" si="31"/>
        <v>0.20748668185600774</v>
      </c>
      <c r="Q187" s="269">
        <f t="shared" si="31"/>
        <v>0.20330420867286597</v>
      </c>
      <c r="R187" s="269">
        <f t="shared" si="31"/>
        <v>0.20260603070180058</v>
      </c>
      <c r="S187" s="269">
        <f t="shared" si="31"/>
        <v>0.20748869554098709</v>
      </c>
      <c r="T187" s="269">
        <f t="shared" si="31"/>
        <v>0.20459312186655335</v>
      </c>
      <c r="U187" s="269">
        <f t="shared" si="31"/>
        <v>0.20879397959064439</v>
      </c>
      <c r="V187" s="269">
        <f t="shared" si="31"/>
        <v>0.21081536546911461</v>
      </c>
      <c r="W187" s="269">
        <f t="shared" si="31"/>
        <v>0.20534635390456729</v>
      </c>
      <c r="X187" s="269">
        <f t="shared" si="31"/>
        <v>0.18503255953747952</v>
      </c>
      <c r="Y187" s="269">
        <f t="shared" si="31"/>
        <v>0.19454359569520563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0.20543111802433378</v>
      </c>
      <c r="C188" s="318">
        <f t="shared" si="32"/>
        <v>0.20518702854077395</v>
      </c>
      <c r="D188" s="318">
        <f t="shared" si="32"/>
        <v>0.19777887212724565</v>
      </c>
      <c r="E188" s="318">
        <f t="shared" si="32"/>
        <v>0.20076931263395051</v>
      </c>
      <c r="F188" s="318">
        <f t="shared" si="32"/>
        <v>0.21372655950734445</v>
      </c>
      <c r="G188" s="318">
        <f t="shared" si="32"/>
        <v>0.20564227498992868</v>
      </c>
      <c r="H188" s="318">
        <f t="shared" si="32"/>
        <v>0.20950820701951869</v>
      </c>
      <c r="I188" s="318">
        <f t="shared" si="32"/>
        <v>0.2038975438968334</v>
      </c>
      <c r="J188" s="318">
        <f t="shared" si="32"/>
        <v>0.20654482271624061</v>
      </c>
      <c r="K188" s="318">
        <f t="shared" si="32"/>
        <v>0.20856157641963644</v>
      </c>
      <c r="L188" s="318">
        <f t="shared" si="32"/>
        <v>0.20474317559990501</v>
      </c>
      <c r="M188" s="318">
        <f t="shared" si="32"/>
        <v>0.2068184649289258</v>
      </c>
      <c r="N188" s="318">
        <f t="shared" si="32"/>
        <v>0.20908554747974015</v>
      </c>
      <c r="O188" s="318">
        <f t="shared" si="32"/>
        <v>0.20766286132259376</v>
      </c>
      <c r="P188" s="318">
        <f t="shared" si="32"/>
        <v>0.20677676804837375</v>
      </c>
      <c r="Q188" s="318">
        <f t="shared" si="32"/>
        <v>0.20231689261928176</v>
      </c>
      <c r="R188" s="318">
        <f t="shared" si="32"/>
        <v>0.20159223712575419</v>
      </c>
      <c r="S188" s="318">
        <f t="shared" si="32"/>
        <v>0.20678782871946516</v>
      </c>
      <c r="T188" s="318">
        <f t="shared" si="32"/>
        <v>0.20360759096483053</v>
      </c>
      <c r="U188" s="318">
        <f t="shared" si="32"/>
        <v>0.20800284808110475</v>
      </c>
      <c r="V188" s="318">
        <f t="shared" si="32"/>
        <v>0.21010638185895547</v>
      </c>
      <c r="W188" s="318">
        <f t="shared" si="32"/>
        <v>0.20410330637799398</v>
      </c>
      <c r="X188" s="318">
        <f t="shared" si="32"/>
        <v>0.18041039152217145</v>
      </c>
      <c r="Y188" s="318">
        <f t="shared" si="32"/>
        <v>0.19068774437621827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6.8441385124815739E-4</v>
      </c>
      <c r="C189" s="318">
        <f t="shared" si="33"/>
        <v>6.8154993181664093E-4</v>
      </c>
      <c r="D189" s="318">
        <f t="shared" si="33"/>
        <v>1.2976936482075347E-3</v>
      </c>
      <c r="E189" s="318">
        <f t="shared" si="33"/>
        <v>1.0329024037163724E-3</v>
      </c>
      <c r="F189" s="318">
        <f t="shared" si="33"/>
        <v>2.6760699023485406E-4</v>
      </c>
      <c r="G189" s="318">
        <f t="shared" si="33"/>
        <v>6.9927171990094388E-4</v>
      </c>
      <c r="H189" s="318">
        <f t="shared" si="33"/>
        <v>4.3563064771609338E-4</v>
      </c>
      <c r="I189" s="318">
        <f t="shared" si="33"/>
        <v>8.6579899644955978E-4</v>
      </c>
      <c r="J189" s="318">
        <f t="shared" si="33"/>
        <v>6.6366171171651424E-4</v>
      </c>
      <c r="K189" s="318">
        <f t="shared" si="33"/>
        <v>5.995375005006363E-4</v>
      </c>
      <c r="L189" s="318">
        <f t="shared" si="33"/>
        <v>9.1939136905227516E-4</v>
      </c>
      <c r="M189" s="318">
        <f t="shared" si="33"/>
        <v>7.5189183143855025E-4</v>
      </c>
      <c r="N189" s="318">
        <f t="shared" si="33"/>
        <v>5.8572380864527055E-4</v>
      </c>
      <c r="O189" s="318">
        <f t="shared" si="33"/>
        <v>6.7197382245587876E-4</v>
      </c>
      <c r="P189" s="318">
        <f t="shared" si="33"/>
        <v>7.0991380763397896E-4</v>
      </c>
      <c r="Q189" s="318">
        <f t="shared" si="33"/>
        <v>9.8731605358424296E-4</v>
      </c>
      <c r="R189" s="318">
        <f t="shared" si="33"/>
        <v>1.0137935760463745E-3</v>
      </c>
      <c r="S189" s="318">
        <f t="shared" si="33"/>
        <v>7.0086682152193497E-4</v>
      </c>
      <c r="T189" s="318">
        <f t="shared" si="33"/>
        <v>9.8553090172282562E-4</v>
      </c>
      <c r="U189" s="318">
        <f t="shared" si="33"/>
        <v>7.9113150953963448E-4</v>
      </c>
      <c r="V189" s="318">
        <f t="shared" si="33"/>
        <v>7.0898361015917649E-4</v>
      </c>
      <c r="W189" s="318">
        <f t="shared" si="33"/>
        <v>1.2430475265733096E-3</v>
      </c>
      <c r="X189" s="318">
        <f t="shared" si="33"/>
        <v>4.6221680153080555E-3</v>
      </c>
      <c r="Y189" s="318">
        <f t="shared" si="33"/>
        <v>3.8558513189873652E-3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5.1565302407192558E-2</v>
      </c>
      <c r="C190" s="269">
        <f t="shared" si="34"/>
        <v>5.1157139693987795E-2</v>
      </c>
      <c r="D190" s="269">
        <f t="shared" si="34"/>
        <v>5.0186894629242744E-2</v>
      </c>
      <c r="E190" s="269">
        <f t="shared" si="34"/>
        <v>5.0754669700180992E-2</v>
      </c>
      <c r="F190" s="269">
        <f t="shared" si="34"/>
        <v>5.413894748564483E-2</v>
      </c>
      <c r="G190" s="269">
        <f t="shared" si="34"/>
        <v>5.2349006620664489E-2</v>
      </c>
      <c r="H190" s="269">
        <f t="shared" si="34"/>
        <v>5.2559708633755364E-2</v>
      </c>
      <c r="I190" s="269">
        <f t="shared" si="34"/>
        <v>5.2097884953443127E-2</v>
      </c>
      <c r="J190" s="269">
        <f t="shared" si="34"/>
        <v>5.2641171734272872E-2</v>
      </c>
      <c r="K190" s="269">
        <f t="shared" si="34"/>
        <v>5.3165735200355425E-2</v>
      </c>
      <c r="L190" s="269">
        <f t="shared" si="34"/>
        <v>5.2210954371570854E-2</v>
      </c>
      <c r="M190" s="269">
        <f t="shared" si="34"/>
        <v>5.2661446355412027E-2</v>
      </c>
      <c r="N190" s="269">
        <f t="shared" si="34"/>
        <v>5.3209951623347879E-2</v>
      </c>
      <c r="O190" s="269">
        <f t="shared" si="34"/>
        <v>5.2869648366038184E-2</v>
      </c>
      <c r="P190" s="269">
        <f t="shared" si="34"/>
        <v>5.2684046894855882E-2</v>
      </c>
      <c r="Q190" s="269">
        <f t="shared" si="34"/>
        <v>5.1800636842018105E-2</v>
      </c>
      <c r="R190" s="269">
        <f t="shared" si="34"/>
        <v>5.16638882108914E-2</v>
      </c>
      <c r="S190" s="269">
        <f t="shared" si="34"/>
        <v>5.443546663039877E-2</v>
      </c>
      <c r="T190" s="269">
        <f t="shared" si="34"/>
        <v>5.5152280641710565E-2</v>
      </c>
      <c r="U190" s="269">
        <f t="shared" si="34"/>
        <v>5.7266873102918642E-2</v>
      </c>
      <c r="V190" s="269">
        <f t="shared" si="34"/>
        <v>5.8289767947216832E-2</v>
      </c>
      <c r="W190" s="269">
        <f t="shared" si="34"/>
        <v>5.6460901342954749E-2</v>
      </c>
      <c r="X190" s="269">
        <f t="shared" si="34"/>
        <v>5.3414473051036762E-2</v>
      </c>
      <c r="Y190" s="269">
        <f t="shared" si="34"/>
        <v>5.5008256075972317E-2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3.8788451120456487E-2</v>
      </c>
      <c r="C191" s="318">
        <f t="shared" si="35"/>
        <v>3.812285111092973E-2</v>
      </c>
      <c r="D191" s="318">
        <f t="shared" si="35"/>
        <v>3.5083341605869379E-2</v>
      </c>
      <c r="E191" s="318">
        <f t="shared" si="35"/>
        <v>3.6772118166282619E-2</v>
      </c>
      <c r="F191" s="318">
        <f t="shared" si="35"/>
        <v>4.2814296389518218E-2</v>
      </c>
      <c r="G191" s="318">
        <f t="shared" si="35"/>
        <v>4.0076113637184781E-2</v>
      </c>
      <c r="H191" s="318">
        <f t="shared" si="35"/>
        <v>4.0512977291466253E-2</v>
      </c>
      <c r="I191" s="318">
        <f t="shared" si="35"/>
        <v>3.9562487290764434E-2</v>
      </c>
      <c r="J191" s="318">
        <f t="shared" si="35"/>
        <v>4.0614373759209191E-2</v>
      </c>
      <c r="K191" s="318">
        <f t="shared" si="35"/>
        <v>4.1594730365935279E-2</v>
      </c>
      <c r="L191" s="318">
        <f t="shared" si="35"/>
        <v>4.0211490867378623E-2</v>
      </c>
      <c r="M191" s="318">
        <f t="shared" si="35"/>
        <v>4.0958248143727116E-2</v>
      </c>
      <c r="N191" s="318">
        <f t="shared" si="35"/>
        <v>4.1851054901577749E-2</v>
      </c>
      <c r="O191" s="318">
        <f t="shared" si="35"/>
        <v>4.1330238835734959E-2</v>
      </c>
      <c r="P191" s="318">
        <f t="shared" si="35"/>
        <v>4.1065173596187929E-2</v>
      </c>
      <c r="Q191" s="318">
        <f t="shared" si="35"/>
        <v>3.9688284677240601E-2</v>
      </c>
      <c r="R191" s="318">
        <f t="shared" si="35"/>
        <v>3.9504764907231142E-2</v>
      </c>
      <c r="S191" s="318">
        <f t="shared" si="35"/>
        <v>4.2870113398436979E-2</v>
      </c>
      <c r="T191" s="318">
        <f t="shared" si="35"/>
        <v>4.2955653739053523E-2</v>
      </c>
      <c r="U191" s="318">
        <f t="shared" si="35"/>
        <v>4.5428769106196504E-2</v>
      </c>
      <c r="V191" s="318">
        <f t="shared" si="35"/>
        <v>4.6610742743933634E-2</v>
      </c>
      <c r="W191" s="318">
        <f t="shared" si="35"/>
        <v>4.353366757432614E-2</v>
      </c>
      <c r="X191" s="318">
        <f t="shared" si="35"/>
        <v>3.2926386388279209E-2</v>
      </c>
      <c r="Y191" s="318">
        <f t="shared" si="35"/>
        <v>3.6257429954485221E-2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9.7965633461049757E-3</v>
      </c>
      <c r="C192" s="318">
        <f t="shared" si="36"/>
        <v>9.8107596931106475E-3</v>
      </c>
      <c r="D192" s="318">
        <f t="shared" si="36"/>
        <v>9.5008358211659261E-3</v>
      </c>
      <c r="E192" s="318">
        <f t="shared" si="36"/>
        <v>9.6173092453479565E-3</v>
      </c>
      <c r="F192" s="318">
        <f t="shared" si="36"/>
        <v>1.0153715709866397E-2</v>
      </c>
      <c r="G192" s="318">
        <f t="shared" si="36"/>
        <v>9.7834051942125924E-3</v>
      </c>
      <c r="H192" s="318">
        <f t="shared" si="36"/>
        <v>1.0006577279665488E-2</v>
      </c>
      <c r="I192" s="318">
        <f t="shared" si="36"/>
        <v>9.6793601744474024E-3</v>
      </c>
      <c r="J192" s="318">
        <f t="shared" si="36"/>
        <v>9.799683330740154E-3</v>
      </c>
      <c r="K192" s="318">
        <f t="shared" si="36"/>
        <v>9.8381940475277558E-3</v>
      </c>
      <c r="L192" s="318">
        <f t="shared" si="36"/>
        <v>9.6460965380739758E-3</v>
      </c>
      <c r="M192" s="318">
        <f t="shared" si="36"/>
        <v>9.7417652504314511E-3</v>
      </c>
      <c r="N192" s="318">
        <f t="shared" si="36"/>
        <v>9.8494685023803614E-3</v>
      </c>
      <c r="O192" s="318">
        <f t="shared" si="36"/>
        <v>9.794738442718335E-3</v>
      </c>
      <c r="P192" s="318">
        <f t="shared" si="36"/>
        <v>9.7791910643678891E-3</v>
      </c>
      <c r="Q192" s="318">
        <f t="shared" si="36"/>
        <v>9.6320138266485639E-3</v>
      </c>
      <c r="R192" s="318">
        <f t="shared" si="36"/>
        <v>9.6390996683942201E-3</v>
      </c>
      <c r="S192" s="318">
        <f t="shared" si="36"/>
        <v>9.7022051005672492E-3</v>
      </c>
      <c r="T192" s="318">
        <f t="shared" si="36"/>
        <v>9.5012604280182902E-3</v>
      </c>
      <c r="U192" s="318">
        <f t="shared" si="36"/>
        <v>9.5858292365320931E-3</v>
      </c>
      <c r="V192" s="318">
        <f t="shared" si="36"/>
        <v>9.6434234927080566E-3</v>
      </c>
      <c r="W192" s="318">
        <f t="shared" si="36"/>
        <v>9.4789722991297041E-3</v>
      </c>
      <c r="X192" s="318">
        <f t="shared" si="36"/>
        <v>9.1104627430422282E-3</v>
      </c>
      <c r="Y192" s="318">
        <f t="shared" si="36"/>
        <v>8.7768751614391519E-3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2.9802879406310889E-3</v>
      </c>
      <c r="C193" s="318">
        <f t="shared" si="37"/>
        <v>3.2235288899474177E-3</v>
      </c>
      <c r="D193" s="318">
        <f t="shared" si="37"/>
        <v>5.6027172022074358E-3</v>
      </c>
      <c r="E193" s="318">
        <f t="shared" si="37"/>
        <v>4.3652422885504137E-3</v>
      </c>
      <c r="F193" s="318">
        <f t="shared" si="37"/>
        <v>1.1709353862602166E-3</v>
      </c>
      <c r="G193" s="318">
        <f t="shared" si="37"/>
        <v>2.489487789267119E-3</v>
      </c>
      <c r="H193" s="318">
        <f t="shared" si="37"/>
        <v>2.0401540626236296E-3</v>
      </c>
      <c r="I193" s="318">
        <f t="shared" si="37"/>
        <v>2.8560374882312845E-3</v>
      </c>
      <c r="J193" s="318">
        <f t="shared" si="37"/>
        <v>2.2271146443235208E-3</v>
      </c>
      <c r="K193" s="318">
        <f t="shared" si="37"/>
        <v>1.7328107868923861E-3</v>
      </c>
      <c r="L193" s="318">
        <f t="shared" si="37"/>
        <v>2.35336696611826E-3</v>
      </c>
      <c r="M193" s="318">
        <f t="shared" si="37"/>
        <v>1.9614329612534513E-3</v>
      </c>
      <c r="N193" s="318">
        <f t="shared" si="37"/>
        <v>1.50942821938977E-3</v>
      </c>
      <c r="O193" s="318">
        <f t="shared" si="37"/>
        <v>1.7446710875848967E-3</v>
      </c>
      <c r="P193" s="318">
        <f t="shared" si="37"/>
        <v>1.8396822343000683E-3</v>
      </c>
      <c r="Q193" s="318">
        <f t="shared" si="37"/>
        <v>2.4803383381289449E-3</v>
      </c>
      <c r="R193" s="318">
        <f t="shared" si="37"/>
        <v>2.5200236352660361E-3</v>
      </c>
      <c r="S193" s="318">
        <f t="shared" si="37"/>
        <v>1.8631481313945316E-3</v>
      </c>
      <c r="T193" s="318">
        <f t="shared" si="37"/>
        <v>2.6953664746387522E-3</v>
      </c>
      <c r="U193" s="318">
        <f t="shared" si="37"/>
        <v>2.2522747601900444E-3</v>
      </c>
      <c r="V193" s="318">
        <f t="shared" si="37"/>
        <v>2.0356017105751453E-3</v>
      </c>
      <c r="W193" s="318">
        <f t="shared" si="37"/>
        <v>3.4482614694989039E-3</v>
      </c>
      <c r="X193" s="318">
        <f t="shared" si="37"/>
        <v>1.1377623919715326E-2</v>
      </c>
      <c r="Y193" s="318">
        <f t="shared" si="37"/>
        <v>9.973950960047941E-3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1.3643184454852587E-2</v>
      </c>
      <c r="C194" s="319">
        <f t="shared" si="38"/>
        <v>1.3656892924079247E-2</v>
      </c>
      <c r="D194" s="319">
        <f t="shared" si="38"/>
        <v>1.6551247527902768E-2</v>
      </c>
      <c r="E194" s="319">
        <f t="shared" si="38"/>
        <v>1.5401831729560892E-2</v>
      </c>
      <c r="F194" s="319">
        <f t="shared" si="38"/>
        <v>1.0036252382562063E-2</v>
      </c>
      <c r="G194" s="319">
        <f t="shared" si="38"/>
        <v>1.3521543857388445E-2</v>
      </c>
      <c r="H194" s="319">
        <f t="shared" si="38"/>
        <v>1.1722991233162979E-2</v>
      </c>
      <c r="I194" s="319">
        <f t="shared" si="38"/>
        <v>1.4386599046296614E-2</v>
      </c>
      <c r="J194" s="319">
        <f t="shared" si="38"/>
        <v>1.3261440546427248E-2</v>
      </c>
      <c r="K194" s="319">
        <f t="shared" si="38"/>
        <v>1.2695510985784609E-2</v>
      </c>
      <c r="L194" s="319">
        <f t="shared" si="38"/>
        <v>1.4457493872435362E-2</v>
      </c>
      <c r="M194" s="319">
        <f t="shared" si="38"/>
        <v>1.356584373671941E-2</v>
      </c>
      <c r="N194" s="319">
        <f t="shared" si="38"/>
        <v>1.2557877963332605E-2</v>
      </c>
      <c r="O194" s="319">
        <f t="shared" si="38"/>
        <v>1.311195410534749E-2</v>
      </c>
      <c r="P194" s="319">
        <f t="shared" si="38"/>
        <v>1.3338997352960319E-2</v>
      </c>
      <c r="Q194" s="319">
        <f t="shared" si="38"/>
        <v>1.4885298355830091E-2</v>
      </c>
      <c r="R194" s="319">
        <f t="shared" si="38"/>
        <v>1.4947127517361145E-2</v>
      </c>
      <c r="S194" s="319">
        <f t="shared" si="38"/>
        <v>1.3307691094457645E-2</v>
      </c>
      <c r="T194" s="319">
        <f t="shared" si="38"/>
        <v>1.4601576285507945E-2</v>
      </c>
      <c r="U194" s="319">
        <f t="shared" si="38"/>
        <v>1.3282998442463089E-2</v>
      </c>
      <c r="V194" s="319">
        <f t="shared" si="38"/>
        <v>1.2604676840210469E-2</v>
      </c>
      <c r="W194" s="319">
        <f t="shared" si="38"/>
        <v>1.4614791956560283E-2</v>
      </c>
      <c r="X194" s="319">
        <f t="shared" si="38"/>
        <v>1.9857779595419622E-2</v>
      </c>
      <c r="Y194" s="319">
        <f t="shared" si="38"/>
        <v>2.0503131389135208E-2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</v>
      </c>
      <c r="D197" s="232">
        <f t="shared" si="39"/>
        <v>0.99999999999999967</v>
      </c>
      <c r="E197" s="232">
        <f t="shared" si="39"/>
        <v>1.0000000000000004</v>
      </c>
      <c r="F197" s="232">
        <f t="shared" si="39"/>
        <v>1</v>
      </c>
      <c r="G197" s="232">
        <f t="shared" si="39"/>
        <v>1.0000000000000004</v>
      </c>
      <c r="H197" s="232">
        <f t="shared" si="39"/>
        <v>0.99999999999999978</v>
      </c>
      <c r="I197" s="232">
        <f t="shared" si="39"/>
        <v>1</v>
      </c>
      <c r="J197" s="232">
        <f t="shared" si="39"/>
        <v>0.99999999999999978</v>
      </c>
      <c r="K197" s="232">
        <f t="shared" si="39"/>
        <v>0.99999999999999978</v>
      </c>
      <c r="L197" s="232">
        <f t="shared" si="39"/>
        <v>0.99999999999999989</v>
      </c>
      <c r="M197" s="232">
        <f t="shared" si="39"/>
        <v>1.0000000000000004</v>
      </c>
      <c r="N197" s="232">
        <f t="shared" si="39"/>
        <v>1</v>
      </c>
      <c r="O197" s="232">
        <f t="shared" si="39"/>
        <v>0.99999999999999978</v>
      </c>
      <c r="P197" s="232">
        <f t="shared" si="39"/>
        <v>0.99999999999999944</v>
      </c>
      <c r="Q197" s="232">
        <f t="shared" si="39"/>
        <v>0.99999999999999978</v>
      </c>
      <c r="R197" s="232">
        <f t="shared" si="39"/>
        <v>1.0000000000000002</v>
      </c>
      <c r="S197" s="232">
        <f t="shared" si="39"/>
        <v>1</v>
      </c>
      <c r="T197" s="232">
        <f t="shared" si="39"/>
        <v>1.0000000000000002</v>
      </c>
      <c r="U197" s="232">
        <f t="shared" si="39"/>
        <v>1.0000000000000002</v>
      </c>
      <c r="V197" s="232">
        <f t="shared" si="39"/>
        <v>0.99999999999999989</v>
      </c>
      <c r="W197" s="232">
        <f t="shared" si="39"/>
        <v>1.0000000000000002</v>
      </c>
      <c r="X197" s="232">
        <f t="shared" si="39"/>
        <v>0.99999999999999956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1.6595255057374617E-3</v>
      </c>
      <c r="C198" s="266">
        <f t="shared" si="40"/>
        <v>1.6644489241036053E-3</v>
      </c>
      <c r="D198" s="266">
        <f t="shared" si="40"/>
        <v>2.0249272999071288E-3</v>
      </c>
      <c r="E198" s="266">
        <f t="shared" si="40"/>
        <v>1.8790842634508289E-3</v>
      </c>
      <c r="F198" s="266">
        <f t="shared" si="40"/>
        <v>1.2094384459378962E-3</v>
      </c>
      <c r="G198" s="266">
        <f t="shared" si="40"/>
        <v>1.6359208924178331E-3</v>
      </c>
      <c r="H198" s="266">
        <f t="shared" si="40"/>
        <v>1.4224365886358835E-3</v>
      </c>
      <c r="I198" s="266">
        <f t="shared" si="40"/>
        <v>1.7404325715265627E-3</v>
      </c>
      <c r="J198" s="266">
        <f t="shared" si="40"/>
        <v>1.6006608369293386E-3</v>
      </c>
      <c r="K198" s="266">
        <f t="shared" si="40"/>
        <v>1.524908039121283E-3</v>
      </c>
      <c r="L198" s="266">
        <f t="shared" si="40"/>
        <v>1.7387258769162135E-3</v>
      </c>
      <c r="M198" s="266">
        <f t="shared" si="40"/>
        <v>1.6288345325104208E-3</v>
      </c>
      <c r="N198" s="266">
        <f t="shared" si="40"/>
        <v>1.5032771207691743E-3</v>
      </c>
      <c r="O198" s="266">
        <f t="shared" si="40"/>
        <v>1.5467738716296773E-3</v>
      </c>
      <c r="P198" s="266">
        <f t="shared" si="40"/>
        <v>1.5471453702445535E-3</v>
      </c>
      <c r="Q198" s="266">
        <f t="shared" si="40"/>
        <v>1.4242251081949253E-3</v>
      </c>
      <c r="R198" s="266">
        <f t="shared" si="40"/>
        <v>1.4591767930907068E-3</v>
      </c>
      <c r="S198" s="266">
        <f t="shared" si="40"/>
        <v>1.2840005130466308E-3</v>
      </c>
      <c r="T198" s="266">
        <f t="shared" si="40"/>
        <v>1.6189516950926254E-3</v>
      </c>
      <c r="U198" s="266">
        <f t="shared" si="40"/>
        <v>1.4455720783873569E-3</v>
      </c>
      <c r="V198" s="266">
        <f t="shared" si="40"/>
        <v>1.3000051871080161E-3</v>
      </c>
      <c r="W198" s="266">
        <f t="shared" si="40"/>
        <v>1.9238318071933881E-3</v>
      </c>
      <c r="X198" s="266">
        <f t="shared" si="40"/>
        <v>3.2350826634844326E-3</v>
      </c>
      <c r="Y198" s="266">
        <f t="shared" si="40"/>
        <v>3.3159134622895024E-3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3.9743506294817347E-3</v>
      </c>
      <c r="C199" s="267">
        <f t="shared" si="41"/>
        <v>3.9861415846764786E-3</v>
      </c>
      <c r="D199" s="267">
        <f t="shared" si="41"/>
        <v>4.8494410367404166E-3</v>
      </c>
      <c r="E199" s="267">
        <f t="shared" si="41"/>
        <v>4.500165679572561E-3</v>
      </c>
      <c r="F199" s="267">
        <f t="shared" si="41"/>
        <v>2.8964498781816959E-3</v>
      </c>
      <c r="G199" s="267">
        <f t="shared" si="41"/>
        <v>3.9178206096168976E-3</v>
      </c>
      <c r="H199" s="267">
        <f t="shared" si="41"/>
        <v>3.4065530971942905E-3</v>
      </c>
      <c r="I199" s="267">
        <f t="shared" si="41"/>
        <v>4.1681126697376567E-3</v>
      </c>
      <c r="J199" s="267">
        <f t="shared" si="41"/>
        <v>3.8333773014292451E-3</v>
      </c>
      <c r="K199" s="267">
        <f t="shared" si="41"/>
        <v>3.651959071572237E-3</v>
      </c>
      <c r="L199" s="267">
        <f t="shared" si="41"/>
        <v>4.1640253551555526E-3</v>
      </c>
      <c r="M199" s="267">
        <f t="shared" si="41"/>
        <v>3.9008496869878777E-3</v>
      </c>
      <c r="N199" s="267">
        <f t="shared" si="41"/>
        <v>3.6001557978824058E-3</v>
      </c>
      <c r="O199" s="267">
        <f t="shared" si="41"/>
        <v>3.7141791178447905E-3</v>
      </c>
      <c r="P199" s="267">
        <f t="shared" si="41"/>
        <v>3.7239420711571805E-3</v>
      </c>
      <c r="Q199" s="267">
        <f t="shared" si="41"/>
        <v>3.4354254213962627E-3</v>
      </c>
      <c r="R199" s="267">
        <f t="shared" si="41"/>
        <v>3.5265105291135039E-3</v>
      </c>
      <c r="S199" s="267">
        <f t="shared" si="41"/>
        <v>3.1085148187580923E-3</v>
      </c>
      <c r="T199" s="267">
        <f t="shared" si="41"/>
        <v>3.9255087987034934E-3</v>
      </c>
      <c r="U199" s="267">
        <f t="shared" si="41"/>
        <v>3.5100055977360057E-3</v>
      </c>
      <c r="V199" s="267">
        <f t="shared" si="41"/>
        <v>3.1605147055878517E-3</v>
      </c>
      <c r="W199" s="267">
        <f t="shared" si="41"/>
        <v>4.6824101514556611E-3</v>
      </c>
      <c r="X199" s="267">
        <f t="shared" si="41"/>
        <v>7.8741713263868821E-3</v>
      </c>
      <c r="Y199" s="267">
        <f t="shared" si="41"/>
        <v>8.0709129940493406E-3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2.2618992496041733E-2</v>
      </c>
      <c r="C200" s="267">
        <f t="shared" si="42"/>
        <v>2.2686097679236357E-2</v>
      </c>
      <c r="D200" s="267">
        <f t="shared" si="42"/>
        <v>2.7599344055441878E-2</v>
      </c>
      <c r="E200" s="267">
        <f t="shared" si="42"/>
        <v>2.5611533361481472E-2</v>
      </c>
      <c r="F200" s="267">
        <f t="shared" si="42"/>
        <v>1.6484398123749858E-2</v>
      </c>
      <c r="G200" s="267">
        <f t="shared" si="42"/>
        <v>2.2297266454650529E-2</v>
      </c>
      <c r="H200" s="267">
        <f t="shared" si="42"/>
        <v>1.9387519151236366E-2</v>
      </c>
      <c r="I200" s="267">
        <f t="shared" si="42"/>
        <v>2.3721739219507845E-2</v>
      </c>
      <c r="J200" s="267">
        <f t="shared" si="42"/>
        <v>2.1816679125473047E-2</v>
      </c>
      <c r="K200" s="267">
        <f t="shared" si="42"/>
        <v>2.0784184018136257E-2</v>
      </c>
      <c r="L200" s="267">
        <f t="shared" si="42"/>
        <v>2.3698477321784026E-2</v>
      </c>
      <c r="M200" s="267">
        <f t="shared" si="42"/>
        <v>2.2200680821578993E-2</v>
      </c>
      <c r="N200" s="267">
        <f t="shared" si="42"/>
        <v>2.0489359034610952E-2</v>
      </c>
      <c r="O200" s="267">
        <f t="shared" si="42"/>
        <v>2.1082210833462168E-2</v>
      </c>
      <c r="P200" s="267">
        <f t="shared" si="42"/>
        <v>2.1087274283438144E-2</v>
      </c>
      <c r="Q200" s="267">
        <f t="shared" si="42"/>
        <v>1.9411896306239504E-2</v>
      </c>
      <c r="R200" s="267">
        <f t="shared" si="42"/>
        <v>1.988828060744393E-2</v>
      </c>
      <c r="S200" s="267">
        <f t="shared" si="42"/>
        <v>1.7500663815714839E-2</v>
      </c>
      <c r="T200" s="267">
        <f t="shared" si="42"/>
        <v>2.2065979773225199E-2</v>
      </c>
      <c r="U200" s="267">
        <f t="shared" si="42"/>
        <v>1.9702851134548217E-2</v>
      </c>
      <c r="V200" s="267">
        <f t="shared" si="42"/>
        <v>1.7718804242749263E-2</v>
      </c>
      <c r="W200" s="267">
        <f t="shared" si="42"/>
        <v>2.6221433210944445E-2</v>
      </c>
      <c r="X200" s="267">
        <f t="shared" si="42"/>
        <v>4.4093513619672765E-2</v>
      </c>
      <c r="Y200" s="267">
        <f t="shared" si="42"/>
        <v>4.5195220839778713E-2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3.5617264516756786E-2</v>
      </c>
      <c r="C201" s="267">
        <f t="shared" si="43"/>
        <v>3.5722932488515775E-2</v>
      </c>
      <c r="D201" s="267">
        <f t="shared" si="43"/>
        <v>4.345963410543937E-2</v>
      </c>
      <c r="E201" s="267">
        <f t="shared" si="43"/>
        <v>4.032950444522504E-2</v>
      </c>
      <c r="F201" s="267">
        <f t="shared" si="43"/>
        <v>2.5957352807640496E-2</v>
      </c>
      <c r="G201" s="267">
        <f t="shared" si="43"/>
        <v>3.5110654793968972E-2</v>
      </c>
      <c r="H201" s="267">
        <f t="shared" si="43"/>
        <v>3.0528786728856949E-2</v>
      </c>
      <c r="I201" s="267">
        <f t="shared" si="43"/>
        <v>3.7353717709866639E-2</v>
      </c>
      <c r="J201" s="267">
        <f t="shared" si="43"/>
        <v>3.4353892262228819E-2</v>
      </c>
      <c r="K201" s="267">
        <f t="shared" si="43"/>
        <v>3.2728061608776532E-2</v>
      </c>
      <c r="L201" s="267">
        <f t="shared" si="43"/>
        <v>3.7317088087016038E-2</v>
      </c>
      <c r="M201" s="267">
        <f t="shared" si="43"/>
        <v>3.4958565082536017E-2</v>
      </c>
      <c r="N201" s="267">
        <f t="shared" si="43"/>
        <v>3.2263811955472718E-2</v>
      </c>
      <c r="O201" s="267">
        <f t="shared" si="43"/>
        <v>3.3197353064459513E-2</v>
      </c>
      <c r="P201" s="267">
        <f t="shared" si="43"/>
        <v>3.3205326285954379E-2</v>
      </c>
      <c r="Q201" s="267">
        <f t="shared" si="43"/>
        <v>3.0567172504795671E-2</v>
      </c>
      <c r="R201" s="267">
        <f t="shared" si="43"/>
        <v>3.1317316688741895E-2</v>
      </c>
      <c r="S201" s="267">
        <f t="shared" si="43"/>
        <v>2.7557627619896451E-2</v>
      </c>
      <c r="T201" s="267">
        <f t="shared" si="43"/>
        <v>3.4746456480849126E-2</v>
      </c>
      <c r="U201" s="267">
        <f t="shared" si="43"/>
        <v>3.1025327972335325E-2</v>
      </c>
      <c r="V201" s="267">
        <f t="shared" si="43"/>
        <v>2.7901125027786855E-2</v>
      </c>
      <c r="W201" s="267">
        <f t="shared" si="43"/>
        <v>4.1289890469087695E-2</v>
      </c>
      <c r="X201" s="267">
        <f t="shared" si="43"/>
        <v>6.9432373627602351E-2</v>
      </c>
      <c r="Y201" s="267">
        <f t="shared" si="43"/>
        <v>7.1167189954430388E-2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6.9086185297243641E-2</v>
      </c>
      <c r="C202" s="268">
        <f t="shared" si="44"/>
        <v>6.8731038204631043E-2</v>
      </c>
      <c r="D202" s="268">
        <f t="shared" si="44"/>
        <v>6.6717396836422291E-2</v>
      </c>
      <c r="E202" s="268">
        <f t="shared" si="44"/>
        <v>6.7717913276756483E-2</v>
      </c>
      <c r="F202" s="268">
        <f t="shared" si="44"/>
        <v>7.2711875295364062E-2</v>
      </c>
      <c r="G202" s="268">
        <f t="shared" si="44"/>
        <v>7.0171833844085416E-2</v>
      </c>
      <c r="H202" s="268">
        <f t="shared" si="44"/>
        <v>7.0527378401640209E-2</v>
      </c>
      <c r="I202" s="268">
        <f t="shared" si="44"/>
        <v>6.9775562740003225E-2</v>
      </c>
      <c r="J202" s="268">
        <f t="shared" si="44"/>
        <v>7.0551450766962537E-2</v>
      </c>
      <c r="K202" s="268">
        <f t="shared" si="44"/>
        <v>7.1172411162178165E-2</v>
      </c>
      <c r="L202" s="268">
        <f t="shared" si="44"/>
        <v>6.9783359563543174E-2</v>
      </c>
      <c r="M202" s="268">
        <f t="shared" si="44"/>
        <v>7.0393002389493073E-2</v>
      </c>
      <c r="N202" s="268">
        <f t="shared" si="44"/>
        <v>7.1064426015174764E-2</v>
      </c>
      <c r="O202" s="268">
        <f t="shared" si="44"/>
        <v>7.2300769420261576E-2</v>
      </c>
      <c r="P202" s="268">
        <f t="shared" si="44"/>
        <v>7.4377337159706444E-2</v>
      </c>
      <c r="Q202" s="268">
        <f t="shared" si="44"/>
        <v>7.419790033040323E-2</v>
      </c>
      <c r="R202" s="268">
        <f t="shared" si="44"/>
        <v>7.7032063704940909E-2</v>
      </c>
      <c r="S202" s="268">
        <f t="shared" si="44"/>
        <v>7.9291765554753285E-2</v>
      </c>
      <c r="T202" s="268">
        <f t="shared" si="44"/>
        <v>7.9384631451577745E-2</v>
      </c>
      <c r="U202" s="268">
        <f t="shared" si="44"/>
        <v>7.9839652661236091E-2</v>
      </c>
      <c r="V202" s="268">
        <f t="shared" si="44"/>
        <v>8.0040381917810127E-2</v>
      </c>
      <c r="W202" s="268">
        <f t="shared" si="44"/>
        <v>7.5136704920876235E-2</v>
      </c>
      <c r="X202" s="268">
        <f t="shared" si="44"/>
        <v>6.5380632727879875E-2</v>
      </c>
      <c r="Y202" s="268">
        <f t="shared" si="44"/>
        <v>6.8315200462340006E-2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0.47570050122500013</v>
      </c>
      <c r="C203" s="269">
        <f t="shared" si="45"/>
        <v>0.4766311868235904</v>
      </c>
      <c r="D203" s="269">
        <f t="shared" si="45"/>
        <v>0.46386772144332594</v>
      </c>
      <c r="E203" s="269">
        <f t="shared" si="45"/>
        <v>0.46866840418362266</v>
      </c>
      <c r="F203" s="269">
        <f t="shared" si="45"/>
        <v>0.48842117940690938</v>
      </c>
      <c r="G203" s="269">
        <f t="shared" si="45"/>
        <v>0.47506703819798785</v>
      </c>
      <c r="H203" s="269">
        <f t="shared" si="45"/>
        <v>0.48347827944654737</v>
      </c>
      <c r="I203" s="269">
        <f t="shared" si="45"/>
        <v>0.47107569319439679</v>
      </c>
      <c r="J203" s="269">
        <f t="shared" si="45"/>
        <v>0.47594774838249299</v>
      </c>
      <c r="K203" s="269">
        <f t="shared" si="45"/>
        <v>0.47821846576732252</v>
      </c>
      <c r="L203" s="269">
        <f t="shared" si="45"/>
        <v>0.4717136517074379</v>
      </c>
      <c r="M203" s="269">
        <f t="shared" si="45"/>
        <v>0.47545661915065401</v>
      </c>
      <c r="N203" s="269">
        <f t="shared" si="45"/>
        <v>0.48005268941426488</v>
      </c>
      <c r="O203" s="269">
        <f t="shared" si="45"/>
        <v>0.47290191876200993</v>
      </c>
      <c r="P203" s="269">
        <f t="shared" si="45"/>
        <v>0.4666088120979423</v>
      </c>
      <c r="Q203" s="269">
        <f t="shared" si="45"/>
        <v>0.47061736284373235</v>
      </c>
      <c r="R203" s="269">
        <f t="shared" si="45"/>
        <v>0.46349203311178339</v>
      </c>
      <c r="S203" s="269">
        <f t="shared" si="45"/>
        <v>0.46325416456366397</v>
      </c>
      <c r="T203" s="269">
        <f t="shared" si="45"/>
        <v>0.44836358404770765</v>
      </c>
      <c r="U203" s="269">
        <f t="shared" si="45"/>
        <v>0.45281351860854391</v>
      </c>
      <c r="V203" s="269">
        <f t="shared" si="45"/>
        <v>0.45818781993398094</v>
      </c>
      <c r="W203" s="269">
        <f t="shared" si="45"/>
        <v>0.44201170248653088</v>
      </c>
      <c r="X203" s="269">
        <f t="shared" si="45"/>
        <v>0.40954678772203801</v>
      </c>
      <c r="Y203" s="269">
        <f t="shared" si="45"/>
        <v>0.39125923874027463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0.47543185741535798</v>
      </c>
      <c r="C204" s="318">
        <f t="shared" si="46"/>
        <v>0.47636174601151499</v>
      </c>
      <c r="D204" s="318">
        <f t="shared" si="46"/>
        <v>0.46353992643070657</v>
      </c>
      <c r="E204" s="318">
        <f t="shared" si="46"/>
        <v>0.46836421822599394</v>
      </c>
      <c r="F204" s="318">
        <f t="shared" si="46"/>
        <v>0.48822539564189887</v>
      </c>
      <c r="G204" s="318">
        <f t="shared" si="46"/>
        <v>0.47480221550060064</v>
      </c>
      <c r="H204" s="318">
        <f t="shared" si="46"/>
        <v>0.48324801556520036</v>
      </c>
      <c r="I204" s="318">
        <f t="shared" si="46"/>
        <v>0.4707939521576826</v>
      </c>
      <c r="J204" s="318">
        <f t="shared" si="46"/>
        <v>0.4756886335790802</v>
      </c>
      <c r="K204" s="318">
        <f t="shared" si="46"/>
        <v>0.47797161381863773</v>
      </c>
      <c r="L204" s="318">
        <f t="shared" si="46"/>
        <v>0.4714321869502629</v>
      </c>
      <c r="M204" s="318">
        <f t="shared" si="46"/>
        <v>0.4751929435924433</v>
      </c>
      <c r="N204" s="318">
        <f t="shared" si="46"/>
        <v>0.4798093390763068</v>
      </c>
      <c r="O204" s="318">
        <f t="shared" si="46"/>
        <v>0.47265113175930362</v>
      </c>
      <c r="P204" s="318">
        <f t="shared" si="46"/>
        <v>0.46635760890276345</v>
      </c>
      <c r="Q204" s="318">
        <f t="shared" si="46"/>
        <v>0.47033151066747636</v>
      </c>
      <c r="R204" s="318">
        <f t="shared" si="46"/>
        <v>0.46321047111110825</v>
      </c>
      <c r="S204" s="318">
        <f t="shared" si="46"/>
        <v>0.46300601669612329</v>
      </c>
      <c r="T204" s="318">
        <f t="shared" si="46"/>
        <v>0.4480953969202115</v>
      </c>
      <c r="U204" s="318">
        <f t="shared" si="46"/>
        <v>0.45257001951266473</v>
      </c>
      <c r="V204" s="318">
        <f t="shared" si="46"/>
        <v>0.4579560775455519</v>
      </c>
      <c r="W204" s="318">
        <f t="shared" si="46"/>
        <v>0.44174879287043972</v>
      </c>
      <c r="X204" s="318">
        <f t="shared" si="46"/>
        <v>0.40920383705399338</v>
      </c>
      <c r="Y204" s="318">
        <f t="shared" si="46"/>
        <v>0.3909077192103701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2.6864380964209457E-4</v>
      </c>
      <c r="C205" s="318">
        <f t="shared" si="47"/>
        <v>2.6944081207548278E-4</v>
      </c>
      <c r="D205" s="318">
        <f t="shared" si="47"/>
        <v>3.2779501261934207E-4</v>
      </c>
      <c r="E205" s="318">
        <f t="shared" si="47"/>
        <v>3.0418595762866246E-4</v>
      </c>
      <c r="F205" s="318">
        <f t="shared" si="47"/>
        <v>1.957837650105823E-4</v>
      </c>
      <c r="G205" s="318">
        <f t="shared" si="47"/>
        <v>2.6482269738718186E-4</v>
      </c>
      <c r="H205" s="318">
        <f t="shared" si="47"/>
        <v>2.3026388134699861E-4</v>
      </c>
      <c r="I205" s="318">
        <f t="shared" si="47"/>
        <v>2.8174103671417208E-4</v>
      </c>
      <c r="J205" s="318">
        <f t="shared" si="47"/>
        <v>2.5911480341274639E-4</v>
      </c>
      <c r="K205" s="318">
        <f t="shared" si="47"/>
        <v>2.4685194868478619E-4</v>
      </c>
      <c r="L205" s="318">
        <f t="shared" si="47"/>
        <v>2.8146475717496963E-4</v>
      </c>
      <c r="M205" s="318">
        <f t="shared" si="47"/>
        <v>2.6367555821068807E-4</v>
      </c>
      <c r="N205" s="318">
        <f t="shared" si="47"/>
        <v>2.4335033795805903E-4</v>
      </c>
      <c r="O205" s="318">
        <f t="shared" si="47"/>
        <v>2.5078700270634853E-4</v>
      </c>
      <c r="P205" s="318">
        <f t="shared" si="47"/>
        <v>2.512031951789048E-4</v>
      </c>
      <c r="Q205" s="318">
        <f t="shared" si="47"/>
        <v>2.8585217625592588E-4</v>
      </c>
      <c r="R205" s="318">
        <f t="shared" si="47"/>
        <v>2.8156200067516848E-4</v>
      </c>
      <c r="S205" s="318">
        <f t="shared" si="47"/>
        <v>2.4814786754067915E-4</v>
      </c>
      <c r="T205" s="318">
        <f t="shared" si="47"/>
        <v>2.6818712749607682E-4</v>
      </c>
      <c r="U205" s="318">
        <f t="shared" si="47"/>
        <v>2.4349909587910619E-4</v>
      </c>
      <c r="V205" s="318">
        <f t="shared" si="47"/>
        <v>2.3174238842903238E-4</v>
      </c>
      <c r="W205" s="318">
        <f t="shared" si="47"/>
        <v>2.6290961609114758E-4</v>
      </c>
      <c r="X205" s="318">
        <f t="shared" si="47"/>
        <v>3.4295066804462793E-4</v>
      </c>
      <c r="Y205" s="318">
        <f t="shared" si="47"/>
        <v>3.5151952990453524E-4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0.17485066031273605</v>
      </c>
      <c r="C206" s="269">
        <f t="shared" si="48"/>
        <v>0.17498346443079227</v>
      </c>
      <c r="D206" s="269">
        <f t="shared" si="48"/>
        <v>0.1698584742174582</v>
      </c>
      <c r="E206" s="269">
        <f t="shared" si="48"/>
        <v>0.17170707364145965</v>
      </c>
      <c r="F206" s="269">
        <f t="shared" si="48"/>
        <v>0.17984671397100413</v>
      </c>
      <c r="G206" s="269">
        <f t="shared" si="48"/>
        <v>0.17410493281821565</v>
      </c>
      <c r="H206" s="269">
        <f t="shared" si="48"/>
        <v>0.1776584967043762</v>
      </c>
      <c r="I206" s="269">
        <f t="shared" si="48"/>
        <v>0.17275858967308391</v>
      </c>
      <c r="J206" s="269">
        <f t="shared" si="48"/>
        <v>0.17442331148214962</v>
      </c>
      <c r="K206" s="269">
        <f t="shared" si="48"/>
        <v>0.17521157396338494</v>
      </c>
      <c r="L206" s="269">
        <f t="shared" si="48"/>
        <v>0.17249707270585679</v>
      </c>
      <c r="M206" s="269">
        <f t="shared" si="48"/>
        <v>0.1738136446629682</v>
      </c>
      <c r="N206" s="269">
        <f t="shared" si="48"/>
        <v>0.17504515493689987</v>
      </c>
      <c r="O206" s="269">
        <f t="shared" si="48"/>
        <v>0.17628930807403786</v>
      </c>
      <c r="P206" s="269">
        <f t="shared" si="48"/>
        <v>0.1769343419754591</v>
      </c>
      <c r="Q206" s="269">
        <f t="shared" si="48"/>
        <v>0.18033914480205138</v>
      </c>
      <c r="R206" s="269">
        <f t="shared" si="48"/>
        <v>0.17943180163865949</v>
      </c>
      <c r="S206" s="269">
        <f t="shared" si="48"/>
        <v>0.18270688292991849</v>
      </c>
      <c r="T206" s="269">
        <f t="shared" si="48"/>
        <v>0.17816487055102309</v>
      </c>
      <c r="U206" s="269">
        <f t="shared" si="48"/>
        <v>0.18211379449824841</v>
      </c>
      <c r="V206" s="269">
        <f t="shared" si="48"/>
        <v>0.18498621102320101</v>
      </c>
      <c r="W206" s="269">
        <f t="shared" si="48"/>
        <v>0.17678476188953998</v>
      </c>
      <c r="X206" s="269">
        <f t="shared" si="48"/>
        <v>0.1532741646564903</v>
      </c>
      <c r="Y206" s="269">
        <f t="shared" si="48"/>
        <v>0.16038371693105144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0.17427006256384756</v>
      </c>
      <c r="C207" s="318">
        <f t="shared" si="49"/>
        <v>0.17440416296994443</v>
      </c>
      <c r="D207" s="318">
        <f t="shared" si="49"/>
        <v>0.16875124061501176</v>
      </c>
      <c r="E207" s="318">
        <f t="shared" si="49"/>
        <v>0.17082820990318867</v>
      </c>
      <c r="F207" s="318">
        <f t="shared" si="49"/>
        <v>0.17962180953263968</v>
      </c>
      <c r="G207" s="318">
        <f t="shared" si="49"/>
        <v>0.17351490789227939</v>
      </c>
      <c r="H207" s="318">
        <f t="shared" si="49"/>
        <v>0.17728985770619676</v>
      </c>
      <c r="I207" s="318">
        <f t="shared" si="49"/>
        <v>0.17202811608609547</v>
      </c>
      <c r="J207" s="318">
        <f t="shared" si="49"/>
        <v>0.17386465639724286</v>
      </c>
      <c r="K207" s="318">
        <f t="shared" si="49"/>
        <v>0.17470934911315344</v>
      </c>
      <c r="L207" s="318">
        <f t="shared" si="49"/>
        <v>0.17172594394786314</v>
      </c>
      <c r="M207" s="318">
        <f t="shared" si="49"/>
        <v>0.17318403135182708</v>
      </c>
      <c r="N207" s="318">
        <f t="shared" si="49"/>
        <v>0.17455616035884189</v>
      </c>
      <c r="O207" s="318">
        <f t="shared" si="49"/>
        <v>0.17572390408718622</v>
      </c>
      <c r="P207" s="318">
        <f t="shared" si="49"/>
        <v>0.1763352963811616</v>
      </c>
      <c r="Q207" s="318">
        <f t="shared" si="49"/>
        <v>0.17947569860203066</v>
      </c>
      <c r="R207" s="318">
        <f t="shared" si="49"/>
        <v>0.17854955839271808</v>
      </c>
      <c r="S207" s="318">
        <f t="shared" si="49"/>
        <v>0.18209939909853121</v>
      </c>
      <c r="T207" s="318">
        <f t="shared" si="49"/>
        <v>0.17731875098043387</v>
      </c>
      <c r="U207" s="318">
        <f t="shared" si="49"/>
        <v>0.18143251805113803</v>
      </c>
      <c r="V207" s="318">
        <f t="shared" si="49"/>
        <v>0.18437119261467871</v>
      </c>
      <c r="W207" s="318">
        <f t="shared" si="49"/>
        <v>0.17572558168616306</v>
      </c>
      <c r="X207" s="318">
        <f t="shared" si="49"/>
        <v>0.14947999292416378</v>
      </c>
      <c r="Y207" s="318">
        <f t="shared" si="49"/>
        <v>0.15723193303261468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5.8059774888852072E-4</v>
      </c>
      <c r="C208" s="318">
        <f t="shared" si="50"/>
        <v>5.793014608478699E-4</v>
      </c>
      <c r="D208" s="318">
        <f t="shared" si="50"/>
        <v>1.1072336024464302E-3</v>
      </c>
      <c r="E208" s="318">
        <f t="shared" si="50"/>
        <v>8.7886373827097833E-4</v>
      </c>
      <c r="F208" s="318">
        <f t="shared" si="50"/>
        <v>2.2490443836446121E-4</v>
      </c>
      <c r="G208" s="318">
        <f t="shared" si="50"/>
        <v>5.9002492593621841E-4</v>
      </c>
      <c r="H208" s="318">
        <f t="shared" si="50"/>
        <v>3.6863899817943257E-4</v>
      </c>
      <c r="I208" s="318">
        <f t="shared" si="50"/>
        <v>7.3047358698842557E-4</v>
      </c>
      <c r="J208" s="318">
        <f t="shared" si="50"/>
        <v>5.5865508490678323E-4</v>
      </c>
      <c r="K208" s="318">
        <f t="shared" si="50"/>
        <v>5.022248502314792E-4</v>
      </c>
      <c r="L208" s="318">
        <f t="shared" si="50"/>
        <v>7.7112875799359968E-4</v>
      </c>
      <c r="M208" s="318">
        <f t="shared" si="50"/>
        <v>6.2961331114117793E-4</v>
      </c>
      <c r="N208" s="318">
        <f t="shared" si="50"/>
        <v>4.8899457805797115E-4</v>
      </c>
      <c r="O208" s="318">
        <f t="shared" si="50"/>
        <v>5.6540398685165749E-4</v>
      </c>
      <c r="P208" s="318">
        <f t="shared" si="50"/>
        <v>5.9904559429747786E-4</v>
      </c>
      <c r="Q208" s="318">
        <f t="shared" si="50"/>
        <v>8.6344620002073871E-4</v>
      </c>
      <c r="R208" s="318">
        <f t="shared" si="50"/>
        <v>8.8224324594139464E-4</v>
      </c>
      <c r="S208" s="318">
        <f t="shared" si="50"/>
        <v>6.0748383138728294E-4</v>
      </c>
      <c r="T208" s="318">
        <f t="shared" si="50"/>
        <v>8.4611957058921118E-4</v>
      </c>
      <c r="U208" s="318">
        <f t="shared" si="50"/>
        <v>6.8127644711037181E-4</v>
      </c>
      <c r="V208" s="318">
        <f t="shared" si="50"/>
        <v>6.1501840852233635E-4</v>
      </c>
      <c r="W208" s="318">
        <f t="shared" si="50"/>
        <v>1.0591802033769046E-3</v>
      </c>
      <c r="X208" s="318">
        <f t="shared" si="50"/>
        <v>3.7941717323266002E-3</v>
      </c>
      <c r="Y208" s="318">
        <f t="shared" si="50"/>
        <v>3.1517838984367395E-3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0.17608328249489241</v>
      </c>
      <c r="C209" s="269">
        <f t="shared" si="51"/>
        <v>0.17506556772382459</v>
      </c>
      <c r="D209" s="269">
        <f t="shared" si="51"/>
        <v>0.17231633571297034</v>
      </c>
      <c r="E209" s="269">
        <f t="shared" si="51"/>
        <v>0.17383085546663068</v>
      </c>
      <c r="F209" s="269">
        <f t="shared" si="51"/>
        <v>0.18302291789548583</v>
      </c>
      <c r="G209" s="269">
        <f t="shared" si="51"/>
        <v>0.17786006423503009</v>
      </c>
      <c r="H209" s="269">
        <f t="shared" si="51"/>
        <v>0.17895439769728649</v>
      </c>
      <c r="I209" s="269">
        <f t="shared" si="51"/>
        <v>0.1770268378149073</v>
      </c>
      <c r="J209" s="269">
        <f t="shared" si="51"/>
        <v>0.17849698960853266</v>
      </c>
      <c r="K209" s="269">
        <f t="shared" si="51"/>
        <v>0.17957711724293365</v>
      </c>
      <c r="L209" s="269">
        <f t="shared" si="51"/>
        <v>0.17674984277461231</v>
      </c>
      <c r="M209" s="269">
        <f t="shared" si="51"/>
        <v>0.17798588749248997</v>
      </c>
      <c r="N209" s="269">
        <f t="shared" si="51"/>
        <v>0.17937651674199739</v>
      </c>
      <c r="O209" s="269">
        <f t="shared" si="51"/>
        <v>0.1813037374558884</v>
      </c>
      <c r="P209" s="269">
        <f t="shared" si="51"/>
        <v>0.18484302541110317</v>
      </c>
      <c r="Q209" s="269">
        <f t="shared" si="51"/>
        <v>0.18532717027245019</v>
      </c>
      <c r="R209" s="269">
        <f t="shared" si="51"/>
        <v>0.18832204538044592</v>
      </c>
      <c r="S209" s="269">
        <f t="shared" si="51"/>
        <v>0.19403112904419065</v>
      </c>
      <c r="T209" s="269">
        <f t="shared" si="51"/>
        <v>0.19230874687024618</v>
      </c>
      <c r="U209" s="269">
        <f t="shared" si="51"/>
        <v>0.1943497789965884</v>
      </c>
      <c r="V209" s="269">
        <f t="shared" si="51"/>
        <v>0.19505017501953478</v>
      </c>
      <c r="W209" s="269">
        <f t="shared" si="51"/>
        <v>0.18510420231559432</v>
      </c>
      <c r="X209" s="269">
        <f t="shared" si="51"/>
        <v>0.1683894173339954</v>
      </c>
      <c r="Y209" s="269">
        <f t="shared" si="51"/>
        <v>0.17155053049995372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0.12489936859582415</v>
      </c>
      <c r="C210" s="318">
        <f t="shared" si="52"/>
        <v>0.12299673003446596</v>
      </c>
      <c r="D210" s="318">
        <f t="shared" si="52"/>
        <v>0.11362379178367125</v>
      </c>
      <c r="E210" s="318">
        <f t="shared" si="52"/>
        <v>0.11876327153708313</v>
      </c>
      <c r="F210" s="318">
        <f t="shared" si="52"/>
        <v>0.13658110791939013</v>
      </c>
      <c r="G210" s="318">
        <f t="shared" si="52"/>
        <v>0.12835454196225302</v>
      </c>
      <c r="H210" s="318">
        <f t="shared" si="52"/>
        <v>0.13013024859636951</v>
      </c>
      <c r="I210" s="318">
        <f t="shared" si="52"/>
        <v>0.1266987337094112</v>
      </c>
      <c r="J210" s="318">
        <f t="shared" si="52"/>
        <v>0.12977110479483053</v>
      </c>
      <c r="K210" s="318">
        <f t="shared" si="52"/>
        <v>0.13225783398158203</v>
      </c>
      <c r="L210" s="318">
        <f t="shared" si="52"/>
        <v>0.12802002275338947</v>
      </c>
      <c r="M210" s="318">
        <f t="shared" si="52"/>
        <v>0.13018506220474726</v>
      </c>
      <c r="N210" s="318">
        <f t="shared" si="52"/>
        <v>0.13262299245315295</v>
      </c>
      <c r="O210" s="318">
        <f t="shared" si="52"/>
        <v>0.13429082026176725</v>
      </c>
      <c r="P210" s="318">
        <f t="shared" si="52"/>
        <v>0.13787285331872995</v>
      </c>
      <c r="Q210" s="318">
        <f t="shared" si="52"/>
        <v>0.13570501773987775</v>
      </c>
      <c r="R210" s="318">
        <f t="shared" si="52"/>
        <v>0.13890522421237467</v>
      </c>
      <c r="S210" s="318">
        <f t="shared" si="52"/>
        <v>0.14716261444469517</v>
      </c>
      <c r="T210" s="318">
        <f t="shared" si="52"/>
        <v>0.14410565072873435</v>
      </c>
      <c r="U210" s="318">
        <f t="shared" si="52"/>
        <v>0.14752648609175739</v>
      </c>
      <c r="V210" s="318">
        <f t="shared" si="52"/>
        <v>0.14850588181303001</v>
      </c>
      <c r="W210" s="318">
        <f t="shared" si="52"/>
        <v>0.13571347114425331</v>
      </c>
      <c r="X210" s="318">
        <f t="shared" si="52"/>
        <v>9.8543709351409547E-2</v>
      </c>
      <c r="Y210" s="318">
        <f t="shared" si="52"/>
        <v>0.10772342401030371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4.1587344011227108E-2</v>
      </c>
      <c r="C211" s="318">
        <f t="shared" si="53"/>
        <v>4.1668683947407976E-2</v>
      </c>
      <c r="D211" s="318">
        <f t="shared" si="53"/>
        <v>4.0547123804897119E-2</v>
      </c>
      <c r="E211" s="318">
        <f t="shared" si="53"/>
        <v>4.0969117996855264E-2</v>
      </c>
      <c r="F211" s="318">
        <f t="shared" si="53"/>
        <v>4.2706430305192326E-2</v>
      </c>
      <c r="G211" s="318">
        <f t="shared" si="53"/>
        <v>4.1532267485528476E-2</v>
      </c>
      <c r="H211" s="318">
        <f t="shared" si="53"/>
        <v>4.2271045056400627E-2</v>
      </c>
      <c r="I211" s="318">
        <f t="shared" si="53"/>
        <v>4.1181653566983473E-2</v>
      </c>
      <c r="J211" s="318">
        <f t="shared" si="53"/>
        <v>4.1609804934886412E-2</v>
      </c>
      <c r="K211" s="318">
        <f t="shared" si="53"/>
        <v>4.1809503552285465E-2</v>
      </c>
      <c r="L211" s="318">
        <f t="shared" si="53"/>
        <v>4.1237481735552708E-2</v>
      </c>
      <c r="M211" s="318">
        <f t="shared" si="53"/>
        <v>4.1566445556090778E-2</v>
      </c>
      <c r="N211" s="318">
        <f t="shared" si="53"/>
        <v>4.197025448072407E-2</v>
      </c>
      <c r="O211" s="318">
        <f t="shared" si="53"/>
        <v>4.1344106220878238E-2</v>
      </c>
      <c r="P211" s="318">
        <f t="shared" si="53"/>
        <v>4.0793594310506193E-2</v>
      </c>
      <c r="Q211" s="318">
        <f t="shared" si="53"/>
        <v>4.1141202526443585E-2</v>
      </c>
      <c r="R211" s="318">
        <f t="shared" si="53"/>
        <v>4.0518305433770378E-2</v>
      </c>
      <c r="S211" s="318">
        <f t="shared" si="53"/>
        <v>4.0500421238679196E-2</v>
      </c>
      <c r="T211" s="318">
        <f t="shared" si="53"/>
        <v>3.9196147946156168E-2</v>
      </c>
      <c r="U211" s="318">
        <f t="shared" si="53"/>
        <v>3.9587555602522341E-2</v>
      </c>
      <c r="V211" s="318">
        <f t="shared" si="53"/>
        <v>4.005868904632609E-2</v>
      </c>
      <c r="W211" s="318">
        <f t="shared" si="53"/>
        <v>3.8640992876498477E-2</v>
      </c>
      <c r="X211" s="318">
        <f t="shared" si="53"/>
        <v>3.5794195270787567E-2</v>
      </c>
      <c r="Y211" s="318">
        <f t="shared" si="53"/>
        <v>3.4193783066672326E-2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9.5965698878411713E-3</v>
      </c>
      <c r="C212" s="318">
        <f t="shared" si="54"/>
        <v>1.0400153741950672E-2</v>
      </c>
      <c r="D212" s="318">
        <f t="shared" si="54"/>
        <v>1.8145420124401967E-2</v>
      </c>
      <c r="E212" s="318">
        <f t="shared" si="54"/>
        <v>1.4098465932692294E-2</v>
      </c>
      <c r="F212" s="318">
        <f t="shared" si="54"/>
        <v>3.7353796709034049E-3</v>
      </c>
      <c r="G212" s="318">
        <f t="shared" si="54"/>
        <v>7.9732547872486143E-3</v>
      </c>
      <c r="H212" s="318">
        <f t="shared" si="54"/>
        <v>6.5531040445163426E-3</v>
      </c>
      <c r="I212" s="318">
        <f t="shared" si="54"/>
        <v>9.1464505385126238E-3</v>
      </c>
      <c r="J212" s="318">
        <f t="shared" si="54"/>
        <v>7.1160798788157051E-3</v>
      </c>
      <c r="K212" s="318">
        <f t="shared" si="54"/>
        <v>5.5097797090661446E-3</v>
      </c>
      <c r="L212" s="318">
        <f t="shared" si="54"/>
        <v>7.4923382856701077E-3</v>
      </c>
      <c r="M212" s="318">
        <f t="shared" si="54"/>
        <v>6.2343797316519178E-3</v>
      </c>
      <c r="N212" s="318">
        <f t="shared" si="54"/>
        <v>4.7832698081203889E-3</v>
      </c>
      <c r="O212" s="318">
        <f t="shared" si="54"/>
        <v>5.6688109732429236E-3</v>
      </c>
      <c r="P212" s="318">
        <f t="shared" si="54"/>
        <v>6.1765777818670216E-3</v>
      </c>
      <c r="Q212" s="318">
        <f t="shared" si="54"/>
        <v>8.4809500061288519E-3</v>
      </c>
      <c r="R212" s="318">
        <f t="shared" si="54"/>
        <v>8.8985157343008606E-3</v>
      </c>
      <c r="S212" s="318">
        <f t="shared" si="54"/>
        <v>6.3680933608163126E-3</v>
      </c>
      <c r="T212" s="318">
        <f t="shared" si="54"/>
        <v>9.0069481953556629E-3</v>
      </c>
      <c r="U212" s="318">
        <f t="shared" si="54"/>
        <v>7.2357373023086719E-3</v>
      </c>
      <c r="V212" s="318">
        <f t="shared" si="54"/>
        <v>6.4856041601786749E-3</v>
      </c>
      <c r="W212" s="318">
        <f t="shared" si="54"/>
        <v>1.0749738294842572E-2</v>
      </c>
      <c r="X212" s="318">
        <f t="shared" si="54"/>
        <v>3.4051512711798307E-2</v>
      </c>
      <c r="Y212" s="318">
        <f t="shared" si="54"/>
        <v>2.9633323422977708E-2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4.0409237522110189E-2</v>
      </c>
      <c r="C213" s="319">
        <f t="shared" si="55"/>
        <v>4.0529122140629384E-2</v>
      </c>
      <c r="D213" s="319">
        <f t="shared" si="55"/>
        <v>4.930672529229406E-2</v>
      </c>
      <c r="E213" s="319">
        <f t="shared" si="55"/>
        <v>4.5755465681801104E-2</v>
      </c>
      <c r="F213" s="319">
        <f t="shared" si="55"/>
        <v>2.9449674175726668E-2</v>
      </c>
      <c r="G213" s="319">
        <f t="shared" si="55"/>
        <v>3.9834468154027122E-2</v>
      </c>
      <c r="H213" s="319">
        <f t="shared" si="55"/>
        <v>3.4636152184226117E-2</v>
      </c>
      <c r="I213" s="319">
        <f t="shared" si="55"/>
        <v>4.237931440697007E-2</v>
      </c>
      <c r="J213" s="319">
        <f t="shared" si="55"/>
        <v>3.8975890233801547E-2</v>
      </c>
      <c r="K213" s="319">
        <f t="shared" si="55"/>
        <v>3.7131319126574261E-2</v>
      </c>
      <c r="L213" s="319">
        <f t="shared" si="55"/>
        <v>4.2337756607678113E-2</v>
      </c>
      <c r="M213" s="319">
        <f t="shared" si="55"/>
        <v>3.9661916180781909E-2</v>
      </c>
      <c r="N213" s="319">
        <f t="shared" si="55"/>
        <v>3.6604608982927909E-2</v>
      </c>
      <c r="O213" s="319">
        <f t="shared" si="55"/>
        <v>3.7663749400405906E-2</v>
      </c>
      <c r="P213" s="319">
        <f t="shared" si="55"/>
        <v>3.7672795344994126E-2</v>
      </c>
      <c r="Q213" s="319">
        <f t="shared" si="55"/>
        <v>3.467970241073632E-2</v>
      </c>
      <c r="R213" s="319">
        <f t="shared" si="55"/>
        <v>3.5530771545780368E-2</v>
      </c>
      <c r="S213" s="319">
        <f t="shared" si="55"/>
        <v>3.126525114005748E-2</v>
      </c>
      <c r="T213" s="319">
        <f t="shared" si="55"/>
        <v>3.942127033157538E-2</v>
      </c>
      <c r="U213" s="319">
        <f t="shared" si="55"/>
        <v>3.5199498452376542E-2</v>
      </c>
      <c r="V213" s="319">
        <f t="shared" si="55"/>
        <v>3.1654962942241037E-2</v>
      </c>
      <c r="W213" s="319">
        <f t="shared" si="55"/>
        <v>4.6845062748777491E-2</v>
      </c>
      <c r="X213" s="319">
        <f t="shared" si="55"/>
        <v>7.8773856322449598E-2</v>
      </c>
      <c r="Y213" s="319">
        <f t="shared" si="55"/>
        <v>8.0742076115832312E-2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0.61101154951114345</v>
      </c>
      <c r="C217" s="322">
        <f>IF(C$5=0,0,(C$5-C$16)/(CHI_fec!C$5-CHI_fec!C$16))</f>
        <v>0.60874521533403492</v>
      </c>
      <c r="D217" s="322">
        <f>IF(D$5=0,0,(D$5-D$16)/(CHI_fec!D$5-CHI_fec!D$16))</f>
        <v>0.60655812752934635</v>
      </c>
      <c r="E217" s="322">
        <f>IF(E$5=0,0,(E$5-E$16)/(CHI_fec!E$5-CHI_fec!E$16))</f>
        <v>0.6092055641635381</v>
      </c>
      <c r="F217" s="322">
        <f>IF(F$5=0,0,(F$5-F$16)/(CHI_fec!F$5-CHI_fec!F$16))</f>
        <v>0.62214825341256774</v>
      </c>
      <c r="G217" s="322">
        <f>IF(G$5=0,0,(G$5-G$16)/(CHI_fec!G$5-CHI_fec!G$16))</f>
        <v>0.62668972557427927</v>
      </c>
      <c r="H217" s="322">
        <f>IF(H$5=0,0,(H$5-H$16)/(CHI_fec!H$5-CHI_fec!H$16))</f>
        <v>0.62104184934081119</v>
      </c>
      <c r="I217" s="322">
        <f>IF(I$5=0,0,(I$5-I$16)/(CHI_fec!I$5-CHI_fec!I$16))</f>
        <v>0.63862845392444223</v>
      </c>
      <c r="J217" s="322">
        <f>IF(J$5=0,0,(J$5-J$16)/(CHI_fec!J$5-CHI_fec!J$16))</f>
        <v>0.64577619100506312</v>
      </c>
      <c r="K217" s="322">
        <f>IF(K$5=0,0,(K$5-K$16)/(CHI_fec!K$5-CHI_fec!K$16))</f>
        <v>0.65684390853211316</v>
      </c>
      <c r="L217" s="322">
        <f>IF(L$5=0,0,(L$5-L$16)/(CHI_fec!L$5-CHI_fec!L$16))</f>
        <v>0.66218339497981871</v>
      </c>
      <c r="M217" s="322">
        <f>IF(M$5=0,0,(M$5-M$16)/(CHI_fec!M$5-CHI_fec!M$16))</f>
        <v>0.66322638808568479</v>
      </c>
      <c r="N217" s="322">
        <f>IF(N$5=0,0,(N$5-N$16)/(CHI_fec!N$5-CHI_fec!N$16))</f>
        <v>0.66726001014837455</v>
      </c>
      <c r="O217" s="322">
        <f>IF(O$5=0,0,(O$5-O$16)/(CHI_fec!O$5-CHI_fec!O$16))</f>
        <v>0.66555676330512636</v>
      </c>
      <c r="P217" s="322">
        <f>IF(P$5=0,0,(P$5-P$16)/(CHI_fec!P$5-CHI_fec!P$16))</f>
        <v>0.67439830546322943</v>
      </c>
      <c r="Q217" s="322">
        <f>IF(Q$5=0,0,(Q$5-Q$16)/(CHI_fec!Q$5-CHI_fec!Q$16))</f>
        <v>0.67340646311561225</v>
      </c>
      <c r="R217" s="322">
        <f>IF(R$5=0,0,(R$5-R$16)/(CHI_fec!R$5-CHI_fec!R$16))</f>
        <v>0.67330690146320593</v>
      </c>
      <c r="S217" s="322">
        <f>IF(S$5=0,0,(S$5-S$16)/(CHI_fec!S$5-CHI_fec!S$16))</f>
        <v>0.67701858643719248</v>
      </c>
      <c r="T217" s="322">
        <f>IF(T$5=0,0,(T$5-T$16)/(CHI_fec!T$5-CHI_fec!T$16))</f>
        <v>0.67433060777935205</v>
      </c>
      <c r="U217" s="322">
        <f>IF(U$5=0,0,(U$5-U$16)/(CHI_fec!U$5-CHI_fec!U$16))</f>
        <v>0.69141436871323536</v>
      </c>
      <c r="V217" s="322">
        <f>IF(V$5=0,0,(V$5-V$16)/(CHI_fec!V$5-CHI_fec!V$16))</f>
        <v>0.70317041986423001</v>
      </c>
      <c r="W217" s="322">
        <f>IF(W$5=0,0,(W$5-W$16)/(CHI_fec!W$5-CHI_fec!W$16))</f>
        <v>0.70956629917810543</v>
      </c>
      <c r="X217" s="322">
        <f>IF(X$5=0,0,(X$5-X$16)/(CHI_fec!X$5-CHI_fec!X$16))</f>
        <v>0.70386430026734248</v>
      </c>
      <c r="Y217" s="322">
        <f>IF(Y$5=0,0,(Y$5-Y$16)/(CHI_fec!Y$5-CHI_fec!Y$16))</f>
        <v>0.70405694326687918</v>
      </c>
      <c r="DA217" s="95"/>
    </row>
    <row r="218" spans="1:105" ht="12" customHeight="1" x14ac:dyDescent="0.25">
      <c r="A218" s="55" t="s">
        <v>91</v>
      </c>
      <c r="B218" s="305">
        <f>IF(B$6=0,0,B$6/CHI_fec!B$6)</f>
        <v>0.52258373944148195</v>
      </c>
      <c r="C218" s="305">
        <f>IF(C$6=0,0,C$6/CHI_fec!C$6)</f>
        <v>0.52258373944148184</v>
      </c>
      <c r="D218" s="305">
        <f>IF(D$6=0,0,D$6/CHI_fec!D$6)</f>
        <v>0.52258373944148195</v>
      </c>
      <c r="E218" s="305">
        <f>IF(E$6=0,0,E$6/CHI_fec!E$6)</f>
        <v>0.52258373944148195</v>
      </c>
      <c r="F218" s="305">
        <f>IF(F$6=0,0,F$6/CHI_fec!F$6)</f>
        <v>0.52532536549733377</v>
      </c>
      <c r="G218" s="305">
        <f>IF(G$6=0,0,G$6/CHI_fec!G$6)</f>
        <v>0.52779282894760038</v>
      </c>
      <c r="H218" s="305">
        <f>IF(H$6=0,0,H$6/CHI_fec!H$6)</f>
        <v>0.53001354605284035</v>
      </c>
      <c r="I218" s="305">
        <f>IF(I$6=0,0,I$6/CHI_fec!I$6)</f>
        <v>0.5320121914475564</v>
      </c>
      <c r="J218" s="305">
        <f>IF(J$6=0,0,J$6/CHI_fec!J$6)</f>
        <v>0.53381097230280072</v>
      </c>
      <c r="K218" s="305">
        <f>IF(K$6=0,0,K$6/CHI_fec!K$6)</f>
        <v>0.53542987507252082</v>
      </c>
      <c r="L218" s="305">
        <f>IF(L$6=0,0,L$6/CHI_fec!L$6)</f>
        <v>0.53688688756526848</v>
      </c>
      <c r="M218" s="305">
        <f>IF(M$6=0,0,M$6/CHI_fec!M$6)</f>
        <v>0.53819819880874187</v>
      </c>
      <c r="N218" s="305">
        <f>IF(N$6=0,0,N$6/CHI_fec!N$6)</f>
        <v>0.53937837892786766</v>
      </c>
      <c r="O218" s="305">
        <f>IF(O$6=0,0,O$6/CHI_fec!O$6)</f>
        <v>0.54044054103508088</v>
      </c>
      <c r="P218" s="305">
        <f>IF(P$6=0,0,P$6/CHI_fec!P$6)</f>
        <v>0.54139648693157283</v>
      </c>
      <c r="Q218" s="305">
        <f>IF(Q$6=0,0,Q$6/CHI_fec!Q$6)</f>
        <v>0.54225683823841564</v>
      </c>
      <c r="R218" s="305">
        <f>IF(R$6=0,0,R$6/CHI_fec!R$6)</f>
        <v>0.54303115441457384</v>
      </c>
      <c r="S218" s="305">
        <f>IF(S$6=0,0,S$6/CHI_fec!S$6)</f>
        <v>0.54372803897311639</v>
      </c>
      <c r="T218" s="305">
        <f>IF(T$6=0,0,T$6/CHI_fec!T$6)</f>
        <v>0.54435523507580474</v>
      </c>
      <c r="U218" s="305">
        <f>IF(U$6=0,0,U$6/CHI_fec!U$6)</f>
        <v>0.54449999999999998</v>
      </c>
      <c r="V218" s="305">
        <f>IF(V$6=0,0,V$6/CHI_fec!V$6)</f>
        <v>0.54449999999999998</v>
      </c>
      <c r="W218" s="305">
        <f>IF(W$6=0,0,W$6/CHI_fec!W$6)</f>
        <v>0.54449999999999987</v>
      </c>
      <c r="X218" s="305">
        <f>IF(X$6=0,0,X$6/CHI_fec!X$6)</f>
        <v>0.54449999999999987</v>
      </c>
      <c r="Y218" s="305">
        <f>IF(Y$6=0,0,Y$6/CHI_fec!Y$6)</f>
        <v>0.54449999999999998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0.13692683961211413</v>
      </c>
      <c r="C219" s="306">
        <f>IF(C$7=0,0,C$7/CHI_fec!C$7)</f>
        <v>0.1369268396121141</v>
      </c>
      <c r="D219" s="306">
        <f>IF(D$7=0,0,D$7/CHI_fec!D$7)</f>
        <v>0.13692683961211413</v>
      </c>
      <c r="E219" s="306">
        <f>IF(E$7=0,0,E$7/CHI_fec!E$7)</f>
        <v>0.13692683961211413</v>
      </c>
      <c r="F219" s="306">
        <f>IF(F$7=0,0,F$7/CHI_fec!F$7)</f>
        <v>0.13866436564059251</v>
      </c>
      <c r="G219" s="306">
        <f>IF(G$7=0,0,G$7/CHI_fec!G$7)</f>
        <v>0.13866436564059254</v>
      </c>
      <c r="H219" s="306">
        <f>IF(H$7=0,0,H$7/CHI_fec!H$7)</f>
        <v>0.13981070946127691</v>
      </c>
      <c r="I219" s="306">
        <f>IF(I$7=0,0,I$7/CHI_fec!I$7)</f>
        <v>0.14095616799011204</v>
      </c>
      <c r="J219" s="306">
        <f>IF(J$7=0,0,J$7/CHI_fec!J$7)</f>
        <v>0.14220996064341934</v>
      </c>
      <c r="K219" s="306">
        <f>IF(K$7=0,0,K$7/CHI_fec!K$7)</f>
        <v>0.14220996064341934</v>
      </c>
      <c r="L219" s="306">
        <f>IF(L$7=0,0,L$7/CHI_fec!L$7)</f>
        <v>0.14220996064341934</v>
      </c>
      <c r="M219" s="306">
        <f>IF(M$7=0,0,M$7/CHI_fec!M$7)</f>
        <v>0.14220996064341934</v>
      </c>
      <c r="N219" s="306">
        <f>IF(N$7=0,0,N$7/CHI_fec!N$7)</f>
        <v>0.14220996064341937</v>
      </c>
      <c r="O219" s="306">
        <f>IF(O$7=0,0,O$7/CHI_fec!O$7)</f>
        <v>0.14220996064341937</v>
      </c>
      <c r="P219" s="306">
        <f>IF(P$7=0,0,P$7/CHI_fec!P$7)</f>
        <v>0.14476435073433486</v>
      </c>
      <c r="Q219" s="306">
        <f>IF(Q$7=0,0,Q$7/CHI_fec!Q$7)</f>
        <v>0.14495706052937729</v>
      </c>
      <c r="R219" s="306">
        <f>IF(R$7=0,0,R$7/CHI_fec!R$7)</f>
        <v>0.14495706052937729</v>
      </c>
      <c r="S219" s="306">
        <f>IF(S$7=0,0,S$7/CHI_fec!S$7)</f>
        <v>0.14495706052937729</v>
      </c>
      <c r="T219" s="306">
        <f>IF(T$7=0,0,T$7/CHI_fec!T$7)</f>
        <v>0.14495706052937724</v>
      </c>
      <c r="U219" s="306">
        <f>IF(U$7=0,0,U$7/CHI_fec!U$7)</f>
        <v>0.14723674063169695</v>
      </c>
      <c r="V219" s="306">
        <f>IF(V$7=0,0,V$7/CHI_fec!V$7)</f>
        <v>0.14928845272378469</v>
      </c>
      <c r="W219" s="306">
        <f>IF(W$7=0,0,W$7/CHI_fec!W$7)</f>
        <v>0.15113499360666366</v>
      </c>
      <c r="X219" s="306">
        <f>IF(X$7=0,0,X$7/CHI_fec!X$7)</f>
        <v>0.15279688040125472</v>
      </c>
      <c r="Y219" s="306">
        <f>IF(Y$7=0,0,Y$7/CHI_fec!Y$7)</f>
        <v>0.15429257851638659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0.74215958177018126</v>
      </c>
      <c r="C220" s="306">
        <f>IF(C$8=0,0,C$8/CHI_fec!C$8)</f>
        <v>0.74215958177018115</v>
      </c>
      <c r="D220" s="306">
        <f>IF(D$8=0,0,D$8/CHI_fec!D$8)</f>
        <v>0.74215958177018082</v>
      </c>
      <c r="E220" s="306">
        <f>IF(E$8=0,0,E$8/CHI_fec!E$8)</f>
        <v>0.74215958177018104</v>
      </c>
      <c r="F220" s="306">
        <f>IF(F$8=0,0,F$8/CHI_fec!F$8)</f>
        <v>0.74455962550889587</v>
      </c>
      <c r="G220" s="306">
        <f>IF(G$8=0,0,G$8/CHI_fec!G$8)</f>
        <v>0.74671966487373942</v>
      </c>
      <c r="H220" s="306">
        <f>IF(H$8=0,0,H$8/CHI_fec!H$8)</f>
        <v>0.7486637003020985</v>
      </c>
      <c r="I220" s="306">
        <f>IF(I$8=0,0,I$8/CHI_fec!I$8)</f>
        <v>0.75041333218762163</v>
      </c>
      <c r="J220" s="306">
        <f>IF(J$8=0,0,J$8/CHI_fec!J$8)</f>
        <v>0.75198800088459261</v>
      </c>
      <c r="K220" s="306">
        <f>IF(K$8=0,0,K$8/CHI_fec!K$8)</f>
        <v>0.75340520271186617</v>
      </c>
      <c r="L220" s="306">
        <f>IF(L$8=0,0,L$8/CHI_fec!L$8)</f>
        <v>0.75468068435641289</v>
      </c>
      <c r="M220" s="306">
        <f>IF(M$8=0,0,M$8/CHI_fec!M$8)</f>
        <v>0.75582861783650457</v>
      </c>
      <c r="N220" s="306">
        <f>IF(N$8=0,0,N$8/CHI_fec!N$8)</f>
        <v>0.75686175796858712</v>
      </c>
      <c r="O220" s="306">
        <f>IF(O$8=0,0,O$8/CHI_fec!O$8)</f>
        <v>0.75779158408746161</v>
      </c>
      <c r="P220" s="306">
        <f>IF(P$8=0,0,P$8/CHI_fec!P$8)</f>
        <v>0.75849841896575698</v>
      </c>
      <c r="Q220" s="306">
        <f>IF(Q$8=0,0,Q$8/CHI_fec!Q$8)</f>
        <v>0.75849841896575698</v>
      </c>
      <c r="R220" s="306">
        <f>IF(R$8=0,0,R$8/CHI_fec!R$8)</f>
        <v>0.7584984189657572</v>
      </c>
      <c r="S220" s="306">
        <f>IF(S$8=0,0,S$8/CHI_fec!S$8)</f>
        <v>0.75849841896575709</v>
      </c>
      <c r="T220" s="306">
        <f>IF(T$8=0,0,T$8/CHI_fec!T$8)</f>
        <v>0.75849841896575709</v>
      </c>
      <c r="U220" s="306">
        <f>IF(U$8=0,0,U$8/CHI_fec!U$8)</f>
        <v>0.75849841896575687</v>
      </c>
      <c r="V220" s="306">
        <f>IF(V$8=0,0,V$8/CHI_fec!V$8)</f>
        <v>0.75849841896575732</v>
      </c>
      <c r="W220" s="306">
        <f>IF(W$8=0,0,W$8/CHI_fec!W$8)</f>
        <v>0.75849841896575709</v>
      </c>
      <c r="X220" s="306">
        <f>IF(X$8=0,0,X$8/CHI_fec!X$8)</f>
        <v>0.75849841896575732</v>
      </c>
      <c r="Y220" s="306">
        <f>IF(Y$8=0,0,Y$8/CHI_fec!Y$8)</f>
        <v>0.7584984189657572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0.52682365713599966</v>
      </c>
      <c r="C221" s="306">
        <f>IF(C$9=0,0,C$9/CHI_fec!C$9)</f>
        <v>0.52682365713599966</v>
      </c>
      <c r="D221" s="306">
        <f>IF(D$9=0,0,D$9/CHI_fec!D$9)</f>
        <v>0.52682365713599966</v>
      </c>
      <c r="E221" s="306">
        <f>IF(E$9=0,0,E$9/CHI_fec!E$9)</f>
        <v>0.52682365713599966</v>
      </c>
      <c r="F221" s="306">
        <f>IF(F$9=0,0,F$9/CHI_fec!F$9)</f>
        <v>0.53350875860540503</v>
      </c>
      <c r="G221" s="306">
        <f>IF(G$9=0,0,G$9/CHI_fec!G$9)</f>
        <v>0.53350875860540514</v>
      </c>
      <c r="H221" s="306">
        <f>IF(H$9=0,0,H$9/CHI_fec!H$9)</f>
        <v>0.53791929671217054</v>
      </c>
      <c r="I221" s="306">
        <f>IF(I$9=0,0,I$9/CHI_fec!I$9)</f>
        <v>0.54232642867379333</v>
      </c>
      <c r="J221" s="306">
        <f>IF(J$9=0,0,J$9/CHI_fec!J$9)</f>
        <v>0.54715037431349955</v>
      </c>
      <c r="K221" s="306">
        <f>IF(K$9=0,0,K$9/CHI_fec!K$9)</f>
        <v>0.54715037431349967</v>
      </c>
      <c r="L221" s="306">
        <f>IF(L$9=0,0,L$9/CHI_fec!L$9)</f>
        <v>0.54715037431349955</v>
      </c>
      <c r="M221" s="306">
        <f>IF(M$9=0,0,M$9/CHI_fec!M$9)</f>
        <v>0.54715037431349944</v>
      </c>
      <c r="N221" s="306">
        <f>IF(N$9=0,0,N$9/CHI_fec!N$9)</f>
        <v>0.54715037431349955</v>
      </c>
      <c r="O221" s="306">
        <f>IF(O$9=0,0,O$9/CHI_fec!O$9)</f>
        <v>0.54715037431349978</v>
      </c>
      <c r="P221" s="306">
        <f>IF(P$9=0,0,P$9/CHI_fec!P$9)</f>
        <v>0.55758755480737832</v>
      </c>
      <c r="Q221" s="306">
        <f>IF(Q$9=0,0,Q$9/CHI_fec!Q$9)</f>
        <v>0.55771979381180947</v>
      </c>
      <c r="R221" s="306">
        <f>IF(R$9=0,0,R$9/CHI_fec!R$9)</f>
        <v>0.55771979381180969</v>
      </c>
      <c r="S221" s="306">
        <f>IF(S$9=0,0,S$9/CHI_fec!S$9)</f>
        <v>0.55771979381180958</v>
      </c>
      <c r="T221" s="306">
        <f>IF(T$9=0,0,T$9/CHI_fec!T$9)</f>
        <v>0.55771979381180969</v>
      </c>
      <c r="U221" s="306">
        <f>IF(U$9=0,0,U$9/CHI_fec!U$9)</f>
        <v>0.56710003235585704</v>
      </c>
      <c r="V221" s="306">
        <f>IF(V$9=0,0,V$9/CHI_fec!V$9)</f>
        <v>0.57554224704550005</v>
      </c>
      <c r="W221" s="306">
        <f>IF(W$9=0,0,W$9/CHI_fec!W$9)</f>
        <v>0.58314024026617872</v>
      </c>
      <c r="X221" s="306">
        <f>IF(X$9=0,0,X$9/CHI_fec!X$9)</f>
        <v>0.58997843416478946</v>
      </c>
      <c r="Y221" s="306">
        <f>IF(Y$9=0,0,Y$9/CHI_fec!Y$9)</f>
        <v>0.59613280867353902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0.74886258152071272</v>
      </c>
      <c r="C222" s="307">
        <f>IF(C$10=0,0,C$10/CHI_fec!C$10)</f>
        <v>0.74394646274910259</v>
      </c>
      <c r="D222" s="307">
        <f>IF(D$10=0,0,D$10/CHI_fec!D$10)</f>
        <v>0.75754440567712256</v>
      </c>
      <c r="E222" s="307">
        <f>IF(E$10=0,0,E$10/CHI_fec!E$10)</f>
        <v>0.75375054114535589</v>
      </c>
      <c r="F222" s="307">
        <f>IF(F$10=0,0,F$10/CHI_fec!F$10)</f>
        <v>0.75383268547874616</v>
      </c>
      <c r="G222" s="307">
        <f>IF(G$10=0,0,G$10/CHI_fec!G$10)</f>
        <v>0.75759571612055865</v>
      </c>
      <c r="H222" s="307">
        <f>IF(H$10=0,0,H$10/CHI_fec!H$10)</f>
        <v>0.76247567541953665</v>
      </c>
      <c r="I222" s="307">
        <f>IF(I$10=0,0,I$10/CHI_fec!I$10)</f>
        <v>0.77191042246328334</v>
      </c>
      <c r="J222" s="307">
        <f>IF(J$10=0,0,J$10/CHI_fec!J$10)</f>
        <v>0.77623081120950432</v>
      </c>
      <c r="K222" s="307">
        <f>IF(K$10=0,0,K$10/CHI_fec!K$10)</f>
        <v>0.77535302230537917</v>
      </c>
      <c r="L222" s="307">
        <f>IF(L$10=0,0,L$10/CHI_fec!L$10)</f>
        <v>0.77672851285981703</v>
      </c>
      <c r="M222" s="307">
        <f>IF(M$10=0,0,M$10/CHI_fec!M$10)</f>
        <v>0.77548127320669225</v>
      </c>
      <c r="N222" s="307">
        <f>IF(N$10=0,0,N$10/CHI_fec!N$10)</f>
        <v>0.77421521330576493</v>
      </c>
      <c r="O222" s="307">
        <f>IF(O$10=0,0,O$10/CHI_fec!O$10)</f>
        <v>0.77457599712228153</v>
      </c>
      <c r="P222" s="307">
        <f>IF(P$10=0,0,P$10/CHI_fec!P$10)</f>
        <v>0.78983004765386</v>
      </c>
      <c r="Q222" s="307">
        <f>IF(Q$10=0,0,Q$10/CHI_fec!Q$10)</f>
        <v>0.7918864745507711</v>
      </c>
      <c r="R222" s="307">
        <f>IF(R$10=0,0,R$10/CHI_fec!R$10)</f>
        <v>0.79287226998606586</v>
      </c>
      <c r="S222" s="307">
        <f>IF(S$10=0,0,S$10/CHI_fec!S$10)</f>
        <v>0.79037297974838527</v>
      </c>
      <c r="T222" s="307">
        <f>IF(T$10=0,0,T$10/CHI_fec!T$10)</f>
        <v>0.79236162352985129</v>
      </c>
      <c r="U222" s="307">
        <f>IF(U$10=0,0,U$10/CHI_fec!U$10)</f>
        <v>0.83255513285465077</v>
      </c>
      <c r="V222" s="307">
        <f>IF(V$10=0,0,V$10/CHI_fec!V$10)</f>
        <v>0.84840095217956335</v>
      </c>
      <c r="W222" s="307">
        <f>IF(W$10=0,0,W$10/CHI_fec!W$10)</f>
        <v>0.88266707221123786</v>
      </c>
      <c r="X222" s="307">
        <f>IF(X$10=0,0,X$10/CHI_fec!X$10)</f>
        <v>0.90797002066718635</v>
      </c>
      <c r="Y222" s="307">
        <f>IF(Y$10=0,0,Y$10/CHI_fec!Y$10)</f>
        <v>0.90010636996341498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0.70891717788412367</v>
      </c>
      <c r="C224" s="308">
        <f>IF(C$25=0,0,C$25/CHI_fec!C$25)</f>
        <v>0.70577258317314528</v>
      </c>
      <c r="D224" s="308">
        <f>IF(D$25=0,0,D$25/CHI_fec!D$25)</f>
        <v>0.70689439833052303</v>
      </c>
      <c r="E224" s="308">
        <f>IF(E$25=0,0,E$25/CHI_fec!E$25)</f>
        <v>0.70920145937089918</v>
      </c>
      <c r="F224" s="308">
        <f>IF(F$25=0,0,F$25/CHI_fec!F$25)</f>
        <v>0.71690547514383463</v>
      </c>
      <c r="G224" s="308">
        <f>IF(G$25=0,0,G$25/CHI_fec!G$25)</f>
        <v>0.73017738697060997</v>
      </c>
      <c r="H224" s="308">
        <f>IF(H$25=0,0,H$25/CHI_fec!H$25)</f>
        <v>0.71639506733789937</v>
      </c>
      <c r="I224" s="308">
        <f>IF(I$25=0,0,I$25/CHI_fec!I$25)</f>
        <v>0.74770059526507515</v>
      </c>
      <c r="J224" s="308">
        <f>IF(J$25=0,0,J$25/CHI_fec!J$25)</f>
        <v>0.75477805649271457</v>
      </c>
      <c r="K224" s="308">
        <f>IF(K$25=0,0,K$25/CHI_fec!K$25)</f>
        <v>0.77048540301236479</v>
      </c>
      <c r="L224" s="308">
        <f>IF(L$25=0,0,L$25/CHI_fec!L$25)</f>
        <v>0.78345967105078662</v>
      </c>
      <c r="M224" s="308">
        <f>IF(M$25=0,0,M$25/CHI_fec!M$25)</f>
        <v>0.78240176141421514</v>
      </c>
      <c r="N224" s="308">
        <f>IF(N$25=0,0,N$25/CHI_fec!N$25)</f>
        <v>0.78563089071655368</v>
      </c>
      <c r="O224" s="308">
        <f>IF(O$25=0,0,O$25/CHI_fec!O$25)</f>
        <v>0.7843787561527974</v>
      </c>
      <c r="P224" s="308">
        <f>IF(P$25=0,0,P$25/CHI_fec!P$25)</f>
        <v>0.79417228606978252</v>
      </c>
      <c r="Q224" s="308">
        <f>IF(Q$25=0,0,Q$25/CHI_fec!Q$25)</f>
        <v>0.79594391792332053</v>
      </c>
      <c r="R224" s="308">
        <f>IF(R$25=0,0,R$25/CHI_fec!R$25)</f>
        <v>0.7948016419156545</v>
      </c>
      <c r="S224" s="308">
        <f>IF(S$25=0,0,S$25/CHI_fec!S$25)</f>
        <v>0.79760605896399717</v>
      </c>
      <c r="T224" s="308">
        <f>IF(T$25=0,0,T$25/CHI_fec!T$25)</f>
        <v>0.79661853841359542</v>
      </c>
      <c r="U224" s="308">
        <f>IF(U$25=0,0,U$25/CHI_fec!U$25)</f>
        <v>0.80890663857443279</v>
      </c>
      <c r="V224" s="308">
        <f>IF(V$25=0,0,V$25/CHI_fec!V$25)</f>
        <v>0.81758200385590274</v>
      </c>
      <c r="W224" s="308">
        <f>IF(W$25=0,0,W$25/CHI_fec!W$25)</f>
        <v>0.82266402507239211</v>
      </c>
      <c r="X224" s="308">
        <f>IF(X$25=0,0,X$25/CHI_fec!X$25)</f>
        <v>0.82116059114425421</v>
      </c>
      <c r="Y224" s="308">
        <f>IF(Y$25=0,0,Y$25/CHI_fec!Y$25)</f>
        <v>0.83412347397914999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0.46096667110914696</v>
      </c>
      <c r="C225" s="308">
        <f>IF(C$36=0,0,C$36/CHI_fec!C$36)</f>
        <v>0.45845481510297048</v>
      </c>
      <c r="D225" s="308">
        <f>IF(D$36=0,0,D$36/CHI_fec!D$36)</f>
        <v>0.45923777160552604</v>
      </c>
      <c r="E225" s="308">
        <f>IF(E$36=0,0,E$36/CHI_fec!E$36)</f>
        <v>0.4606726962068321</v>
      </c>
      <c r="F225" s="308">
        <f>IF(F$36=0,0,F$36/CHI_fec!F$36)</f>
        <v>0.46618247331046841</v>
      </c>
      <c r="G225" s="308">
        <f>IF(G$36=0,0,G$36/CHI_fec!G$36)</f>
        <v>0.47467664947640814</v>
      </c>
      <c r="H225" s="308">
        <f>IF(H$36=0,0,H$36/CHI_fec!H$36)</f>
        <v>0.46620385783558105</v>
      </c>
      <c r="I225" s="308">
        <f>IF(I$36=0,0,I$36/CHI_fec!I$36)</f>
        <v>0.48610952919254619</v>
      </c>
      <c r="J225" s="308">
        <f>IF(J$36=0,0,J$36/CHI_fec!J$36)</f>
        <v>0.49048317579383993</v>
      </c>
      <c r="K225" s="308">
        <f>IF(K$36=0,0,K$36/CHI_fec!K$36)</f>
        <v>0.50047759883701182</v>
      </c>
      <c r="L225" s="308">
        <f>IF(L$36=0,0,L$36/CHI_fec!L$36)</f>
        <v>0.50867201663202044</v>
      </c>
      <c r="M225" s="308">
        <f>IF(M$36=0,0,M$36/CHI_fec!M$36)</f>
        <v>0.50784900661013899</v>
      </c>
      <c r="N225" s="308">
        <f>IF(N$36=0,0,N$36/CHI_fec!N$36)</f>
        <v>0.50955439464629326</v>
      </c>
      <c r="O225" s="308">
        <f>IF(O$36=0,0,O$36/CHI_fec!O$36)</f>
        <v>0.50869800844170665</v>
      </c>
      <c r="P225" s="308">
        <f>IF(P$36=0,0,P$36/CHI_fec!P$36)</f>
        <v>0.51852690838994997</v>
      </c>
      <c r="Q225" s="308">
        <f>IF(Q$36=0,0,Q$36/CHI_fec!Q$36)</f>
        <v>0.52019868714942241</v>
      </c>
      <c r="R225" s="308">
        <f>IF(R$36=0,0,R$36/CHI_fec!R$36)</f>
        <v>0.52062142060916028</v>
      </c>
      <c r="S225" s="308">
        <f>IF(S$36=0,0,S$36/CHI_fec!S$36)</f>
        <v>0.52038701463146575</v>
      </c>
      <c r="T225" s="308">
        <f>IF(T$36=0,0,T$36/CHI_fec!T$36)</f>
        <v>0.52036932329469165</v>
      </c>
      <c r="U225" s="308">
        <f>IF(U$36=0,0,U$36/CHI_fec!U$36)</f>
        <v>0.54235242196062017</v>
      </c>
      <c r="V225" s="308">
        <f>IF(V$36=0,0,V$36/CHI_fec!V$36)</f>
        <v>0.55850641051043026</v>
      </c>
      <c r="W225" s="308">
        <f>IF(W$36=0,0,W$36/CHI_fec!W$36)</f>
        <v>0.57686806504352794</v>
      </c>
      <c r="X225" s="308">
        <f>IF(X$36=0,0,X$36/CHI_fec!X$36)</f>
        <v>0.57879104281182725</v>
      </c>
      <c r="Y225" s="308">
        <f>IF(Y$36=0,0,Y$36/CHI_fec!Y$36)</f>
        <v>0.57825667907553091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0.63398355897343583</v>
      </c>
      <c r="C226" s="308">
        <f>IF(C$44=0,0,C$44/CHI_fec!C$44)</f>
        <v>0.63405694158506509</v>
      </c>
      <c r="D226" s="308">
        <f>IF(D$44=0,0,D$44/CHI_fec!D$44)</f>
        <v>0.64489821297056826</v>
      </c>
      <c r="E226" s="308">
        <f>IF(E$44=0,0,E$44/CHI_fec!E$44)</f>
        <v>0.64000012759893532</v>
      </c>
      <c r="F226" s="308">
        <f>IF(F$44=0,0,F$44/CHI_fec!F$44)</f>
        <v>0.63451802115859834</v>
      </c>
      <c r="G226" s="308">
        <f>IF(G$44=0,0,G$44/CHI_fec!G$44)</f>
        <v>0.64321765578428713</v>
      </c>
      <c r="H226" s="308">
        <f>IF(H$44=0,0,H$44/CHI_fec!H$44)</f>
        <v>0.64140457110016014</v>
      </c>
      <c r="I226" s="308">
        <f>IF(I$44=0,0,I$44/CHI_fec!I$44)</f>
        <v>0.6568536073726432</v>
      </c>
      <c r="J226" s="308">
        <f>IF(J$44=0,0,J$44/CHI_fec!J$44)</f>
        <v>0.66002963702712403</v>
      </c>
      <c r="K226" s="308">
        <f>IF(K$44=0,0,K$44/CHI_fec!K$44)</f>
        <v>0.66171149413835584</v>
      </c>
      <c r="L226" s="308">
        <f>IF(L$44=0,0,L$44/CHI_fec!L$44)</f>
        <v>0.66745702099962256</v>
      </c>
      <c r="M226" s="308">
        <f>IF(M$44=0,0,M$44/CHI_fec!M$44)</f>
        <v>0.66546611616655682</v>
      </c>
      <c r="N226" s="308">
        <f>IF(N$44=0,0,N$44/CHI_fec!N$44)</f>
        <v>0.66422192314875084</v>
      </c>
      <c r="O226" s="308">
        <f>IF(O$44=0,0,O$44/CHI_fec!O$44)</f>
        <v>0.66494349892072335</v>
      </c>
      <c r="P226" s="308">
        <f>IF(P$44=0,0,P$44/CHI_fec!P$44)</f>
        <v>0.67700662661195998</v>
      </c>
      <c r="Q226" s="308">
        <f>IF(Q$44=0,0,Q$44/CHI_fec!Q$44)</f>
        <v>0.68026448614032786</v>
      </c>
      <c r="R226" s="308">
        <f>IF(R$44=0,0,R$44/CHI_fec!R$44)</f>
        <v>0.68013897257074973</v>
      </c>
      <c r="S226" s="308">
        <f>IF(S$44=0,0,S$44/CHI_fec!S$44)</f>
        <v>0.67746144113091933</v>
      </c>
      <c r="T226" s="308">
        <f>IF(T$44=0,0,T$44/CHI_fec!T$44)</f>
        <v>0.68030722073162386</v>
      </c>
      <c r="U226" s="308">
        <f>IF(U$44=0,0,U$44/CHI_fec!U$44)</f>
        <v>0.70729072879020982</v>
      </c>
      <c r="V226" s="308">
        <f>IF(V$44=0,0,V$44/CHI_fec!V$44)</f>
        <v>0.71851811353787076</v>
      </c>
      <c r="W226" s="308">
        <f>IF(W$44=0,0,W$44/CHI_fec!W$44)</f>
        <v>0.74422299406340975</v>
      </c>
      <c r="X226" s="308">
        <f>IF(X$44=0,0,X$44/CHI_fec!X$44)</f>
        <v>0.78052538266063387</v>
      </c>
      <c r="Y226" s="308">
        <f>IF(Y$44=0,0,Y$44/CHI_fec!Y$44)</f>
        <v>0.77852267797495944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0.74538254178916608</v>
      </c>
      <c r="C227" s="309">
        <f>IF(C$58=0,0,C$58/CHI_fec!C$58)</f>
        <v>0.74538254178916641</v>
      </c>
      <c r="D227" s="309">
        <f>IF(D$58=0,0,D$58/CHI_fec!D$58)</f>
        <v>0.74538254178916619</v>
      </c>
      <c r="E227" s="309">
        <f>IF(E$58=0,0,E$58/CHI_fec!E$58)</f>
        <v>0.74538254178916619</v>
      </c>
      <c r="F227" s="309">
        <f>IF(F$58=0,0,F$58/CHI_fec!F$58)</f>
        <v>0.74993178761024959</v>
      </c>
      <c r="G227" s="309">
        <f>IF(G$58=0,0,G$58/CHI_fec!G$58)</f>
        <v>0.75402610884922472</v>
      </c>
      <c r="H227" s="309">
        <f>IF(H$58=0,0,H$58/CHI_fec!H$58)</f>
        <v>0.7577109979643023</v>
      </c>
      <c r="I227" s="309">
        <f>IF(I$58=0,0,I$58/CHI_fec!I$58)</f>
        <v>0.76102739816787213</v>
      </c>
      <c r="J227" s="309">
        <f>IF(J$58=0,0,J$58/CHI_fec!J$58)</f>
        <v>0.76401215835108505</v>
      </c>
      <c r="K227" s="309">
        <f>IF(K$58=0,0,K$58/CHI_fec!K$58)</f>
        <v>0.7666984425159763</v>
      </c>
      <c r="L227" s="309">
        <f>IF(L$58=0,0,L$58/CHI_fec!L$58)</f>
        <v>0.76911609826437866</v>
      </c>
      <c r="M227" s="309">
        <f>IF(M$58=0,0,M$58/CHI_fec!M$58)</f>
        <v>0.77129198843794078</v>
      </c>
      <c r="N227" s="309">
        <f>IF(N$58=0,0,N$58/CHI_fec!N$58)</f>
        <v>0.77325028959414654</v>
      </c>
      <c r="O227" s="309">
        <f>IF(O$58=0,0,O$58/CHI_fec!O$58)</f>
        <v>0.77414203258037639</v>
      </c>
      <c r="P227" s="309">
        <f>IF(P$58=0,0,P$58/CHI_fec!P$58)</f>
        <v>0.77581532932233888</v>
      </c>
      <c r="Q227" s="309">
        <f>IF(Q$58=0,0,Q$58/CHI_fec!Q$58)</f>
        <v>0.77732129639010505</v>
      </c>
      <c r="R227" s="309">
        <f>IF(R$58=0,0,R$58/CHI_fec!R$58)</f>
        <v>0.77867666675109437</v>
      </c>
      <c r="S227" s="309">
        <f>IF(S$58=0,0,S$58/CHI_fec!S$58)</f>
        <v>0.7798965000759851</v>
      </c>
      <c r="T227" s="309">
        <f>IF(T$58=0,0,T$58/CHI_fec!T$58)</f>
        <v>0.7809943500683868</v>
      </c>
      <c r="U227" s="309">
        <f>IF(U$58=0,0,U$58/CHI_fec!U$58)</f>
        <v>0.78198241506154786</v>
      </c>
      <c r="V227" s="309">
        <f>IF(V$58=0,0,V$58/CHI_fec!V$58)</f>
        <v>0.78287167355539289</v>
      </c>
      <c r="W227" s="309">
        <f>IF(W$58=0,0,W$58/CHI_fec!W$58)</f>
        <v>0.78296624999999997</v>
      </c>
      <c r="X227" s="309">
        <f>IF(X$58=0,0,X$58/CHI_fec!X$58)</f>
        <v>0.7829662500000002</v>
      </c>
      <c r="Y227" s="309">
        <f>IF(Y$58=0,0,Y$58/CHI_fec!Y$58)</f>
        <v>0.78296624999999986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0.77323822102787643</v>
      </c>
      <c r="C229" s="322">
        <f>IF(C$61=0,0,C$61/CHI_fec!C$61)</f>
        <v>0.77080620953118772</v>
      </c>
      <c r="D229" s="322">
        <f>IF(D$61=0,0,D$61/CHI_fec!D$61)</f>
        <v>0.76374531433124637</v>
      </c>
      <c r="E229" s="322">
        <f>IF(E$61=0,0,E$61/CHI_fec!E$61)</f>
        <v>0.76807088264951995</v>
      </c>
      <c r="F229" s="322">
        <f>IF(F$61=0,0,F$61/CHI_fec!F$61)</f>
        <v>0.78247865898727398</v>
      </c>
      <c r="G229" s="322">
        <f>IF(G$61=0,0,G$61/CHI_fec!G$61)</f>
        <v>0.78106620008779482</v>
      </c>
      <c r="H229" s="322">
        <f>IF(H$61=0,0,H$61/CHI_fec!H$61)</f>
        <v>0.7736097170161601</v>
      </c>
      <c r="I229" s="322">
        <f>IF(I$61=0,0,I$61/CHI_fec!I$61)</f>
        <v>0.7821035060526399</v>
      </c>
      <c r="J229" s="322">
        <f>IF(J$61=0,0,J$61/CHI_fec!J$61)</f>
        <v>0.78543830795492964</v>
      </c>
      <c r="K229" s="322">
        <f>IF(K$61=0,0,K$61/CHI_fec!K$61)</f>
        <v>0.79687726233449274</v>
      </c>
      <c r="L229" s="322">
        <f>IF(L$61=0,0,L$61/CHI_fec!L$61)</f>
        <v>0.79890230958806452</v>
      </c>
      <c r="M229" s="322">
        <f>IF(M$61=0,0,M$61/CHI_fec!M$61)</f>
        <v>0.80097857495527858</v>
      </c>
      <c r="N229" s="322">
        <f>IF(N$61=0,0,N$61/CHI_fec!N$61)</f>
        <v>0.80545024208785077</v>
      </c>
      <c r="O229" s="322">
        <f>IF(O$61=0,0,O$61/CHI_fec!O$61)</f>
        <v>0.80282018734636962</v>
      </c>
      <c r="P229" s="322">
        <f>IF(P$61=0,0,P$61/CHI_fec!P$61)</f>
        <v>0.80156393633709855</v>
      </c>
      <c r="Q229" s="322">
        <f>IF(Q$61=0,0,Q$61/CHI_fec!Q$61)</f>
        <v>0.796796902400289</v>
      </c>
      <c r="R229" s="322">
        <f>IF(R$61=0,0,R$61/CHI_fec!R$61)</f>
        <v>0.79606242758873302</v>
      </c>
      <c r="S229" s="322">
        <f>IF(S$61=0,0,S$61/CHI_fec!S$61)</f>
        <v>0.80838868753824022</v>
      </c>
      <c r="T229" s="322">
        <f>IF(T$61=0,0,T$61/CHI_fec!T$61)</f>
        <v>0.80885730877694328</v>
      </c>
      <c r="U229" s="322">
        <f>IF(U$61=0,0,U$61/CHI_fec!U$61)</f>
        <v>0.81718975090800938</v>
      </c>
      <c r="V229" s="322">
        <f>IF(V$61=0,0,V$61/CHI_fec!V$61)</f>
        <v>0.82070245380644813</v>
      </c>
      <c r="W229" s="322">
        <f>IF(W$61=0,0,W$61/CHI_fec!W$61)</f>
        <v>0.81204803369071421</v>
      </c>
      <c r="X229" s="322">
        <f>IF(X$61=0,0,X$61/CHI_fec!X$61)</f>
        <v>0.78924103552552805</v>
      </c>
      <c r="Y229" s="322">
        <f>IF(Y$61=0,0,Y$61/CHI_fec!Y$61)</f>
        <v>0.79611888642727557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0.54449999999999998</v>
      </c>
      <c r="C230" s="305">
        <f>IF(C$62=0,0,C$62/CHI_fec!C$62)</f>
        <v>0.54449999999999998</v>
      </c>
      <c r="D230" s="305">
        <f>IF(D$62=0,0,D$62/CHI_fec!D$62)</f>
        <v>0.5445000000000001</v>
      </c>
      <c r="E230" s="305">
        <f>IF(E$62=0,0,E$62/CHI_fec!E$62)</f>
        <v>0.54449999999999998</v>
      </c>
      <c r="F230" s="305">
        <f>IF(F$62=0,0,F$62/CHI_fec!F$62)</f>
        <v>0.54449999999999998</v>
      </c>
      <c r="G230" s="305">
        <f>IF(G$62=0,0,G$62/CHI_fec!G$62)</f>
        <v>0.54449999999999998</v>
      </c>
      <c r="H230" s="305">
        <f>IF(H$62=0,0,H$62/CHI_fec!H$62)</f>
        <v>0.54449999999999998</v>
      </c>
      <c r="I230" s="305">
        <f>IF(I$62=0,0,I$62/CHI_fec!I$62)</f>
        <v>0.5445000000000001</v>
      </c>
      <c r="J230" s="305">
        <f>IF(J$62=0,0,J$62/CHI_fec!J$62)</f>
        <v>0.54449999999999998</v>
      </c>
      <c r="K230" s="305">
        <f>IF(K$62=0,0,K$62/CHI_fec!K$62)</f>
        <v>0.54449999999999987</v>
      </c>
      <c r="L230" s="305">
        <f>IF(L$62=0,0,L$62/CHI_fec!L$62)</f>
        <v>0.5445000000000001</v>
      </c>
      <c r="M230" s="305">
        <f>IF(M$62=0,0,M$62/CHI_fec!M$62)</f>
        <v>0.5445000000000001</v>
      </c>
      <c r="N230" s="305">
        <f>IF(N$62=0,0,N$62/CHI_fec!N$62)</f>
        <v>0.54449999999999998</v>
      </c>
      <c r="O230" s="305">
        <f>IF(O$62=0,0,O$62/CHI_fec!O$62)</f>
        <v>0.54449999999999998</v>
      </c>
      <c r="P230" s="305">
        <f>IF(P$62=0,0,P$62/CHI_fec!P$62)</f>
        <v>0.54450000000000032</v>
      </c>
      <c r="Q230" s="305">
        <f>IF(Q$62=0,0,Q$62/CHI_fec!Q$62)</f>
        <v>0.54449999999999998</v>
      </c>
      <c r="R230" s="305">
        <f>IF(R$62=0,0,R$62/CHI_fec!R$62)</f>
        <v>0.54449999999999987</v>
      </c>
      <c r="S230" s="305">
        <f>IF(S$62=0,0,S$62/CHI_fec!S$62)</f>
        <v>0.54449999999999987</v>
      </c>
      <c r="T230" s="305">
        <f>IF(T$62=0,0,T$62/CHI_fec!T$62)</f>
        <v>0.54449999999999976</v>
      </c>
      <c r="U230" s="305">
        <f>IF(U$62=0,0,U$62/CHI_fec!U$62)</f>
        <v>0.5445000000000001</v>
      </c>
      <c r="V230" s="305">
        <f>IF(V$62=0,0,V$62/CHI_fec!V$62)</f>
        <v>0.54449999999999998</v>
      </c>
      <c r="W230" s="305">
        <f>IF(W$62=0,0,W$62/CHI_fec!W$62)</f>
        <v>0.54449999999999998</v>
      </c>
      <c r="X230" s="305">
        <f>IF(X$62=0,0,X$62/CHI_fec!X$62)</f>
        <v>0.54449999999999987</v>
      </c>
      <c r="Y230" s="305">
        <f>IF(Y$62=0,0,Y$62/CHI_fec!Y$62)</f>
        <v>0.5445000000000001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0.16607632293704855</v>
      </c>
      <c r="C231" s="306">
        <f>IF(C$63=0,0,C$63/CHI_fec!C$63)</f>
        <v>0.16607632293704852</v>
      </c>
      <c r="D231" s="306">
        <f>IF(D$63=0,0,D$63/CHI_fec!D$63)</f>
        <v>0.16607632293704852</v>
      </c>
      <c r="E231" s="306">
        <f>IF(E$63=0,0,E$63/CHI_fec!E$63)</f>
        <v>0.16607632293704852</v>
      </c>
      <c r="F231" s="306">
        <f>IF(F$63=0,0,F$63/CHI_fec!F$63)</f>
        <v>0.16607632293704849</v>
      </c>
      <c r="G231" s="306">
        <f>IF(G$63=0,0,G$63/CHI_fec!G$63)</f>
        <v>0.16607632293704852</v>
      </c>
      <c r="H231" s="306">
        <f>IF(H$63=0,0,H$63/CHI_fec!H$63)</f>
        <v>0.16607632293704852</v>
      </c>
      <c r="I231" s="306">
        <f>IF(I$63=0,0,I$63/CHI_fec!I$63)</f>
        <v>0.16607632293704852</v>
      </c>
      <c r="J231" s="306">
        <f>IF(J$63=0,0,J$63/CHI_fec!J$63)</f>
        <v>0.16607632293704852</v>
      </c>
      <c r="K231" s="306">
        <f>IF(K$63=0,0,K$63/CHI_fec!K$63)</f>
        <v>0.16607632293704847</v>
      </c>
      <c r="L231" s="306">
        <f>IF(L$63=0,0,L$63/CHI_fec!L$63)</f>
        <v>0.16607632293704855</v>
      </c>
      <c r="M231" s="306">
        <f>IF(M$63=0,0,M$63/CHI_fec!M$63)</f>
        <v>0.16607632293704852</v>
      </c>
      <c r="N231" s="306">
        <f>IF(N$63=0,0,N$63/CHI_fec!N$63)</f>
        <v>0.16607632293704852</v>
      </c>
      <c r="O231" s="306">
        <f>IF(O$63=0,0,O$63/CHI_fec!O$63)</f>
        <v>0.16607632293704852</v>
      </c>
      <c r="P231" s="306">
        <f>IF(P$63=0,0,P$63/CHI_fec!P$63)</f>
        <v>0.16607632293704852</v>
      </c>
      <c r="Q231" s="306">
        <f>IF(Q$63=0,0,Q$63/CHI_fec!Q$63)</f>
        <v>0.16607632293704847</v>
      </c>
      <c r="R231" s="306">
        <f>IF(R$63=0,0,R$63/CHI_fec!R$63)</f>
        <v>0.16607632293704849</v>
      </c>
      <c r="S231" s="306">
        <f>IF(S$63=0,0,S$63/CHI_fec!S$63)</f>
        <v>0.16607632293704852</v>
      </c>
      <c r="T231" s="306">
        <f>IF(T$63=0,0,T$63/CHI_fec!T$63)</f>
        <v>0.16607632293704852</v>
      </c>
      <c r="U231" s="306">
        <f>IF(U$63=0,0,U$63/CHI_fec!U$63)</f>
        <v>0.16607632293704852</v>
      </c>
      <c r="V231" s="306">
        <f>IF(V$63=0,0,V$63/CHI_fec!V$63)</f>
        <v>0.16607632293704849</v>
      </c>
      <c r="W231" s="306">
        <f>IF(W$63=0,0,W$63/CHI_fec!W$63)</f>
        <v>0.16607632293704852</v>
      </c>
      <c r="X231" s="306">
        <f>IF(X$63=0,0,X$63/CHI_fec!X$63)</f>
        <v>0.16607632293704858</v>
      </c>
      <c r="Y231" s="306">
        <f>IF(Y$63=0,0,Y$63/CHI_fec!Y$63)</f>
        <v>0.16607632293704852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0.75849841896575698</v>
      </c>
      <c r="C232" s="306">
        <f>IF(C$64=0,0,C$64/CHI_fec!C$64)</f>
        <v>0.75849841896575709</v>
      </c>
      <c r="D232" s="306">
        <f>IF(D$64=0,0,D$64/CHI_fec!D$64)</f>
        <v>0.75849841896575709</v>
      </c>
      <c r="E232" s="306">
        <f>IF(E$64=0,0,E$64/CHI_fec!E$64)</f>
        <v>0.7584984189657572</v>
      </c>
      <c r="F232" s="306">
        <f>IF(F$64=0,0,F$64/CHI_fec!F$64)</f>
        <v>0.75849841896575687</v>
      </c>
      <c r="G232" s="306">
        <f>IF(G$64=0,0,G$64/CHI_fec!G$64)</f>
        <v>0.75849841896575698</v>
      </c>
      <c r="H232" s="306">
        <f>IF(H$64=0,0,H$64/CHI_fec!H$64)</f>
        <v>0.75849841896575687</v>
      </c>
      <c r="I232" s="306">
        <f>IF(I$64=0,0,I$64/CHI_fec!I$64)</f>
        <v>0.7584984189657572</v>
      </c>
      <c r="J232" s="306">
        <f>IF(J$64=0,0,J$64/CHI_fec!J$64)</f>
        <v>0.75849841896575698</v>
      </c>
      <c r="K232" s="306">
        <f>IF(K$64=0,0,K$64/CHI_fec!K$64)</f>
        <v>0.75849841896575732</v>
      </c>
      <c r="L232" s="306">
        <f>IF(L$64=0,0,L$64/CHI_fec!L$64)</f>
        <v>0.75849841896575732</v>
      </c>
      <c r="M232" s="306">
        <f>IF(M$64=0,0,M$64/CHI_fec!M$64)</f>
        <v>0.75849841896575709</v>
      </c>
      <c r="N232" s="306">
        <f>IF(N$64=0,0,N$64/CHI_fec!N$64)</f>
        <v>0.75849841896575709</v>
      </c>
      <c r="O232" s="306">
        <f>IF(O$64=0,0,O$64/CHI_fec!O$64)</f>
        <v>0.75849841896575709</v>
      </c>
      <c r="P232" s="306">
        <f>IF(P$64=0,0,P$64/CHI_fec!P$64)</f>
        <v>0.75849841896575709</v>
      </c>
      <c r="Q232" s="306">
        <f>IF(Q$64=0,0,Q$64/CHI_fec!Q$64)</f>
        <v>0.75849841896575743</v>
      </c>
      <c r="R232" s="306">
        <f>IF(R$64=0,0,R$64/CHI_fec!R$64)</f>
        <v>0.75849841896575676</v>
      </c>
      <c r="S232" s="306">
        <f>IF(S$64=0,0,S$64/CHI_fec!S$64)</f>
        <v>0.75849841896575709</v>
      </c>
      <c r="T232" s="306">
        <f>IF(T$64=0,0,T$64/CHI_fec!T$64)</f>
        <v>0.75849841896575709</v>
      </c>
      <c r="U232" s="306">
        <f>IF(U$64=0,0,U$64/CHI_fec!U$64)</f>
        <v>0.7584984189657572</v>
      </c>
      <c r="V232" s="306">
        <f>IF(V$64=0,0,V$64/CHI_fec!V$64)</f>
        <v>0.75849841896575709</v>
      </c>
      <c r="W232" s="306">
        <f>IF(W$64=0,0,W$64/CHI_fec!W$64)</f>
        <v>0.75849841896575709</v>
      </c>
      <c r="X232" s="306">
        <f>IF(X$64=0,0,X$64/CHI_fec!X$64)</f>
        <v>0.75849841896575687</v>
      </c>
      <c r="Y232" s="306">
        <f>IF(Y$64=0,0,Y$64/CHI_fec!Y$64)</f>
        <v>0.75849841896575732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0.64500695745976311</v>
      </c>
      <c r="C233" s="306">
        <f>IF(C$65=0,0,C$65/CHI_fec!C$65)</f>
        <v>0.645006957459763</v>
      </c>
      <c r="D233" s="306">
        <f>IF(D$65=0,0,D$65/CHI_fec!D$65)</f>
        <v>0.645006957459763</v>
      </c>
      <c r="E233" s="306">
        <f>IF(E$65=0,0,E$65/CHI_fec!E$65)</f>
        <v>0.645006957459763</v>
      </c>
      <c r="F233" s="306">
        <f>IF(F$65=0,0,F$65/CHI_fec!F$65)</f>
        <v>0.645006957459763</v>
      </c>
      <c r="G233" s="306">
        <f>IF(G$65=0,0,G$65/CHI_fec!G$65)</f>
        <v>0.64500695745976311</v>
      </c>
      <c r="H233" s="306">
        <f>IF(H$65=0,0,H$65/CHI_fec!H$65)</f>
        <v>0.645006957459763</v>
      </c>
      <c r="I233" s="306">
        <f>IF(I$65=0,0,I$65/CHI_fec!I$65)</f>
        <v>0.645006957459763</v>
      </c>
      <c r="J233" s="306">
        <f>IF(J$65=0,0,J$65/CHI_fec!J$65)</f>
        <v>0.645006957459763</v>
      </c>
      <c r="K233" s="306">
        <f>IF(K$65=0,0,K$65/CHI_fec!K$65)</f>
        <v>0.64500695745976311</v>
      </c>
      <c r="L233" s="306">
        <f>IF(L$65=0,0,L$65/CHI_fec!L$65)</f>
        <v>0.645006957459763</v>
      </c>
      <c r="M233" s="306">
        <f>IF(M$65=0,0,M$65/CHI_fec!M$65)</f>
        <v>0.645006957459763</v>
      </c>
      <c r="N233" s="306">
        <f>IF(N$65=0,0,N$65/CHI_fec!N$65)</f>
        <v>0.64500695745976278</v>
      </c>
      <c r="O233" s="306">
        <f>IF(O$65=0,0,O$65/CHI_fec!O$65)</f>
        <v>0.64500695745976311</v>
      </c>
      <c r="P233" s="306">
        <f>IF(P$65=0,0,P$65/CHI_fec!P$65)</f>
        <v>0.64500695745976322</v>
      </c>
      <c r="Q233" s="306">
        <f>IF(Q$65=0,0,Q$65/CHI_fec!Q$65)</f>
        <v>0.64500695745976311</v>
      </c>
      <c r="R233" s="306">
        <f>IF(R$65=0,0,R$65/CHI_fec!R$65)</f>
        <v>0.645006957459763</v>
      </c>
      <c r="S233" s="306">
        <f>IF(S$65=0,0,S$65/CHI_fec!S$65)</f>
        <v>0.64500695745976289</v>
      </c>
      <c r="T233" s="306">
        <f>IF(T$65=0,0,T$65/CHI_fec!T$65)</f>
        <v>0.645006957459763</v>
      </c>
      <c r="U233" s="306">
        <f>IF(U$65=0,0,U$65/CHI_fec!U$65)</f>
        <v>0.645006957459763</v>
      </c>
      <c r="V233" s="306">
        <f>IF(V$65=0,0,V$65/CHI_fec!V$65)</f>
        <v>0.64500695745976278</v>
      </c>
      <c r="W233" s="306">
        <f>IF(W$65=0,0,W$65/CHI_fec!W$65)</f>
        <v>0.645006957459763</v>
      </c>
      <c r="X233" s="306">
        <f>IF(X$65=0,0,X$65/CHI_fec!X$65)</f>
        <v>0.64500695745976311</v>
      </c>
      <c r="Y233" s="306">
        <f>IF(Y$65=0,0,Y$65/CHI_fec!Y$65)</f>
        <v>0.645006957459763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0.96096708896328065</v>
      </c>
      <c r="C234" s="307">
        <f>IF(C$66=0,0,C$66/CHI_fec!C$66)</f>
        <v>0.95465855057248761</v>
      </c>
      <c r="D234" s="307">
        <f>IF(D$66=0,0,D$66/CHI_fec!D$66)</f>
        <v>0.97210791438619693</v>
      </c>
      <c r="E234" s="307">
        <f>IF(E$66=0,0,E$66/CHI_fec!E$66)</f>
        <v>0.9672394925355422</v>
      </c>
      <c r="F234" s="307">
        <f>IF(F$66=0,0,F$66/CHI_fec!F$66)</f>
        <v>0.95522364220697709</v>
      </c>
      <c r="G234" s="307">
        <f>IF(G$66=0,0,G$66/CHI_fec!G$66)</f>
        <v>0.95999198922170714</v>
      </c>
      <c r="H234" s="307">
        <f>IF(H$66=0,0,H$66/CHI_fec!H$66)</f>
        <v>0.95825373740896536</v>
      </c>
      <c r="I234" s="307">
        <f>IF(I$66=0,0,I$66/CHI_fec!I$66)</f>
        <v>0.96222755230355195</v>
      </c>
      <c r="J234" s="307">
        <f>IF(J$66=0,0,J$66/CHI_fec!J$66)</f>
        <v>0.95908219618315538</v>
      </c>
      <c r="K234" s="307">
        <f>IF(K$66=0,0,K$66/CHI_fec!K$66)</f>
        <v>0.95799763254847847</v>
      </c>
      <c r="L234" s="307">
        <f>IF(L$66=0,0,L$66/CHI_fec!L$66)</f>
        <v>0.9596971380083601</v>
      </c>
      <c r="M234" s="307">
        <f>IF(M$66=0,0,M$66/CHI_fec!M$66)</f>
        <v>0.95815609463774065</v>
      </c>
      <c r="N234" s="307">
        <f>IF(N$66=0,0,N$66/CHI_fec!N$66)</f>
        <v>0.95659179766222013</v>
      </c>
      <c r="O234" s="307">
        <f>IF(O$66=0,0,O$66/CHI_fec!O$66)</f>
        <v>0.95703756885565272</v>
      </c>
      <c r="P234" s="307">
        <f>IF(P$66=0,0,P$66/CHI_fec!P$66)</f>
        <v>0.95739079137923755</v>
      </c>
      <c r="Q234" s="307">
        <f>IF(Q$66=0,0,Q$66/CHI_fec!Q$66)</f>
        <v>0.95988348481385088</v>
      </c>
      <c r="R234" s="307">
        <f>IF(R$66=0,0,R$66/CHI_fec!R$66)</f>
        <v>0.96107841462785171</v>
      </c>
      <c r="S234" s="307">
        <f>IF(S$66=0,0,S$66/CHI_fec!S$66)</f>
        <v>1.0342814077767459</v>
      </c>
      <c r="T234" s="307">
        <f>IF(T$66=0,0,T$66/CHI_fec!T$66)</f>
        <v>1.1053287274990815</v>
      </c>
      <c r="U234" s="307">
        <f>IF(U$66=0,0,U$66/CHI_fec!U$66)</f>
        <v>1.1208956946318887</v>
      </c>
      <c r="V234" s="307">
        <f>IF(V$66=0,0,V$66/CHI_fec!V$66)</f>
        <v>1.1200803608057117</v>
      </c>
      <c r="W234" s="307">
        <f>IF(W$66=0,0,W$66/CHI_fec!W$66)</f>
        <v>1.1255989993272244</v>
      </c>
      <c r="X234" s="307">
        <f>IF(X$66=0,0,X$66/CHI_fec!X$66)</f>
        <v>1.1578659483940954</v>
      </c>
      <c r="Y234" s="307">
        <f>IF(Y$66=0,0,Y$66/CHI_fec!Y$66)</f>
        <v>1.147838025475151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0.90640135390781329</v>
      </c>
      <c r="C235" s="308">
        <f>IF(C$72=0,0,C$72/CHI_fec!C$72)</f>
        <v>0.90343926688881215</v>
      </c>
      <c r="D235" s="308">
        <f>IF(D$72=0,0,D$72/CHI_fec!D$72)</f>
        <v>0.90268209420328016</v>
      </c>
      <c r="E235" s="308">
        <f>IF(E$72=0,0,E$72/CHI_fec!E$72)</f>
        <v>0.90498009328031659</v>
      </c>
      <c r="F235" s="308">
        <f>IF(F$72=0,0,F$72/CHI_fec!F$72)</f>
        <v>0.90524394283989285</v>
      </c>
      <c r="G235" s="308">
        <f>IF(G$72=0,0,G$72/CHI_fec!G$72)</f>
        <v>0.91645543540018637</v>
      </c>
      <c r="H235" s="308">
        <f>IF(H$72=0,0,H$72/CHI_fec!H$72)</f>
        <v>0.8993369286012185</v>
      </c>
      <c r="I235" s="308">
        <f>IF(I$72=0,0,I$72/CHI_fec!I$72)</f>
        <v>0.92163201960612318</v>
      </c>
      <c r="J235" s="308">
        <f>IF(J$72=0,0,J$72/CHI_fec!J$72)</f>
        <v>0.9217433361118017</v>
      </c>
      <c r="K235" s="308">
        <f>IF(K$72=0,0,K$72/CHI_fec!K$72)</f>
        <v>0.93559168115536606</v>
      </c>
      <c r="L235" s="308">
        <f>IF(L$72=0,0,L$72/CHI_fec!L$72)</f>
        <v>0.94658443460237951</v>
      </c>
      <c r="M235" s="308">
        <f>IF(M$72=0,0,M$72/CHI_fec!M$72)</f>
        <v>0.94530502571009634</v>
      </c>
      <c r="N235" s="308">
        <f>IF(N$72=0,0,N$72/CHI_fec!N$72)</f>
        <v>0.94631824916902085</v>
      </c>
      <c r="O235" s="308">
        <f>IF(O$72=0,0,O$72/CHI_fec!O$72)</f>
        <v>0.9452005651615778</v>
      </c>
      <c r="P235" s="308">
        <f>IF(P$72=0,0,P$72/CHI_fec!P$72)</f>
        <v>0.9437360799589769</v>
      </c>
      <c r="Q235" s="308">
        <f>IF(Q$72=0,0,Q$72/CHI_fec!Q$72)</f>
        <v>0.94231395449987676</v>
      </c>
      <c r="R235" s="308">
        <f>IF(R$72=0,0,R$72/CHI_fec!R$72)</f>
        <v>0.94014014236542531</v>
      </c>
      <c r="S235" s="308">
        <f>IF(S$72=0,0,S$72/CHI_fec!S$72)</f>
        <v>0.94259325736916666</v>
      </c>
      <c r="T235" s="308">
        <f>IF(T$72=0,0,T$72/CHI_fec!T$72)</f>
        <v>0.94065836657911217</v>
      </c>
      <c r="U235" s="308">
        <f>IF(U$72=0,0,U$72/CHI_fec!U$72)</f>
        <v>0.94136765594918603</v>
      </c>
      <c r="V235" s="308">
        <f>IF(V$72=0,0,V$72/CHI_fec!V$72)</f>
        <v>0.93848408449167653</v>
      </c>
      <c r="W235" s="308">
        <f>IF(W$72=0,0,W$72/CHI_fec!W$72)</f>
        <v>0.93078910786054314</v>
      </c>
      <c r="X235" s="308">
        <f>IF(X$72=0,0,X$72/CHI_fec!X$72)</f>
        <v>0.90708369619906903</v>
      </c>
      <c r="Y235" s="308">
        <f>IF(Y$72=0,0,Y$72/CHI_fec!Y$72)</f>
        <v>0.93382896208541655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0.61832841907907055</v>
      </c>
      <c r="C236" s="308">
        <f>IF(C$85=0,0,C$85/CHI_fec!C$85)</f>
        <v>0.61495908231223606</v>
      </c>
      <c r="D236" s="308">
        <f>IF(D$85=0,0,D$85/CHI_fec!D$85)</f>
        <v>0.61600931931802139</v>
      </c>
      <c r="E236" s="308">
        <f>IF(E$85=0,0,E$85/CHI_fec!E$85)</f>
        <v>0.61793408897238411</v>
      </c>
      <c r="F236" s="308">
        <f>IF(F$85=0,0,F$85/CHI_fec!F$85)</f>
        <v>0.61748916060508918</v>
      </c>
      <c r="G236" s="308">
        <f>IF(G$85=0,0,G$85/CHI_fec!G$85)</f>
        <v>0.6287402522076786</v>
      </c>
      <c r="H236" s="308">
        <f>IF(H$85=0,0,H$85/CHI_fec!H$85)</f>
        <v>0.61245430175755833</v>
      </c>
      <c r="I236" s="308">
        <f>IF(I$85=0,0,I$85/CHI_fec!I$85)</f>
        <v>0.63341495947786075</v>
      </c>
      <c r="J236" s="308">
        <f>IF(J$85=0,0,J$85/CHI_fec!J$85)</f>
        <v>0.63347920759653487</v>
      </c>
      <c r="K236" s="308">
        <f>IF(K$85=0,0,K$85/CHI_fec!K$85)</f>
        <v>0.64638741628183005</v>
      </c>
      <c r="L236" s="308">
        <f>IF(L$85=0,0,L$85/CHI_fec!L$85)</f>
        <v>0.65697084410908546</v>
      </c>
      <c r="M236" s="308">
        <f>IF(M$85=0,0,M$85/CHI_fec!M$85)</f>
        <v>0.65590789279447281</v>
      </c>
      <c r="N236" s="308">
        <f>IF(N$85=0,0,N$85/CHI_fec!N$85)</f>
        <v>0.65811047162918801</v>
      </c>
      <c r="O236" s="308">
        <f>IF(O$85=0,0,O$85/CHI_fec!O$85)</f>
        <v>0.65700441360099937</v>
      </c>
      <c r="P236" s="308">
        <f>IF(P$85=0,0,P$85/CHI_fec!P$85)</f>
        <v>0.65700729355588727</v>
      </c>
      <c r="Q236" s="308">
        <f>IF(Q$85=0,0,Q$85/CHI_fec!Q$85)</f>
        <v>0.65912554589807648</v>
      </c>
      <c r="R236" s="308">
        <f>IF(R$85=0,0,R$85/CHI_fec!R$85)</f>
        <v>0.65966117666628565</v>
      </c>
      <c r="S236" s="308">
        <f>IF(S$85=0,0,S$85/CHI_fec!S$85)</f>
        <v>0.66746261974842025</v>
      </c>
      <c r="T236" s="308">
        <f>IF(T$85=0,0,T$85/CHI_fec!T$85)</f>
        <v>0.67476544700943608</v>
      </c>
      <c r="U236" s="308">
        <f>IF(U$85=0,0,U$85/CHI_fec!U$85)</f>
        <v>0.68128196790065121</v>
      </c>
      <c r="V236" s="308">
        <f>IF(V$85=0,0,V$85/CHI_fec!V$85)</f>
        <v>0.68710478800375774</v>
      </c>
      <c r="W236" s="308">
        <f>IF(W$85=0,0,W$85/CHI_fec!W$85)</f>
        <v>0.69267478586929465</v>
      </c>
      <c r="X236" s="308">
        <f>IF(X$85=0,0,X$85/CHI_fec!X$85)</f>
        <v>0.69848565984193334</v>
      </c>
      <c r="Y236" s="308">
        <f>IF(Y$85=0,0,Y$85/CHI_fec!Y$85)</f>
        <v>0.70215630023638076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0.84214834058313659</v>
      </c>
      <c r="C237" s="308">
        <f>IF(C$93=0,0,C$93/CHI_fec!C$93)</f>
        <v>0.84277935780179269</v>
      </c>
      <c r="D237" s="308">
        <f>IF(D$93=0,0,D$93/CHI_fec!D$93)</f>
        <v>0.85801793241973756</v>
      </c>
      <c r="E237" s="308">
        <f>IF(E$93=0,0,E$93/CHI_fec!E$93)</f>
        <v>0.85052869852992918</v>
      </c>
      <c r="F237" s="308">
        <f>IF(F$93=0,0,F$93/CHI_fec!F$93)</f>
        <v>0.83155777785626295</v>
      </c>
      <c r="G237" s="308">
        <f>IF(G$93=0,0,G$93/CHI_fec!G$93)</f>
        <v>0.84165318581644244</v>
      </c>
      <c r="H237" s="308">
        <f>IF(H$93=0,0,H$93/CHI_fec!H$93)</f>
        <v>0.83491802296418793</v>
      </c>
      <c r="I237" s="308">
        <f>IF(I$93=0,0,I$93/CHI_fec!I$93)</f>
        <v>0.84506737267301801</v>
      </c>
      <c r="J237" s="308">
        <f>IF(J$93=0,0,J$93/CHI_fec!J$93)</f>
        <v>0.84124759468873822</v>
      </c>
      <c r="K237" s="308">
        <f>IF(K$93=0,0,K$93/CHI_fec!K$93)</f>
        <v>0.84118993986668877</v>
      </c>
      <c r="L237" s="308">
        <f>IF(L$93=0,0,L$93/CHI_fec!L$93)</f>
        <v>0.84710739311117811</v>
      </c>
      <c r="M237" s="308">
        <f>IF(M$93=0,0,M$93/CHI_fec!M$93)</f>
        <v>0.84445173348483171</v>
      </c>
      <c r="N237" s="308">
        <f>IF(N$93=0,0,N$93/CHI_fec!N$93)</f>
        <v>0.84194156406591802</v>
      </c>
      <c r="O237" s="308">
        <f>IF(O$93=0,0,O$93/CHI_fec!O$93)</f>
        <v>0.84310931130704792</v>
      </c>
      <c r="P237" s="308">
        <f>IF(P$93=0,0,P$93/CHI_fec!P$93)</f>
        <v>0.84336484474033047</v>
      </c>
      <c r="Q237" s="308">
        <f>IF(Q$93=0,0,Q$93/CHI_fec!Q$93)</f>
        <v>0.84698805450474735</v>
      </c>
      <c r="R237" s="308">
        <f>IF(R$93=0,0,R$93/CHI_fec!R$93)</f>
        <v>0.84675407420853432</v>
      </c>
      <c r="S237" s="308">
        <f>IF(S$93=0,0,S$93/CHI_fec!S$93)</f>
        <v>0.87928364281754356</v>
      </c>
      <c r="T237" s="308">
        <f>IF(T$93=0,0,T$93/CHI_fec!T$93)</f>
        <v>0.91631186107861939</v>
      </c>
      <c r="U237" s="308">
        <f>IF(U$93=0,0,U$93/CHI_fec!U$93)</f>
        <v>0.94267293464058111</v>
      </c>
      <c r="V237" s="308">
        <f>IF(V$93=0,0,V$93/CHI_fec!V$93)</f>
        <v>0.95736295739569677</v>
      </c>
      <c r="W237" s="308">
        <f>IF(W$93=0,0,W$93/CHI_fec!W$93)</f>
        <v>0.96356594552109964</v>
      </c>
      <c r="X237" s="308">
        <f>IF(X$93=0,0,X$93/CHI_fec!X$93)</f>
        <v>1.0104172960872486</v>
      </c>
      <c r="Y237" s="308">
        <f>IF(Y$93=0,0,Y$93/CHI_fec!Y$93)</f>
        <v>1.0098833298246719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0.78296625000000009</v>
      </c>
      <c r="C238" s="309">
        <f>IF(C$107=0,0,C$107/CHI_fec!C$107)</f>
        <v>0.7829662500000002</v>
      </c>
      <c r="D238" s="309">
        <f>IF(D$107=0,0,D$107/CHI_fec!D$107)</f>
        <v>0.78296624999999997</v>
      </c>
      <c r="E238" s="309">
        <f>IF(E$107=0,0,E$107/CHI_fec!E$107)</f>
        <v>0.78296625000000009</v>
      </c>
      <c r="F238" s="309">
        <f>IF(F$107=0,0,F$107/CHI_fec!F$107)</f>
        <v>0.78296624999999997</v>
      </c>
      <c r="G238" s="309">
        <f>IF(G$107=0,0,G$107/CHI_fec!G$107)</f>
        <v>0.78296624999999964</v>
      </c>
      <c r="H238" s="309">
        <f>IF(H$107=0,0,H$107/CHI_fec!H$107)</f>
        <v>0.78296625000000031</v>
      </c>
      <c r="I238" s="309">
        <f>IF(I$107=0,0,I$107/CHI_fec!I$107)</f>
        <v>0.78296624999999997</v>
      </c>
      <c r="J238" s="309">
        <f>IF(J$107=0,0,J$107/CHI_fec!J$107)</f>
        <v>0.78296624999999997</v>
      </c>
      <c r="K238" s="309">
        <f>IF(K$107=0,0,K$107/CHI_fec!K$107)</f>
        <v>0.78296624999999997</v>
      </c>
      <c r="L238" s="309">
        <f>IF(L$107=0,0,L$107/CHI_fec!L$107)</f>
        <v>0.78296624999999997</v>
      </c>
      <c r="M238" s="309">
        <f>IF(M$107=0,0,M$107/CHI_fec!M$107)</f>
        <v>0.78296624999999986</v>
      </c>
      <c r="N238" s="309">
        <f>IF(N$107=0,0,N$107/CHI_fec!N$107)</f>
        <v>0.78296624999999997</v>
      </c>
      <c r="O238" s="309">
        <f>IF(O$107=0,0,O$107/CHI_fec!O$107)</f>
        <v>0.78296625000000009</v>
      </c>
      <c r="P238" s="309">
        <f>IF(P$107=0,0,P$107/CHI_fec!P$107)</f>
        <v>0.78296624999999975</v>
      </c>
      <c r="Q238" s="309">
        <f>IF(Q$107=0,0,Q$107/CHI_fec!Q$107)</f>
        <v>0.78296624999999997</v>
      </c>
      <c r="R238" s="309">
        <f>IF(R$107=0,0,R$107/CHI_fec!R$107)</f>
        <v>0.78296624999999997</v>
      </c>
      <c r="S238" s="309">
        <f>IF(S$107=0,0,S$107/CHI_fec!S$107)</f>
        <v>0.78296624999999997</v>
      </c>
      <c r="T238" s="309">
        <f>IF(T$107=0,0,T$107/CHI_fec!T$107)</f>
        <v>0.78296624999999997</v>
      </c>
      <c r="U238" s="309">
        <f>IF(U$107=0,0,U$107/CHI_fec!U$107)</f>
        <v>0.78296625000000009</v>
      </c>
      <c r="V238" s="309">
        <f>IF(V$107=0,0,V$107/CHI_fec!V$107)</f>
        <v>0.78296624999999997</v>
      </c>
      <c r="W238" s="309">
        <f>IF(W$107=0,0,W$107/CHI_fec!W$107)</f>
        <v>0.78296624999999997</v>
      </c>
      <c r="X238" s="309">
        <f>IF(X$107=0,0,X$107/CHI_fec!X$107)</f>
        <v>0.78296625000000009</v>
      </c>
      <c r="Y238" s="309">
        <f>IF(Y$107=0,0,Y$107/CHI_fec!Y$107)</f>
        <v>0.7829662500000002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0.74740395334917653</v>
      </c>
      <c r="C240" s="322">
        <f>IF(C$110=0,0,C$110/CHI_fec!C$110)</f>
        <v>0.74466649915901129</v>
      </c>
      <c r="D240" s="322">
        <f>IF(D$110=0,0,D$110/CHI_fec!D$110)</f>
        <v>0.74478660826911391</v>
      </c>
      <c r="E240" s="322">
        <f>IF(E$110=0,0,E$110/CHI_fec!E$110)</f>
        <v>0.74653440478616906</v>
      </c>
      <c r="F240" s="322">
        <f>IF(F$110=0,0,F$110/CHI_fec!F$110)</f>
        <v>0.74914501346694407</v>
      </c>
      <c r="G240" s="322">
        <f>IF(G$110=0,0,G$110/CHI_fec!G$110)</f>
        <v>0.75604689795201052</v>
      </c>
      <c r="H240" s="322">
        <f>IF(H$110=0,0,H$110/CHI_fec!H$110)</f>
        <v>0.74339408682943664</v>
      </c>
      <c r="I240" s="322">
        <f>IF(I$110=0,0,I$110/CHI_fec!I$110)</f>
        <v>0.75942926606509753</v>
      </c>
      <c r="J240" s="322">
        <f>IF(J$110=0,0,J$110/CHI_fec!J$110)</f>
        <v>0.76035552851467358</v>
      </c>
      <c r="K240" s="322">
        <f>IF(K$110=0,0,K$110/CHI_fec!K$110)</f>
        <v>0.77151723027411911</v>
      </c>
      <c r="L240" s="322">
        <f>IF(L$110=0,0,L$110/CHI_fec!L$110)</f>
        <v>0.77831809550726516</v>
      </c>
      <c r="M240" s="322">
        <f>IF(M$110=0,0,M$110/CHI_fec!M$110)</f>
        <v>0.77837951448462628</v>
      </c>
      <c r="N240" s="322">
        <f>IF(N$110=0,0,N$110/CHI_fec!N$110)</f>
        <v>0.781132479708052</v>
      </c>
      <c r="O240" s="322">
        <f>IF(O$110=0,0,O$110/CHI_fec!O$110)</f>
        <v>0.79237547854087897</v>
      </c>
      <c r="P240" s="322">
        <f>IF(P$110=0,0,P$110/CHI_fec!P$110)</f>
        <v>0.80576067937416507</v>
      </c>
      <c r="Q240" s="322">
        <f>IF(Q$110=0,0,Q$110/CHI_fec!Q$110)</f>
        <v>0.81383833170905395</v>
      </c>
      <c r="R240" s="322">
        <f>IF(R$110=0,0,R$110/CHI_fec!R$110)</f>
        <v>0.82666584348916927</v>
      </c>
      <c r="S240" s="322">
        <f>IF(S$110=0,0,S$110/CHI_fec!S$110)</f>
        <v>0.83963108470944869</v>
      </c>
      <c r="T240" s="322">
        <f>IF(T$110=0,0,T$110/CHI_fec!T$110)</f>
        <v>0.84442818526619134</v>
      </c>
      <c r="U240" s="322">
        <f>IF(U$110=0,0,U$110/CHI_fec!U$110)</f>
        <v>0.85145207390284128</v>
      </c>
      <c r="V240" s="322">
        <f>IF(V$110=0,0,V$110/CHI_fec!V$110)</f>
        <v>0.85594456020610665</v>
      </c>
      <c r="W240" s="322">
        <f>IF(W$110=0,0,W$110/CHI_fec!W$110)</f>
        <v>0.84486848174639695</v>
      </c>
      <c r="X240" s="322">
        <f>IF(X$110=0,0,X$110/CHI_fec!X$110)</f>
        <v>0.82286066079947617</v>
      </c>
      <c r="Y240" s="322">
        <f>IF(Y$110=0,0,Y$110/CHI_fec!Y$110)</f>
        <v>0.8287536793858753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0.5445000000000001</v>
      </c>
      <c r="C241" s="305">
        <f>IF(C$111=0,0,C$111/CHI_fec!C$111)</f>
        <v>0.54449999999999998</v>
      </c>
      <c r="D241" s="305">
        <f>IF(D$111=0,0,D$111/CHI_fec!D$111)</f>
        <v>0.54449999999999998</v>
      </c>
      <c r="E241" s="305">
        <f>IF(E$111=0,0,E$111/CHI_fec!E$111)</f>
        <v>0.54449999999999998</v>
      </c>
      <c r="F241" s="305">
        <f>IF(F$111=0,0,F$111/CHI_fec!F$111)</f>
        <v>0.54449999999999998</v>
      </c>
      <c r="G241" s="305">
        <f>IF(G$111=0,0,G$111/CHI_fec!G$111)</f>
        <v>0.5445000000000001</v>
      </c>
      <c r="H241" s="305">
        <f>IF(H$111=0,0,H$111/CHI_fec!H$111)</f>
        <v>0.54449999999999998</v>
      </c>
      <c r="I241" s="305">
        <f>IF(I$111=0,0,I$111/CHI_fec!I$111)</f>
        <v>0.5445000000000001</v>
      </c>
      <c r="J241" s="305">
        <f>IF(J$111=0,0,J$111/CHI_fec!J$111)</f>
        <v>0.5445000000000001</v>
      </c>
      <c r="K241" s="305">
        <f>IF(K$111=0,0,K$111/CHI_fec!K$111)</f>
        <v>0.54449999999999998</v>
      </c>
      <c r="L241" s="305">
        <f>IF(L$111=0,0,L$111/CHI_fec!L$111)</f>
        <v>0.54449999999999998</v>
      </c>
      <c r="M241" s="305">
        <f>IF(M$111=0,0,M$111/CHI_fec!M$111)</f>
        <v>0.54449999999999998</v>
      </c>
      <c r="N241" s="305">
        <f>IF(N$111=0,0,N$111/CHI_fec!N$111)</f>
        <v>0.54449999999999998</v>
      </c>
      <c r="O241" s="305">
        <f>IF(O$111=0,0,O$111/CHI_fec!O$111)</f>
        <v>0.54449999999999998</v>
      </c>
      <c r="P241" s="305">
        <f>IF(P$111=0,0,P$111/CHI_fec!P$111)</f>
        <v>0.54449999999999998</v>
      </c>
      <c r="Q241" s="305">
        <f>IF(Q$111=0,0,Q$111/CHI_fec!Q$111)</f>
        <v>0.54449999999999998</v>
      </c>
      <c r="R241" s="305">
        <f>IF(R$111=0,0,R$111/CHI_fec!R$111)</f>
        <v>0.5445000000000001</v>
      </c>
      <c r="S241" s="305">
        <f>IF(S$111=0,0,S$111/CHI_fec!S$111)</f>
        <v>0.54449999999999998</v>
      </c>
      <c r="T241" s="305">
        <f>IF(T$111=0,0,T$111/CHI_fec!T$111)</f>
        <v>0.54449999999999987</v>
      </c>
      <c r="U241" s="305">
        <f>IF(U$111=0,0,U$111/CHI_fec!U$111)</f>
        <v>0.5445000000000001</v>
      </c>
      <c r="V241" s="305">
        <f>IF(V$111=0,0,V$111/CHI_fec!V$111)</f>
        <v>0.54449999999999998</v>
      </c>
      <c r="W241" s="305">
        <f>IF(W$111=0,0,W$111/CHI_fec!W$111)</f>
        <v>0.54449999999999998</v>
      </c>
      <c r="X241" s="305">
        <f>IF(X$111=0,0,X$111/CHI_fec!X$111)</f>
        <v>0.54449999999999998</v>
      </c>
      <c r="Y241" s="305">
        <f>IF(Y$111=0,0,Y$111/CHI_fec!Y$111)</f>
        <v>0.54449999999999987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0.16340693749259183</v>
      </c>
      <c r="C242" s="306">
        <f>IF(C$112=0,0,C$112/CHI_fec!C$112)</f>
        <v>0.16340693749259186</v>
      </c>
      <c r="D242" s="306">
        <f>IF(D$112=0,0,D$112/CHI_fec!D$112)</f>
        <v>0.16340693749259172</v>
      </c>
      <c r="E242" s="306">
        <f>IF(E$112=0,0,E$112/CHI_fec!E$112)</f>
        <v>0.16340693749259178</v>
      </c>
      <c r="F242" s="306">
        <f>IF(F$112=0,0,F$112/CHI_fec!F$112)</f>
        <v>0.16340693749259178</v>
      </c>
      <c r="G242" s="306">
        <f>IF(G$112=0,0,G$112/CHI_fec!G$112)</f>
        <v>0.16340693749259178</v>
      </c>
      <c r="H242" s="306">
        <f>IF(H$112=0,0,H$112/CHI_fec!H$112)</f>
        <v>0.16340693749259175</v>
      </c>
      <c r="I242" s="306">
        <f>IF(I$112=0,0,I$112/CHI_fec!I$112)</f>
        <v>0.16340693749259178</v>
      </c>
      <c r="J242" s="306">
        <f>IF(J$112=0,0,J$112/CHI_fec!J$112)</f>
        <v>0.1634069374925918</v>
      </c>
      <c r="K242" s="306">
        <f>IF(K$112=0,0,K$112/CHI_fec!K$112)</f>
        <v>0.16340693749259175</v>
      </c>
      <c r="L242" s="306">
        <f>IF(L$112=0,0,L$112/CHI_fec!L$112)</f>
        <v>0.16340693749259178</v>
      </c>
      <c r="M242" s="306">
        <f>IF(M$112=0,0,M$112/CHI_fec!M$112)</f>
        <v>0.16340693749259175</v>
      </c>
      <c r="N242" s="306">
        <f>IF(N$112=0,0,N$112/CHI_fec!N$112)</f>
        <v>0.16340693749259178</v>
      </c>
      <c r="O242" s="306">
        <f>IF(O$112=0,0,O$112/CHI_fec!O$112)</f>
        <v>0.16384162989859</v>
      </c>
      <c r="P242" s="306">
        <f>IF(P$112=0,0,P$112/CHI_fec!P$112)</f>
        <v>0.16423285306398841</v>
      </c>
      <c r="Q242" s="306">
        <f>IF(Q$112=0,0,Q$112/CHI_fec!Q$112)</f>
        <v>0.164584953912847</v>
      </c>
      <c r="R242" s="306">
        <f>IF(R$112=0,0,R$112/CHI_fec!R$112)</f>
        <v>0.16490184467681973</v>
      </c>
      <c r="S242" s="306">
        <f>IF(S$112=0,0,S$112/CHI_fec!S$112)</f>
        <v>0.16518704636439524</v>
      </c>
      <c r="T242" s="306">
        <f>IF(T$112=0,0,T$112/CHI_fec!T$112)</f>
        <v>0.1654437278832131</v>
      </c>
      <c r="U242" s="306">
        <f>IF(U$112=0,0,U$112/CHI_fec!U$112)</f>
        <v>0.16567474125014922</v>
      </c>
      <c r="V242" s="306">
        <f>IF(V$112=0,0,V$112/CHI_fec!V$112)</f>
        <v>0.16588265328039167</v>
      </c>
      <c r="W242" s="306">
        <f>IF(W$112=0,0,W$112/CHI_fec!W$112)</f>
        <v>0.16606977410761001</v>
      </c>
      <c r="X242" s="306">
        <f>IF(X$112=0,0,X$112/CHI_fec!X$112)</f>
        <v>0.16607632293704849</v>
      </c>
      <c r="Y242" s="306">
        <f>IF(Y$112=0,0,Y$112/CHI_fec!Y$112)</f>
        <v>0.16607632293704855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0.75849841896575709</v>
      </c>
      <c r="C243" s="306">
        <f>IF(C$113=0,0,C$113/CHI_fec!C$113)</f>
        <v>0.75849841896575709</v>
      </c>
      <c r="D243" s="306">
        <f>IF(D$113=0,0,D$113/CHI_fec!D$113)</f>
        <v>0.75849841896575709</v>
      </c>
      <c r="E243" s="306">
        <f>IF(E$113=0,0,E$113/CHI_fec!E$113)</f>
        <v>0.75849841896575709</v>
      </c>
      <c r="F243" s="306">
        <f>IF(F$113=0,0,F$113/CHI_fec!F$113)</f>
        <v>0.75849841896575687</v>
      </c>
      <c r="G243" s="306">
        <f>IF(G$113=0,0,G$113/CHI_fec!G$113)</f>
        <v>0.75849841896575709</v>
      </c>
      <c r="H243" s="306">
        <f>IF(H$113=0,0,H$113/CHI_fec!H$113)</f>
        <v>0.75849841896575732</v>
      </c>
      <c r="I243" s="306">
        <f>IF(I$113=0,0,I$113/CHI_fec!I$113)</f>
        <v>0.75849841896575698</v>
      </c>
      <c r="J243" s="306">
        <f>IF(J$113=0,0,J$113/CHI_fec!J$113)</f>
        <v>0.75849841896575709</v>
      </c>
      <c r="K243" s="306">
        <f>IF(K$113=0,0,K$113/CHI_fec!K$113)</f>
        <v>0.75849841896575709</v>
      </c>
      <c r="L243" s="306">
        <f>IF(L$113=0,0,L$113/CHI_fec!L$113)</f>
        <v>0.75849841896575698</v>
      </c>
      <c r="M243" s="306">
        <f>IF(M$113=0,0,M$113/CHI_fec!M$113)</f>
        <v>0.75849841896575698</v>
      </c>
      <c r="N243" s="306">
        <f>IF(N$113=0,0,N$113/CHI_fec!N$113)</f>
        <v>0.75849841896575709</v>
      </c>
      <c r="O243" s="306">
        <f>IF(O$113=0,0,O$113/CHI_fec!O$113)</f>
        <v>0.75849841896575698</v>
      </c>
      <c r="P243" s="306">
        <f>IF(P$113=0,0,P$113/CHI_fec!P$113)</f>
        <v>0.7584984189657572</v>
      </c>
      <c r="Q243" s="306">
        <f>IF(Q$113=0,0,Q$113/CHI_fec!Q$113)</f>
        <v>0.75849841896575698</v>
      </c>
      <c r="R243" s="306">
        <f>IF(R$113=0,0,R$113/CHI_fec!R$113)</f>
        <v>0.75849841896575709</v>
      </c>
      <c r="S243" s="306">
        <f>IF(S$113=0,0,S$113/CHI_fec!S$113)</f>
        <v>0.75849841896575709</v>
      </c>
      <c r="T243" s="306">
        <f>IF(T$113=0,0,T$113/CHI_fec!T$113)</f>
        <v>0.75849841896575687</v>
      </c>
      <c r="U243" s="306">
        <f>IF(U$113=0,0,U$113/CHI_fec!U$113)</f>
        <v>0.75849841896575698</v>
      </c>
      <c r="V243" s="306">
        <f>IF(V$113=0,0,V$113/CHI_fec!V$113)</f>
        <v>0.7584984189657572</v>
      </c>
      <c r="W243" s="306">
        <f>IF(W$113=0,0,W$113/CHI_fec!W$113)</f>
        <v>0.75849841896575698</v>
      </c>
      <c r="X243" s="306">
        <f>IF(X$113=0,0,X$113/CHI_fec!X$113)</f>
        <v>0.75849841896575698</v>
      </c>
      <c r="Y243" s="306">
        <f>IF(Y$113=0,0,Y$113/CHI_fec!Y$113)</f>
        <v>0.75849841896575709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0.64500695745976311</v>
      </c>
      <c r="C244" s="306">
        <f>IF(C$114=0,0,C$114/CHI_fec!C$114)</f>
        <v>0.64500695745976289</v>
      </c>
      <c r="D244" s="306">
        <f>IF(D$114=0,0,D$114/CHI_fec!D$114)</f>
        <v>0.64500695745976289</v>
      </c>
      <c r="E244" s="306">
        <f>IF(E$114=0,0,E$114/CHI_fec!E$114)</f>
        <v>0.64500695745976289</v>
      </c>
      <c r="F244" s="306">
        <f>IF(F$114=0,0,F$114/CHI_fec!F$114)</f>
        <v>0.645006957459763</v>
      </c>
      <c r="G244" s="306">
        <f>IF(G$114=0,0,G$114/CHI_fec!G$114)</f>
        <v>0.645006957459763</v>
      </c>
      <c r="H244" s="306">
        <f>IF(H$114=0,0,H$114/CHI_fec!H$114)</f>
        <v>0.645006957459763</v>
      </c>
      <c r="I244" s="306">
        <f>IF(I$114=0,0,I$114/CHI_fec!I$114)</f>
        <v>0.645006957459763</v>
      </c>
      <c r="J244" s="306">
        <f>IF(J$114=0,0,J$114/CHI_fec!J$114)</f>
        <v>0.64500695745976278</v>
      </c>
      <c r="K244" s="306">
        <f>IF(K$114=0,0,K$114/CHI_fec!K$114)</f>
        <v>0.645006957459763</v>
      </c>
      <c r="L244" s="306">
        <f>IF(L$114=0,0,L$114/CHI_fec!L$114)</f>
        <v>0.64500695745976311</v>
      </c>
      <c r="M244" s="306">
        <f>IF(M$114=0,0,M$114/CHI_fec!M$114)</f>
        <v>0.645006957459763</v>
      </c>
      <c r="N244" s="306">
        <f>IF(N$114=0,0,N$114/CHI_fec!N$114)</f>
        <v>0.64500695745976266</v>
      </c>
      <c r="O244" s="306">
        <f>IF(O$114=0,0,O$114/CHI_fec!O$114)</f>
        <v>0.645006957459763</v>
      </c>
      <c r="P244" s="306">
        <f>IF(P$114=0,0,P$114/CHI_fec!P$114)</f>
        <v>0.645006957459763</v>
      </c>
      <c r="Q244" s="306">
        <f>IF(Q$114=0,0,Q$114/CHI_fec!Q$114)</f>
        <v>0.64500695745976322</v>
      </c>
      <c r="R244" s="306">
        <f>IF(R$114=0,0,R$114/CHI_fec!R$114)</f>
        <v>0.64500695745976311</v>
      </c>
      <c r="S244" s="306">
        <f>IF(S$114=0,0,S$114/CHI_fec!S$114)</f>
        <v>0.64500695745976322</v>
      </c>
      <c r="T244" s="306">
        <f>IF(T$114=0,0,T$114/CHI_fec!T$114)</f>
        <v>0.64500695745976322</v>
      </c>
      <c r="U244" s="306">
        <f>IF(U$114=0,0,U$114/CHI_fec!U$114)</f>
        <v>0.645006957459763</v>
      </c>
      <c r="V244" s="306">
        <f>IF(V$114=0,0,V$114/CHI_fec!V$114)</f>
        <v>0.645006957459763</v>
      </c>
      <c r="W244" s="306">
        <f>IF(W$114=0,0,W$114/CHI_fec!W$114)</f>
        <v>0.645006957459763</v>
      </c>
      <c r="X244" s="306">
        <f>IF(X$114=0,0,X$114/CHI_fec!X$114)</f>
        <v>0.64500695745976266</v>
      </c>
      <c r="Y244" s="306">
        <f>IF(Y$114=0,0,Y$114/CHI_fec!Y$114)</f>
        <v>0.645006957459763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0.86583002172172907</v>
      </c>
      <c r="C245" s="307">
        <f>IF(C$115=0,0,C$115/CHI_fec!C$115)</f>
        <v>0.86014603733280914</v>
      </c>
      <c r="D245" s="307">
        <f>IF(D$115=0,0,D$115/CHI_fec!D$115)</f>
        <v>0.87586789006155685</v>
      </c>
      <c r="E245" s="307">
        <f>IF(E$115=0,0,E$115/CHI_fec!E$115)</f>
        <v>0.87148144868899102</v>
      </c>
      <c r="F245" s="307">
        <f>IF(F$115=0,0,F$115/CHI_fec!F$115)</f>
        <v>0.86065518411606901</v>
      </c>
      <c r="G245" s="307">
        <f>IF(G$115=0,0,G$115/CHI_fec!G$115)</f>
        <v>0.86495145819949792</v>
      </c>
      <c r="H245" s="307">
        <f>IF(H$115=0,0,H$115/CHI_fec!H$115)</f>
        <v>0.86338529571373801</v>
      </c>
      <c r="I245" s="307">
        <f>IF(I$115=0,0,I$115/CHI_fec!I$115)</f>
        <v>0.86696569745279217</v>
      </c>
      <c r="J245" s="307">
        <f>IF(J$115=0,0,J$115/CHI_fec!J$115)</f>
        <v>0.86413173592661385</v>
      </c>
      <c r="K245" s="307">
        <f>IF(K$115=0,0,K$115/CHI_fec!K$115)</f>
        <v>0.86315454558767746</v>
      </c>
      <c r="L245" s="307">
        <f>IF(L$115=0,0,L$115/CHI_fec!L$115)</f>
        <v>0.86468579766295206</v>
      </c>
      <c r="M245" s="307">
        <f>IF(M$115=0,0,M$115/CHI_fec!M$115)</f>
        <v>0.86329731971153967</v>
      </c>
      <c r="N245" s="307">
        <f>IF(N$115=0,0,N$115/CHI_fec!N$115)</f>
        <v>0.86188789029418578</v>
      </c>
      <c r="O245" s="307">
        <f>IF(O$115=0,0,O$115/CHI_fec!O$115)</f>
        <v>0.8971860106495938</v>
      </c>
      <c r="P245" s="307">
        <f>IF(P$115=0,0,P$115/CHI_fec!P$115)</f>
        <v>0.94323718321391559</v>
      </c>
      <c r="Q245" s="307">
        <f>IF(Q$115=0,0,Q$115/CHI_fec!Q$115)</f>
        <v>0.94569302585941806</v>
      </c>
      <c r="R245" s="307">
        <f>IF(R$115=0,0,R$115/CHI_fec!R$115)</f>
        <v>1.0070537969281508</v>
      </c>
      <c r="S245" s="307">
        <f>IF(S$115=0,0,S$115/CHI_fec!S$115)</f>
        <v>1.0290655524647907</v>
      </c>
      <c r="T245" s="307">
        <f>IF(T$115=0,0,T$115/CHI_fec!T$115)</f>
        <v>1.078278993773419</v>
      </c>
      <c r="U245" s="307">
        <f>IF(U$115=0,0,U$115/CHI_fec!U$115)</f>
        <v>1.07625804141478</v>
      </c>
      <c r="V245" s="307">
        <f>IF(V$115=0,0,V$115/CHI_fec!V$115)</f>
        <v>1.0754751767904778</v>
      </c>
      <c r="W245" s="307">
        <f>IF(W$115=0,0,W$115/CHI_fec!W$115)</f>
        <v>1.0807740454674508</v>
      </c>
      <c r="X245" s="307">
        <f>IF(X$115=0,0,X$115/CHI_fec!X$115)</f>
        <v>1.1117560213742688</v>
      </c>
      <c r="Y245" s="307">
        <f>IF(Y$115=0,0,Y$115/CHI_fec!Y$115)</f>
        <v>1.1021274424334375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0.87370813510527268</v>
      </c>
      <c r="C246" s="308">
        <f>IF(C$121=0,0,C$121/CHI_fec!C$121)</f>
        <v>0.86959039073137767</v>
      </c>
      <c r="D246" s="308">
        <f>IF(D$121=0,0,D$121/CHI_fec!D$121)</f>
        <v>0.86972375651981904</v>
      </c>
      <c r="E246" s="308">
        <f>IF(E$121=0,0,E$121/CHI_fec!E$121)</f>
        <v>0.87275967309654257</v>
      </c>
      <c r="F246" s="308">
        <f>IF(F$121=0,0,F$121/CHI_fec!F$121)</f>
        <v>0.87266693096522452</v>
      </c>
      <c r="G246" s="308">
        <f>IF(G$121=0,0,G$121/CHI_fec!G$121)</f>
        <v>0.8881684769499627</v>
      </c>
      <c r="H246" s="308">
        <f>IF(H$121=0,0,H$121/CHI_fec!H$121)</f>
        <v>0.86479481096871258</v>
      </c>
      <c r="I246" s="308">
        <f>IF(I$121=0,0,I$121/CHI_fec!I$121)</f>
        <v>0.89523852026354145</v>
      </c>
      <c r="J246" s="308">
        <f>IF(J$121=0,0,J$121/CHI_fec!J$121)</f>
        <v>0.89558839176221927</v>
      </c>
      <c r="K246" s="308">
        <f>IF(K$121=0,0,K$121/CHI_fec!K$121)</f>
        <v>0.91426842295077981</v>
      </c>
      <c r="L246" s="308">
        <f>IF(L$121=0,0,L$121/CHI_fec!L$121)</f>
        <v>0.92935106369102594</v>
      </c>
      <c r="M246" s="308">
        <f>IF(M$121=0,0,M$121/CHI_fec!M$121)</f>
        <v>0.92782459116691507</v>
      </c>
      <c r="N246" s="308">
        <f>IF(N$121=0,0,N$121/CHI_fec!N$121)</f>
        <v>0.93038420458307292</v>
      </c>
      <c r="O246" s="308">
        <f>IF(O$121=0,0,O$121/CHI_fec!O$121)</f>
        <v>0.9341213109771197</v>
      </c>
      <c r="P246" s="308">
        <f>IF(P$121=0,0,P$121/CHI_fec!P$121)</f>
        <v>0.93745126037613058</v>
      </c>
      <c r="Q246" s="308">
        <f>IF(Q$121=0,0,Q$121/CHI_fec!Q$121)</f>
        <v>0.94109577511635223</v>
      </c>
      <c r="R246" s="308">
        <f>IF(R$121=0,0,R$121/CHI_fec!R$121)</f>
        <v>0.94308367878902322</v>
      </c>
      <c r="S246" s="308">
        <f>IF(S$121=0,0,S$121/CHI_fec!S$121)</f>
        <v>0.94875268657952905</v>
      </c>
      <c r="T246" s="308">
        <f>IF(T$121=0,0,T$121/CHI_fec!T$121)</f>
        <v>0.94995086305818444</v>
      </c>
      <c r="U246" s="308">
        <f>IF(U$121=0,0,U$121/CHI_fec!U$121)</f>
        <v>0.95352694607237121</v>
      </c>
      <c r="V246" s="308">
        <f>IF(V$121=0,0,V$121/CHI_fec!V$121)</f>
        <v>0.95337764723988372</v>
      </c>
      <c r="W246" s="308">
        <f>IF(W$121=0,0,W$121/CHI_fec!W$121)</f>
        <v>0.94834926702682598</v>
      </c>
      <c r="X246" s="308">
        <f>IF(X$121=0,0,X$121/CHI_fec!X$121)</f>
        <v>0.92780659781417885</v>
      </c>
      <c r="Y246" s="308">
        <f>IF(Y$121=0,0,Y$121/CHI_fec!Y$121)</f>
        <v>0.95406788201598058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0.54118902029910276</v>
      </c>
      <c r="C247" s="308">
        <f>IF(C$134=0,0,C$134/CHI_fec!C$134)</f>
        <v>0.53824002425163564</v>
      </c>
      <c r="D247" s="308">
        <f>IF(D$134=0,0,D$134/CHI_fec!D$134)</f>
        <v>0.53915923921686326</v>
      </c>
      <c r="E247" s="308">
        <f>IF(E$134=0,0,E$134/CHI_fec!E$134)</f>
        <v>0.54084388474083456</v>
      </c>
      <c r="F247" s="308">
        <f>IF(F$134=0,0,F$134/CHI_fec!F$134)</f>
        <v>0.54045446329461</v>
      </c>
      <c r="G247" s="308">
        <f>IF(G$134=0,0,G$134/CHI_fec!G$134)</f>
        <v>0.55030192793285126</v>
      </c>
      <c r="H247" s="308">
        <f>IF(H$134=0,0,H$134/CHI_fec!H$134)</f>
        <v>0.53604772693418545</v>
      </c>
      <c r="I247" s="308">
        <f>IF(I$134=0,0,I$134/CHI_fec!I$134)</f>
        <v>0.55439344333093532</v>
      </c>
      <c r="J247" s="308">
        <f>IF(J$134=0,0,J$134/CHI_fec!J$134)</f>
        <v>0.55444967619251528</v>
      </c>
      <c r="K247" s="308">
        <f>IF(K$134=0,0,K$134/CHI_fec!K$134)</f>
        <v>0.56574752470903045</v>
      </c>
      <c r="L247" s="308">
        <f>IF(L$134=0,0,L$134/CHI_fec!L$134)</f>
        <v>0.57501061979007007</v>
      </c>
      <c r="M247" s="308">
        <f>IF(M$134=0,0,M$134/CHI_fec!M$134)</f>
        <v>0.57408027668625827</v>
      </c>
      <c r="N247" s="308">
        <f>IF(N$134=0,0,N$134/CHI_fec!N$134)</f>
        <v>0.57600807337958626</v>
      </c>
      <c r="O247" s="308">
        <f>IF(O$134=0,0,O$134/CHI_fec!O$134)</f>
        <v>0.59144498394142075</v>
      </c>
      <c r="P247" s="308">
        <f>IF(P$134=0,0,P$134/CHI_fec!P$134)</f>
        <v>0.60621343583877518</v>
      </c>
      <c r="Q247" s="308">
        <f>IF(Q$134=0,0,Q$134/CHI_fec!Q$134)</f>
        <v>0.62117899426015222</v>
      </c>
      <c r="R247" s="308">
        <f>IF(R$134=0,0,R$134/CHI_fec!R$134)</f>
        <v>0.63348767199956624</v>
      </c>
      <c r="S247" s="308">
        <f>IF(S$134=0,0,S$134/CHI_fec!S$134)</f>
        <v>0.64395246684823026</v>
      </c>
      <c r="T247" s="308">
        <f>IF(T$134=0,0,T$134/CHI_fec!T$134)</f>
        <v>0.65361186383353476</v>
      </c>
      <c r="U247" s="308">
        <f>IF(U$134=0,0,U$134/CHI_fec!U$134)</f>
        <v>0.662254266730124</v>
      </c>
      <c r="V247" s="308">
        <f>IF(V$134=0,0,V$134/CHI_fec!V$134)</f>
        <v>0.66997799372687783</v>
      </c>
      <c r="W247" s="308">
        <f>IF(W$134=0,0,W$134/CHI_fec!W$134)</f>
        <v>0.6772478082527662</v>
      </c>
      <c r="X247" s="308">
        <f>IF(X$134=0,0,X$134/CHI_fec!X$134)</f>
        <v>0.68446549477342866</v>
      </c>
      <c r="Y247" s="308">
        <f>IF(Y$134=0,0,Y$134/CHI_fec!Y$134)</f>
        <v>0.68979826747263617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0.77705198171980416</v>
      </c>
      <c r="C248" s="308">
        <f>IF(C$142=0,0,C$142/CHI_fec!C$142)</f>
        <v>0.77718362511367978</v>
      </c>
      <c r="D248" s="308">
        <f>IF(D$142=0,0,D$142/CHI_fec!D$142)</f>
        <v>0.79057213480871358</v>
      </c>
      <c r="E248" s="308">
        <f>IF(E$142=0,0,E$142/CHI_fec!E$142)</f>
        <v>0.78435844643421737</v>
      </c>
      <c r="F248" s="308">
        <f>IF(F$142=0,0,F$142/CHI_fec!F$142)</f>
        <v>0.76778651895725758</v>
      </c>
      <c r="G248" s="308">
        <f>IF(G$142=0,0,G$142/CHI_fec!G$142)</f>
        <v>0.77807875356180467</v>
      </c>
      <c r="H248" s="308">
        <f>IF(H$142=0,0,H$142/CHI_fec!H$142)</f>
        <v>0.76997220228004382</v>
      </c>
      <c r="I248" s="308">
        <f>IF(I$142=0,0,I$142/CHI_fec!I$142)</f>
        <v>0.78171377027571176</v>
      </c>
      <c r="J248" s="308">
        <f>IF(J$142=0,0,J$142/CHI_fec!J$142)</f>
        <v>0.77843251057756502</v>
      </c>
      <c r="K248" s="308">
        <f>IF(K$142=0,0,K$142/CHI_fec!K$142)</f>
        <v>0.78004131170553559</v>
      </c>
      <c r="L248" s="308">
        <f>IF(L$142=0,0,L$142/CHI_fec!L$142)</f>
        <v>0.78657957998687134</v>
      </c>
      <c r="M248" s="308">
        <f>IF(M$142=0,0,M$142/CHI_fec!M$142)</f>
        <v>0.78414091382588624</v>
      </c>
      <c r="N248" s="308">
        <f>IF(N$142=0,0,N$142/CHI_fec!N$142)</f>
        <v>0.78229031811815997</v>
      </c>
      <c r="O248" s="308">
        <f>IF(O$142=0,0,O$142/CHI_fec!O$142)</f>
        <v>0.80850272155777925</v>
      </c>
      <c r="P248" s="308">
        <f>IF(P$142=0,0,P$142/CHI_fec!P$142)</f>
        <v>0.84139476471876651</v>
      </c>
      <c r="Q248" s="308">
        <f>IF(Q$142=0,0,Q$142/CHI_fec!Q$142)</f>
        <v>0.8457386599038178</v>
      </c>
      <c r="R248" s="308">
        <f>IF(R$142=0,0,R$142/CHI_fec!R$142)</f>
        <v>0.87894870096713096</v>
      </c>
      <c r="S248" s="308">
        <f>IF(S$142=0,0,S$142/CHI_fec!S$142)</f>
        <v>0.90231370807210021</v>
      </c>
      <c r="T248" s="308">
        <f>IF(T$142=0,0,T$142/CHI_fec!T$142)</f>
        <v>0.93340209714302458</v>
      </c>
      <c r="U248" s="308">
        <f>IF(U$142=0,0,U$142/CHI_fec!U$142)</f>
        <v>0.93647378548886884</v>
      </c>
      <c r="V248" s="308">
        <f>IF(V$142=0,0,V$142/CHI_fec!V$142)</f>
        <v>0.93465276931376007</v>
      </c>
      <c r="W248" s="308">
        <f>IF(W$142=0,0,W$142/CHI_fec!W$142)</f>
        <v>0.9404180995775222</v>
      </c>
      <c r="X248" s="308">
        <f>IF(X$142=0,0,X$142/CHI_fec!X$142)</f>
        <v>0.98257803036296865</v>
      </c>
      <c r="Y248" s="308">
        <f>IF(Y$142=0,0,Y$142/CHI_fec!Y$142)</f>
        <v>0.98416398891146994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0.7829662500000002</v>
      </c>
      <c r="C249" s="309">
        <f>IF(C$156=0,0,C$156/CHI_fec!C$156)</f>
        <v>0.7829662500000002</v>
      </c>
      <c r="D249" s="309">
        <f>IF(D$156=0,0,D$156/CHI_fec!D$156)</f>
        <v>0.78296625000000009</v>
      </c>
      <c r="E249" s="309">
        <f>IF(E$156=0,0,E$156/CHI_fec!E$156)</f>
        <v>0.78296624999999986</v>
      </c>
      <c r="F249" s="309">
        <f>IF(F$156=0,0,F$156/CHI_fec!F$156)</f>
        <v>0.78296624999999986</v>
      </c>
      <c r="G249" s="309">
        <f>IF(G$156=0,0,G$156/CHI_fec!G$156)</f>
        <v>0.78296624999999986</v>
      </c>
      <c r="H249" s="309">
        <f>IF(H$156=0,0,H$156/CHI_fec!H$156)</f>
        <v>0.78296624999999997</v>
      </c>
      <c r="I249" s="309">
        <f>IF(I$156=0,0,I$156/CHI_fec!I$156)</f>
        <v>0.78296624999999997</v>
      </c>
      <c r="J249" s="309">
        <f>IF(J$156=0,0,J$156/CHI_fec!J$156)</f>
        <v>0.78296624999999997</v>
      </c>
      <c r="K249" s="309">
        <f>IF(K$156=0,0,K$156/CHI_fec!K$156)</f>
        <v>0.78296624999999997</v>
      </c>
      <c r="L249" s="309">
        <f>IF(L$156=0,0,L$156/CHI_fec!L$156)</f>
        <v>0.78296625000000031</v>
      </c>
      <c r="M249" s="309">
        <f>IF(M$156=0,0,M$156/CHI_fec!M$156)</f>
        <v>0.78296624999999997</v>
      </c>
      <c r="N249" s="309">
        <f>IF(N$156=0,0,N$156/CHI_fec!N$156)</f>
        <v>0.78296624999999997</v>
      </c>
      <c r="O249" s="309">
        <f>IF(O$156=0,0,O$156/CHI_fec!O$156)</f>
        <v>0.78296624999999997</v>
      </c>
      <c r="P249" s="309">
        <f>IF(P$156=0,0,P$156/CHI_fec!P$156)</f>
        <v>0.7829662500000002</v>
      </c>
      <c r="Q249" s="309">
        <f>IF(Q$156=0,0,Q$156/CHI_fec!Q$156)</f>
        <v>0.78296624999999997</v>
      </c>
      <c r="R249" s="309">
        <f>IF(R$156=0,0,R$156/CHI_fec!R$156)</f>
        <v>0.78296624999999997</v>
      </c>
      <c r="S249" s="309">
        <f>IF(S$156=0,0,S$156/CHI_fec!S$156)</f>
        <v>0.78296624999999986</v>
      </c>
      <c r="T249" s="309">
        <f>IF(T$156=0,0,T$156/CHI_fec!T$156)</f>
        <v>0.78296625000000031</v>
      </c>
      <c r="U249" s="309">
        <f>IF(U$156=0,0,U$156/CHI_fec!U$156)</f>
        <v>0.78296624999999997</v>
      </c>
      <c r="V249" s="309">
        <f>IF(V$156=0,0,V$156/CHI_fec!V$156)</f>
        <v>0.78296624999999997</v>
      </c>
      <c r="W249" s="309">
        <f>IF(W$156=0,0,W$156/CHI_fec!W$156)</f>
        <v>0.78296624999999997</v>
      </c>
      <c r="X249" s="309">
        <f>IF(X$156=0,0,X$156/CHI_fec!X$156)</f>
        <v>0.78296624999999997</v>
      </c>
      <c r="Y249" s="309">
        <f>IF(Y$156=0,0,Y$156/CHI_fec!Y$156)</f>
        <v>0.78296624999999997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HR: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968.27325254856248</v>
      </c>
      <c r="C5" s="223">
        <f t="shared" si="0"/>
        <v>854.10765054219894</v>
      </c>
      <c r="D5" s="223">
        <f t="shared" si="0"/>
        <v>764.31418035216859</v>
      </c>
      <c r="E5" s="223">
        <f t="shared" si="0"/>
        <v>812.66067105809907</v>
      </c>
      <c r="F5" s="223">
        <f t="shared" si="0"/>
        <v>1002.7357063135312</v>
      </c>
      <c r="G5" s="223">
        <f t="shared" si="0"/>
        <v>918.96623633701779</v>
      </c>
      <c r="H5" s="223">
        <f t="shared" si="0"/>
        <v>985.50809545576453</v>
      </c>
      <c r="I5" s="223">
        <f t="shared" si="0"/>
        <v>990.0946699951528</v>
      </c>
      <c r="J5" s="223">
        <f t="shared" si="0"/>
        <v>948.53248930564905</v>
      </c>
      <c r="K5" s="223">
        <f t="shared" si="0"/>
        <v>787.71354407710862</v>
      </c>
      <c r="L5" s="223">
        <f t="shared" si="0"/>
        <v>843.28895594808364</v>
      </c>
      <c r="M5" s="223">
        <f t="shared" si="0"/>
        <v>816.64873992372964</v>
      </c>
      <c r="N5" s="223">
        <f t="shared" si="0"/>
        <v>659.62405207094275</v>
      </c>
      <c r="O5" s="223">
        <f t="shared" si="0"/>
        <v>678.19618661593768</v>
      </c>
      <c r="P5" s="223">
        <f t="shared" si="0"/>
        <v>716.12752227118688</v>
      </c>
      <c r="Q5" s="223">
        <f t="shared" si="0"/>
        <v>723.00991917933288</v>
      </c>
      <c r="R5" s="223">
        <f t="shared" si="0"/>
        <v>681.94363559281271</v>
      </c>
      <c r="S5" s="223">
        <f t="shared" si="0"/>
        <v>702.72029725439688</v>
      </c>
      <c r="T5" s="223">
        <f t="shared" si="0"/>
        <v>624.08527560674031</v>
      </c>
      <c r="U5" s="223">
        <f t="shared" si="0"/>
        <v>767.59942316109004</v>
      </c>
      <c r="V5" s="223">
        <f t="shared" si="0"/>
        <v>759.82533078121457</v>
      </c>
      <c r="W5" s="223">
        <f t="shared" si="0"/>
        <v>542.33100945600086</v>
      </c>
      <c r="X5" s="223">
        <f t="shared" si="0"/>
        <v>138.77372873832863</v>
      </c>
      <c r="Y5" s="223">
        <f t="shared" si="0"/>
        <v>283.97692872760263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8.1933239306753567</v>
      </c>
      <c r="C10" s="260">
        <v>8.0619018646875862</v>
      </c>
      <c r="D10" s="260">
        <v>6.187421160363499</v>
      </c>
      <c r="E10" s="260">
        <v>7.1830797706130358</v>
      </c>
      <c r="F10" s="260">
        <v>11.02111873546931</v>
      </c>
      <c r="G10" s="260">
        <v>8.568994010589531</v>
      </c>
      <c r="H10" s="260">
        <v>10.10366165910161</v>
      </c>
      <c r="I10" s="260">
        <v>10.006144088509661</v>
      </c>
      <c r="J10" s="260">
        <v>9.4636984942512221</v>
      </c>
      <c r="K10" s="260">
        <v>9.6989482454917386</v>
      </c>
      <c r="L10" s="260">
        <v>8.9108712567098038</v>
      </c>
      <c r="M10" s="260">
        <v>8.7894285856626944</v>
      </c>
      <c r="N10" s="260">
        <v>6.3867665389060786</v>
      </c>
      <c r="O10" s="260">
        <v>6.7733145071576324</v>
      </c>
      <c r="P10" s="260">
        <v>6.223830771294466</v>
      </c>
      <c r="Q10" s="260">
        <v>5.9512330457552398</v>
      </c>
      <c r="R10" s="260">
        <v>5.2845193936387478</v>
      </c>
      <c r="S10" s="260">
        <v>5.4936062556700831</v>
      </c>
      <c r="T10" s="260">
        <v>4.426336447743517</v>
      </c>
      <c r="U10" s="260">
        <v>7.0430829760143752</v>
      </c>
      <c r="V10" s="260">
        <v>9.323714440500618</v>
      </c>
      <c r="W10" s="260">
        <v>7.3627979153996881</v>
      </c>
      <c r="X10" s="260">
        <v>2.2717825648851808</v>
      </c>
      <c r="Y10" s="260">
        <v>3.024766360023551</v>
      </c>
      <c r="DA10" s="68" t="s">
        <v>1272</v>
      </c>
    </row>
    <row r="11" spans="1:105" ht="12" customHeight="1" x14ac:dyDescent="0.25">
      <c r="A11" s="37" t="s">
        <v>159</v>
      </c>
      <c r="B11" s="226">
        <v>0.20355386078417359</v>
      </c>
      <c r="C11" s="226">
        <v>0.9473103001871287</v>
      </c>
      <c r="D11" s="226">
        <v>0.1101271147612527</v>
      </c>
      <c r="E11" s="226">
        <v>0.1051842247167236</v>
      </c>
      <c r="F11" s="226">
        <v>0.1113540440186573</v>
      </c>
      <c r="G11" s="226">
        <v>9.8108344457917163E-2</v>
      </c>
      <c r="H11" s="226">
        <v>0.13125314253424519</v>
      </c>
      <c r="I11" s="226">
        <v>2.8055397987679571E-4</v>
      </c>
      <c r="J11" s="226">
        <v>9.6645050318628384E-2</v>
      </c>
      <c r="K11" s="226">
        <v>2.6821494686675592E-4</v>
      </c>
      <c r="L11" s="226">
        <v>7.8433277580413643E-2</v>
      </c>
      <c r="M11" s="226">
        <v>8.5172573132016496E-2</v>
      </c>
      <c r="N11" s="226">
        <v>5.3473265805153977E-2</v>
      </c>
      <c r="O11" s="226">
        <v>9.520290418693389E-2</v>
      </c>
      <c r="P11" s="226">
        <v>8.8221724539099267E-2</v>
      </c>
      <c r="Q11" s="226">
        <v>8.0773657529689485E-2</v>
      </c>
      <c r="R11" s="226">
        <v>2.224494779935618E-4</v>
      </c>
      <c r="S11" s="226">
        <v>1.326117963866015E-2</v>
      </c>
      <c r="T11" s="226">
        <v>2.4276994298348249E-2</v>
      </c>
      <c r="U11" s="226">
        <v>3.5912306800738182E-2</v>
      </c>
      <c r="V11" s="226">
        <v>4.0560119297774193E-2</v>
      </c>
      <c r="W11" s="226">
        <v>4.8319967995514981E-2</v>
      </c>
      <c r="X11" s="226">
        <v>0.10128215846573931</v>
      </c>
      <c r="Y11" s="226">
        <v>0.16508965291100511</v>
      </c>
      <c r="DA11" s="69" t="s">
        <v>1273</v>
      </c>
    </row>
    <row r="12" spans="1:105" ht="12" customHeight="1" x14ac:dyDescent="0.25">
      <c r="A12" s="37" t="s">
        <v>35</v>
      </c>
      <c r="B12" s="226">
        <v>7.9897700698911844</v>
      </c>
      <c r="C12" s="226">
        <v>7.1145915645004569</v>
      </c>
      <c r="D12" s="226">
        <v>6.0772940456022466</v>
      </c>
      <c r="E12" s="226">
        <v>7.077895545896312</v>
      </c>
      <c r="F12" s="226">
        <v>10.909764691450651</v>
      </c>
      <c r="G12" s="226">
        <v>8.470885666131613</v>
      </c>
      <c r="H12" s="226">
        <v>9.972408516567361</v>
      </c>
      <c r="I12" s="226">
        <v>10.005863534529791</v>
      </c>
      <c r="J12" s="226">
        <v>9.3670534439325941</v>
      </c>
      <c r="K12" s="226">
        <v>9.698680030544871</v>
      </c>
      <c r="L12" s="226">
        <v>8.8324379791293897</v>
      </c>
      <c r="M12" s="226">
        <v>8.7042560125306778</v>
      </c>
      <c r="N12" s="226">
        <v>6.3332932731009244</v>
      </c>
      <c r="O12" s="226">
        <v>6.6781116029706986</v>
      </c>
      <c r="P12" s="226">
        <v>6.1356090467553663</v>
      </c>
      <c r="Q12" s="226">
        <v>5.8704593882255507</v>
      </c>
      <c r="R12" s="226">
        <v>5.2842969441607544</v>
      </c>
      <c r="S12" s="226">
        <v>5.4803450760314227</v>
      </c>
      <c r="T12" s="226">
        <v>4.4020594534451689</v>
      </c>
      <c r="U12" s="226">
        <v>7.0071706692136368</v>
      </c>
      <c r="V12" s="226">
        <v>9.2831543212028436</v>
      </c>
      <c r="W12" s="226">
        <v>7.314477947404173</v>
      </c>
      <c r="X12" s="226">
        <v>2.1705004064194422</v>
      </c>
      <c r="Y12" s="226">
        <v>2.8596767071125462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153.22216087035909</v>
      </c>
      <c r="C25" s="294">
        <v>150.01619950248929</v>
      </c>
      <c r="D25" s="294">
        <v>124.1119681477839</v>
      </c>
      <c r="E25" s="294">
        <v>138.19559928466509</v>
      </c>
      <c r="F25" s="294">
        <v>194.77984630343781</v>
      </c>
      <c r="G25" s="294">
        <v>147.4637619905555</v>
      </c>
      <c r="H25" s="294">
        <v>190.2588328917837</v>
      </c>
      <c r="I25" s="294">
        <v>169.2511788221392</v>
      </c>
      <c r="J25" s="294">
        <v>156.10790056024291</v>
      </c>
      <c r="K25" s="294">
        <v>147.5093603765086</v>
      </c>
      <c r="L25" s="294">
        <v>129.64862853180949</v>
      </c>
      <c r="M25" s="294">
        <v>126.8621043044313</v>
      </c>
      <c r="N25" s="294">
        <v>88.779123127721803</v>
      </c>
      <c r="O25" s="294">
        <v>95.229902862859589</v>
      </c>
      <c r="P25" s="294">
        <v>88.489692767852105</v>
      </c>
      <c r="Q25" s="294">
        <v>85.795371740917602</v>
      </c>
      <c r="R25" s="294">
        <v>76.307653753486676</v>
      </c>
      <c r="S25" s="294">
        <v>76.733705158645336</v>
      </c>
      <c r="T25" s="294">
        <v>62.702821403913383</v>
      </c>
      <c r="U25" s="294">
        <v>96.568830028976791</v>
      </c>
      <c r="V25" s="294">
        <v>123.57618504150069</v>
      </c>
      <c r="W25" s="294">
        <v>95.193003447456093</v>
      </c>
      <c r="X25" s="294">
        <v>26.62995213981716</v>
      </c>
      <c r="Y25" s="294">
        <v>45.817471194013237</v>
      </c>
      <c r="DA25" s="70" t="s">
        <v>1278</v>
      </c>
    </row>
    <row r="26" spans="1:105" ht="12" customHeight="1" x14ac:dyDescent="0.25">
      <c r="A26" s="46" t="s">
        <v>28</v>
      </c>
      <c r="B26" s="229">
        <v>0.92782360700395472</v>
      </c>
      <c r="C26" s="229">
        <v>0</v>
      </c>
      <c r="D26" s="229">
        <v>0</v>
      </c>
      <c r="E26" s="229">
        <v>0</v>
      </c>
      <c r="F26" s="229">
        <v>1.147856059408713</v>
      </c>
      <c r="G26" s="229">
        <v>0.1816185644616613</v>
      </c>
      <c r="H26" s="229">
        <v>0</v>
      </c>
      <c r="I26" s="229">
        <v>2.842791817247794</v>
      </c>
      <c r="J26" s="229">
        <v>0</v>
      </c>
      <c r="K26" s="229">
        <v>0</v>
      </c>
      <c r="L26" s="229">
        <v>1.014230016191231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0.30507598940034009</v>
      </c>
      <c r="Y26" s="229">
        <v>6.3993007370663463E-2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6.1022069095120761</v>
      </c>
      <c r="C28" s="229">
        <v>5.2993171878187066</v>
      </c>
      <c r="D28" s="229">
        <v>4.785540740043146</v>
      </c>
      <c r="E28" s="229">
        <v>4.5544178472999768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1.713906688001017</v>
      </c>
      <c r="C29" s="229">
        <v>7.7915868132742938</v>
      </c>
      <c r="D29" s="229">
        <v>0.92360923090186386</v>
      </c>
      <c r="E29" s="229">
        <v>0.89970403226230411</v>
      </c>
      <c r="F29" s="229">
        <v>0.92105693147134793</v>
      </c>
      <c r="G29" s="229">
        <v>0.99118370300475855</v>
      </c>
      <c r="H29" s="229">
        <v>1.0108826331640739</v>
      </c>
      <c r="I29" s="229">
        <v>3.0604658505629032E-3</v>
      </c>
      <c r="J29" s="229">
        <v>1.0375372647054411</v>
      </c>
      <c r="K29" s="229">
        <v>3.3208286424477661E-3</v>
      </c>
      <c r="L29" s="229">
        <v>1.102102984493784</v>
      </c>
      <c r="M29" s="229">
        <v>1.1705524311001509</v>
      </c>
      <c r="N29" s="229">
        <v>0.73269898316499926</v>
      </c>
      <c r="O29" s="229">
        <v>1.3005184933719971</v>
      </c>
      <c r="P29" s="229">
        <v>1.1909999035715759</v>
      </c>
      <c r="Q29" s="229">
        <v>1.0895082678478101</v>
      </c>
      <c r="R29" s="229">
        <v>2.9336878466936361E-3</v>
      </c>
      <c r="S29" s="229">
        <v>0.17593289287148201</v>
      </c>
      <c r="T29" s="229">
        <v>0.32195503657586749</v>
      </c>
      <c r="U29" s="229">
        <v>0.47620568797933849</v>
      </c>
      <c r="V29" s="229">
        <v>0.52112790180014901</v>
      </c>
      <c r="W29" s="229">
        <v>0.59256147440624363</v>
      </c>
      <c r="X29" s="229">
        <v>1.0664341141376721</v>
      </c>
      <c r="Y29" s="229">
        <v>2.3535376424144649</v>
      </c>
      <c r="DA29" s="73" t="s">
        <v>1282</v>
      </c>
    </row>
    <row r="30" spans="1:105" ht="12" customHeight="1" x14ac:dyDescent="0.25">
      <c r="A30" s="46" t="s">
        <v>32</v>
      </c>
      <c r="B30" s="229">
        <v>77.205019877798023</v>
      </c>
      <c r="C30" s="229">
        <v>78.40808334309493</v>
      </c>
      <c r="D30" s="229">
        <v>67.434036405048772</v>
      </c>
      <c r="E30" s="229">
        <v>72.199973394170669</v>
      </c>
      <c r="F30" s="229">
        <v>102.4716027310983</v>
      </c>
      <c r="G30" s="229">
        <v>59.12855038403157</v>
      </c>
      <c r="H30" s="229">
        <v>110.80181496532489</v>
      </c>
      <c r="I30" s="229">
        <v>57.254839113167073</v>
      </c>
      <c r="J30" s="229">
        <v>54.509941664775177</v>
      </c>
      <c r="K30" s="229">
        <v>27.424534711486789</v>
      </c>
      <c r="L30" s="229">
        <v>3.42354274854817</v>
      </c>
      <c r="M30" s="229">
        <v>6.0663290848475402</v>
      </c>
      <c r="N30" s="229">
        <v>1.266657257015861</v>
      </c>
      <c r="O30" s="229">
        <v>2.7030954801044</v>
      </c>
      <c r="P30" s="229">
        <v>2.478529775820554</v>
      </c>
      <c r="Q30" s="229">
        <v>0</v>
      </c>
      <c r="R30" s="229">
        <v>0</v>
      </c>
      <c r="S30" s="229">
        <v>0</v>
      </c>
      <c r="T30" s="229">
        <v>8.3165148293404947E-2</v>
      </c>
      <c r="U30" s="229">
        <v>0</v>
      </c>
      <c r="V30" s="229">
        <v>0.1464119764192057</v>
      </c>
      <c r="W30" s="229">
        <v>0.15325224800992659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1.581474621646735</v>
      </c>
      <c r="H31" s="229">
        <v>1.640853640055431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1.988980392638926</v>
      </c>
      <c r="Q31" s="229">
        <v>5.5226961491730258</v>
      </c>
      <c r="R31" s="229">
        <v>6.614838735132162</v>
      </c>
      <c r="S31" s="229">
        <v>3.8513472393494759</v>
      </c>
      <c r="T31" s="229">
        <v>3.918760443846502</v>
      </c>
      <c r="U31" s="229">
        <v>3.1758827950900308</v>
      </c>
      <c r="V31" s="229">
        <v>3.6360488974980578</v>
      </c>
      <c r="W31" s="229">
        <v>4.7476717653410692</v>
      </c>
      <c r="X31" s="229">
        <v>2.404508893272852</v>
      </c>
      <c r="Y31" s="229">
        <v>2.6320507543491751</v>
      </c>
      <c r="DA31" s="73" t="s">
        <v>1284</v>
      </c>
    </row>
    <row r="32" spans="1:105" ht="12" customHeight="1" x14ac:dyDescent="0.25">
      <c r="A32" s="46" t="s">
        <v>35</v>
      </c>
      <c r="B32" s="229">
        <v>67.273203788043986</v>
      </c>
      <c r="C32" s="229">
        <v>58.517212158301312</v>
      </c>
      <c r="D32" s="229">
        <v>50.968781771790077</v>
      </c>
      <c r="E32" s="229">
        <v>60.541504010932172</v>
      </c>
      <c r="F32" s="229">
        <v>90.239330581459413</v>
      </c>
      <c r="G32" s="229">
        <v>85.580934717410813</v>
      </c>
      <c r="H32" s="229">
        <v>76.80528165323922</v>
      </c>
      <c r="I32" s="229">
        <v>109.15048742587381</v>
      </c>
      <c r="J32" s="229">
        <v>100.56042163076221</v>
      </c>
      <c r="K32" s="229">
        <v>120.0815048363793</v>
      </c>
      <c r="L32" s="229">
        <v>124.1087527825763</v>
      </c>
      <c r="M32" s="229">
        <v>119.6252227884836</v>
      </c>
      <c r="N32" s="229">
        <v>86.779766887540944</v>
      </c>
      <c r="O32" s="229">
        <v>91.226288889383198</v>
      </c>
      <c r="P32" s="229">
        <v>82.831182695821042</v>
      </c>
      <c r="Q32" s="229">
        <v>79.183167323896768</v>
      </c>
      <c r="R32" s="229">
        <v>69.689881330507816</v>
      </c>
      <c r="S32" s="229">
        <v>72.70642502642437</v>
      </c>
      <c r="T32" s="229">
        <v>58.378940775197613</v>
      </c>
      <c r="U32" s="229">
        <v>92.916741545907414</v>
      </c>
      <c r="V32" s="229">
        <v>119.27259626578331</v>
      </c>
      <c r="W32" s="229">
        <v>89.699517959698852</v>
      </c>
      <c r="X32" s="229">
        <v>22.853933143006302</v>
      </c>
      <c r="Y32" s="229">
        <v>40.767889789878943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90.85320346010117</v>
      </c>
      <c r="C36" s="261">
        <v>89.112480308522379</v>
      </c>
      <c r="D36" s="261">
        <v>74.139570207756208</v>
      </c>
      <c r="E36" s="261">
        <v>82.561586195647379</v>
      </c>
      <c r="F36" s="261">
        <v>115.9754344858256</v>
      </c>
      <c r="G36" s="261">
        <v>87.466405958005936</v>
      </c>
      <c r="H36" s="261">
        <v>112.8695093358628</v>
      </c>
      <c r="I36" s="261">
        <v>100.6978711644434</v>
      </c>
      <c r="J36" s="261">
        <v>93.378871175946017</v>
      </c>
      <c r="K36" s="261">
        <v>88.252703491232793</v>
      </c>
      <c r="L36" s="261">
        <v>77.616695222494968</v>
      </c>
      <c r="M36" s="261">
        <v>76.242325351353145</v>
      </c>
      <c r="N36" s="261">
        <v>54.127680621830507</v>
      </c>
      <c r="O36" s="261">
        <v>58.021871252687284</v>
      </c>
      <c r="P36" s="261">
        <v>53.433416289665907</v>
      </c>
      <c r="Q36" s="261">
        <v>51.167165667070194</v>
      </c>
      <c r="R36" s="261">
        <v>45.515681577402361</v>
      </c>
      <c r="S36" s="261">
        <v>46.522074022066803</v>
      </c>
      <c r="T36" s="261">
        <v>38.097721183179317</v>
      </c>
      <c r="U36" s="261">
        <v>60.231854863911153</v>
      </c>
      <c r="V36" s="261">
        <v>79.592435538688093</v>
      </c>
      <c r="W36" s="261">
        <v>64.862368053248787</v>
      </c>
      <c r="X36" s="261">
        <v>23.17510043619145</v>
      </c>
      <c r="Y36" s="261">
        <v>29.242631719703269</v>
      </c>
      <c r="DA36" s="70" t="s">
        <v>1289</v>
      </c>
    </row>
    <row r="37" spans="1:105" ht="12" customHeight="1" x14ac:dyDescent="0.25">
      <c r="A37" s="60" t="s">
        <v>1012</v>
      </c>
      <c r="B37" s="262">
        <v>90.85320346010117</v>
      </c>
      <c r="C37" s="262">
        <v>89.112480308522379</v>
      </c>
      <c r="D37" s="262">
        <v>74.139570207756208</v>
      </c>
      <c r="E37" s="262">
        <v>82.561586195647379</v>
      </c>
      <c r="F37" s="262">
        <v>115.9754344858256</v>
      </c>
      <c r="G37" s="262">
        <v>87.466405958005936</v>
      </c>
      <c r="H37" s="262">
        <v>112.8695093358628</v>
      </c>
      <c r="I37" s="262">
        <v>100.6978711644434</v>
      </c>
      <c r="J37" s="262">
        <v>93.378871175946017</v>
      </c>
      <c r="K37" s="262">
        <v>88.252703491232793</v>
      </c>
      <c r="L37" s="262">
        <v>77.616695222494968</v>
      </c>
      <c r="M37" s="262">
        <v>76.242325351353145</v>
      </c>
      <c r="N37" s="262">
        <v>54.127680621830507</v>
      </c>
      <c r="O37" s="262">
        <v>58.021871252687284</v>
      </c>
      <c r="P37" s="262">
        <v>53.433416289665907</v>
      </c>
      <c r="Q37" s="262">
        <v>51.167165667070194</v>
      </c>
      <c r="R37" s="262">
        <v>45.515681577402361</v>
      </c>
      <c r="S37" s="262">
        <v>46.522074022066803</v>
      </c>
      <c r="T37" s="262">
        <v>38.097721183179317</v>
      </c>
      <c r="U37" s="262">
        <v>60.231854863911153</v>
      </c>
      <c r="V37" s="262">
        <v>79.592435538688093</v>
      </c>
      <c r="W37" s="262">
        <v>64.862368053248787</v>
      </c>
      <c r="X37" s="262">
        <v>23.17510043619145</v>
      </c>
      <c r="Y37" s="262">
        <v>29.242631719703269</v>
      </c>
      <c r="DA37" s="72" t="s">
        <v>1290</v>
      </c>
    </row>
    <row r="38" spans="1:105" ht="12" customHeight="1" x14ac:dyDescent="0.25">
      <c r="A38" s="59" t="s">
        <v>28</v>
      </c>
      <c r="B38" s="230">
        <v>0.55015375363057106</v>
      </c>
      <c r="C38" s="230">
        <v>0</v>
      </c>
      <c r="D38" s="230">
        <v>0</v>
      </c>
      <c r="E38" s="230">
        <v>0</v>
      </c>
      <c r="F38" s="230">
        <v>0.68345420608725271</v>
      </c>
      <c r="G38" s="230">
        <v>0.1088927475378999</v>
      </c>
      <c r="H38" s="230">
        <v>0</v>
      </c>
      <c r="I38" s="230">
        <v>1.6913506077341851</v>
      </c>
      <c r="J38" s="230">
        <v>0</v>
      </c>
      <c r="K38" s="230">
        <v>0</v>
      </c>
      <c r="L38" s="230">
        <v>0.60718869874436432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0.29184880635907051</v>
      </c>
      <c r="Y38" s="230">
        <v>4.3332308175419137E-2</v>
      </c>
      <c r="DA38" s="71" t="s">
        <v>1291</v>
      </c>
    </row>
    <row r="39" spans="1:105" ht="12" customHeight="1" x14ac:dyDescent="0.25">
      <c r="A39" s="59" t="s">
        <v>31</v>
      </c>
      <c r="B39" s="295">
        <v>3.6183084924289561</v>
      </c>
      <c r="C39" s="295">
        <v>3.1478953613957739</v>
      </c>
      <c r="D39" s="295">
        <v>2.8586923483159801</v>
      </c>
      <c r="E39" s="295">
        <v>2.720925728584882</v>
      </c>
      <c r="F39" s="295">
        <v>0</v>
      </c>
      <c r="G39" s="295">
        <v>0</v>
      </c>
      <c r="H39" s="295">
        <v>0</v>
      </c>
      <c r="I39" s="295">
        <v>0</v>
      </c>
      <c r="J39" s="295">
        <v>0</v>
      </c>
      <c r="K39" s="295">
        <v>0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1.0162623484231741</v>
      </c>
      <c r="C40" s="295">
        <v>4.6283509965770548</v>
      </c>
      <c r="D40" s="295">
        <v>0.5517275444173444</v>
      </c>
      <c r="E40" s="295">
        <v>0.53750620421122419</v>
      </c>
      <c r="F40" s="295">
        <v>0.54841391366107428</v>
      </c>
      <c r="G40" s="295">
        <v>0.59428240199399818</v>
      </c>
      <c r="H40" s="295">
        <v>0.60491490394507863</v>
      </c>
      <c r="I40" s="295">
        <v>1.8208581947132031E-3</v>
      </c>
      <c r="J40" s="295">
        <v>0.62062239152197607</v>
      </c>
      <c r="K40" s="295">
        <v>1.9868034460937762E-3</v>
      </c>
      <c r="L40" s="295">
        <v>0.65979557531739219</v>
      </c>
      <c r="M40" s="295">
        <v>0.70348540868116216</v>
      </c>
      <c r="N40" s="295">
        <v>0.44671872345077501</v>
      </c>
      <c r="O40" s="295">
        <v>0.79238258483615698</v>
      </c>
      <c r="P40" s="295">
        <v>0.73570716241555312</v>
      </c>
      <c r="Q40" s="295">
        <v>0.69447105912020635</v>
      </c>
      <c r="R40" s="295">
        <v>1.915962238610051E-3</v>
      </c>
      <c r="S40" s="295">
        <v>0.1123010190497211</v>
      </c>
      <c r="T40" s="295">
        <v>0.20865780649826229</v>
      </c>
      <c r="U40" s="295">
        <v>0.30711903557245501</v>
      </c>
      <c r="V40" s="295">
        <v>0.34582117600434409</v>
      </c>
      <c r="W40" s="295">
        <v>0.42495217533392943</v>
      </c>
      <c r="X40" s="295">
        <v>1.0201967184747751</v>
      </c>
      <c r="Y40" s="295">
        <v>1.5936775378102641</v>
      </c>
      <c r="DA40" s="122" t="s">
        <v>1293</v>
      </c>
    </row>
    <row r="41" spans="1:105" ht="12" customHeight="1" x14ac:dyDescent="0.25">
      <c r="A41" s="59" t="s">
        <v>32</v>
      </c>
      <c r="B41" s="295">
        <v>45.778778600006447</v>
      </c>
      <c r="C41" s="295">
        <v>46.575895177404419</v>
      </c>
      <c r="D41" s="295">
        <v>40.282420390686333</v>
      </c>
      <c r="E41" s="295">
        <v>43.134111053909123</v>
      </c>
      <c r="F41" s="295">
        <v>61.013440942366557</v>
      </c>
      <c r="G41" s="295">
        <v>35.451608861326001</v>
      </c>
      <c r="H41" s="295">
        <v>66.30410599388658</v>
      </c>
      <c r="I41" s="295">
        <v>34.064403289133672</v>
      </c>
      <c r="J41" s="295">
        <v>32.606144866826178</v>
      </c>
      <c r="K41" s="295">
        <v>16.407699986632881</v>
      </c>
      <c r="L41" s="295">
        <v>2.049571037537433</v>
      </c>
      <c r="M41" s="295">
        <v>3.645777738838651</v>
      </c>
      <c r="N41" s="295">
        <v>0.77226736477722413</v>
      </c>
      <c r="O41" s="295">
        <v>1.6469475786004051</v>
      </c>
      <c r="P41" s="295">
        <v>1.5310430360767939</v>
      </c>
      <c r="Q41" s="295">
        <v>0</v>
      </c>
      <c r="R41" s="295">
        <v>0</v>
      </c>
      <c r="S41" s="295">
        <v>0</v>
      </c>
      <c r="T41" s="295">
        <v>5.3899009018656567E-2</v>
      </c>
      <c r="U41" s="295">
        <v>0</v>
      </c>
      <c r="V41" s="295">
        <v>9.7159184322138659E-2</v>
      </c>
      <c r="W41" s="295">
        <v>0.10990399980337801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39.889700265612021</v>
      </c>
      <c r="C42" s="295">
        <v>34.760338773145122</v>
      </c>
      <c r="D42" s="295">
        <v>30.446729924336559</v>
      </c>
      <c r="E42" s="295">
        <v>36.169043208942163</v>
      </c>
      <c r="F42" s="295">
        <v>53.730125423710689</v>
      </c>
      <c r="G42" s="295">
        <v>51.311621947148033</v>
      </c>
      <c r="H42" s="295">
        <v>45.960488438031149</v>
      </c>
      <c r="I42" s="295">
        <v>64.940296409380792</v>
      </c>
      <c r="J42" s="295">
        <v>60.152103917597863</v>
      </c>
      <c r="K42" s="295">
        <v>71.843016701153815</v>
      </c>
      <c r="L42" s="295">
        <v>74.30013991089578</v>
      </c>
      <c r="M42" s="295">
        <v>71.893062203833338</v>
      </c>
      <c r="N42" s="295">
        <v>52.908694533602507</v>
      </c>
      <c r="O42" s="295">
        <v>55.582541089250718</v>
      </c>
      <c r="P42" s="295">
        <v>51.166666091173568</v>
      </c>
      <c r="Q42" s="295">
        <v>50.472694607949983</v>
      </c>
      <c r="R42" s="295">
        <v>45.513765615163749</v>
      </c>
      <c r="S42" s="295">
        <v>46.409773003017079</v>
      </c>
      <c r="T42" s="295">
        <v>37.835164367662401</v>
      </c>
      <c r="U42" s="295">
        <v>59.92473582833869</v>
      </c>
      <c r="V42" s="295">
        <v>79.149455178361606</v>
      </c>
      <c r="W42" s="295">
        <v>64.32751187811148</v>
      </c>
      <c r="X42" s="295">
        <v>21.863054911357601</v>
      </c>
      <c r="Y42" s="295">
        <v>27.605621873717581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11.606164287426875</v>
      </c>
      <c r="C44" s="261">
        <f t="shared" si="1"/>
        <v>11.109848866499625</v>
      </c>
      <c r="D44" s="261">
        <f t="shared" si="1"/>
        <v>8.9869908362649529</v>
      </c>
      <c r="E44" s="261">
        <f t="shared" si="1"/>
        <v>10.297395807173592</v>
      </c>
      <c r="F44" s="261">
        <f t="shared" si="1"/>
        <v>15.393966788798554</v>
      </c>
      <c r="G44" s="261">
        <f t="shared" si="1"/>
        <v>11.864304377866819</v>
      </c>
      <c r="H44" s="261">
        <f t="shared" si="1"/>
        <v>14.391721569016397</v>
      </c>
      <c r="I44" s="261">
        <f t="shared" si="1"/>
        <v>13.821245920060587</v>
      </c>
      <c r="J44" s="261">
        <f t="shared" si="1"/>
        <v>12.939329075208843</v>
      </c>
      <c r="K44" s="261">
        <f t="shared" si="1"/>
        <v>12.983691963875527</v>
      </c>
      <c r="L44" s="261">
        <f t="shared" si="1"/>
        <v>11.755740937069389</v>
      </c>
      <c r="M44" s="261">
        <f t="shared" si="1"/>
        <v>11.567851682282408</v>
      </c>
      <c r="N44" s="261">
        <f t="shared" si="1"/>
        <v>8.3237717824843767</v>
      </c>
      <c r="O44" s="261">
        <f t="shared" si="1"/>
        <v>8.8415479932331635</v>
      </c>
      <c r="P44" s="261">
        <f t="shared" si="1"/>
        <v>8.1484524423744418</v>
      </c>
      <c r="Q44" s="261">
        <f t="shared" si="1"/>
        <v>7.8215587255898456</v>
      </c>
      <c r="R44" s="261">
        <f t="shared" si="1"/>
        <v>6.9727108682849543</v>
      </c>
      <c r="S44" s="261">
        <f t="shared" si="1"/>
        <v>7.1795318180146879</v>
      </c>
      <c r="T44" s="261">
        <f t="shared" si="1"/>
        <v>5.8018365719041451</v>
      </c>
      <c r="U44" s="261">
        <f t="shared" si="1"/>
        <v>9.1530552921876982</v>
      </c>
      <c r="V44" s="261">
        <f t="shared" si="1"/>
        <v>12.012885760525213</v>
      </c>
      <c r="W44" s="261">
        <f t="shared" si="1"/>
        <v>9.4202300398963086</v>
      </c>
      <c r="X44" s="261">
        <f t="shared" si="1"/>
        <v>2.7980935974348489</v>
      </c>
      <c r="Y44" s="261">
        <f t="shared" si="1"/>
        <v>3.9852994538625808</v>
      </c>
      <c r="DA44" s="70"/>
    </row>
    <row r="45" spans="1:105" ht="12" customHeight="1" x14ac:dyDescent="0.25">
      <c r="A45" s="60" t="s">
        <v>1022</v>
      </c>
      <c r="B45" s="262">
        <v>7.7793376999294743</v>
      </c>
      <c r="C45" s="262">
        <v>7.3630933218028431</v>
      </c>
      <c r="D45" s="262">
        <v>5.8872109034102769</v>
      </c>
      <c r="E45" s="262">
        <v>6.8458677082770309</v>
      </c>
      <c r="F45" s="262">
        <v>10.529209038949791</v>
      </c>
      <c r="G45" s="262">
        <v>8.1812976778417816</v>
      </c>
      <c r="H45" s="262">
        <v>9.6398791718024821</v>
      </c>
      <c r="I45" s="262">
        <v>9.5940838215580566</v>
      </c>
      <c r="J45" s="262">
        <v>9.0404291968303152</v>
      </c>
      <c r="K45" s="262">
        <v>9.2995464134732266</v>
      </c>
      <c r="L45" s="262">
        <v>8.5176791849062123</v>
      </c>
      <c r="M45" s="262">
        <v>8.3993852480514661</v>
      </c>
      <c r="N45" s="262">
        <v>6.1064534332977569</v>
      </c>
      <c r="O45" s="262">
        <v>6.4631170787342622</v>
      </c>
      <c r="P45" s="262">
        <v>5.9383628112145539</v>
      </c>
      <c r="Q45" s="262">
        <v>5.6787615753776066</v>
      </c>
      <c r="R45" s="262">
        <v>5.0668758601201578</v>
      </c>
      <c r="S45" s="262">
        <v>5.2630558892699923</v>
      </c>
      <c r="T45" s="262">
        <v>4.2357914078327381</v>
      </c>
      <c r="U45" s="262">
        <v>6.741183770606149</v>
      </c>
      <c r="V45" s="262">
        <v>8.9264873713363464</v>
      </c>
      <c r="W45" s="262">
        <v>7.0427207131307146</v>
      </c>
      <c r="X45" s="262">
        <v>2.1329926205685852</v>
      </c>
      <c r="Y45" s="262">
        <v>2.840977275261424</v>
      </c>
      <c r="DA45" s="72" t="s">
        <v>1297</v>
      </c>
    </row>
    <row r="46" spans="1:105" ht="12" customHeight="1" x14ac:dyDescent="0.25">
      <c r="A46" s="60" t="s">
        <v>1024</v>
      </c>
      <c r="B46" s="262">
        <v>3.826826587497401</v>
      </c>
      <c r="C46" s="262">
        <v>3.7467555446967822</v>
      </c>
      <c r="D46" s="262">
        <v>3.099779932854676</v>
      </c>
      <c r="E46" s="262">
        <v>3.4515280988965609</v>
      </c>
      <c r="F46" s="262">
        <v>4.8647577498487626</v>
      </c>
      <c r="G46" s="262">
        <v>3.6830067000250382</v>
      </c>
      <c r="H46" s="262">
        <v>4.7518423972139141</v>
      </c>
      <c r="I46" s="262">
        <v>4.2271620985025304</v>
      </c>
      <c r="J46" s="262">
        <v>3.8988998783785269</v>
      </c>
      <c r="K46" s="262">
        <v>3.6841455504023011</v>
      </c>
      <c r="L46" s="262">
        <v>3.2380617521631758</v>
      </c>
      <c r="M46" s="262">
        <v>3.168466434230941</v>
      </c>
      <c r="N46" s="262">
        <v>2.2173183491866202</v>
      </c>
      <c r="O46" s="262">
        <v>2.3784309144989022</v>
      </c>
      <c r="P46" s="262">
        <v>2.2100896311598879</v>
      </c>
      <c r="Q46" s="262">
        <v>2.1427971502122389</v>
      </c>
      <c r="R46" s="262">
        <v>1.905835008164797</v>
      </c>
      <c r="S46" s="262">
        <v>1.9164759287446951</v>
      </c>
      <c r="T46" s="262">
        <v>1.566045164071407</v>
      </c>
      <c r="U46" s="262">
        <v>2.4118715215815492</v>
      </c>
      <c r="V46" s="262">
        <v>3.0863983891888669</v>
      </c>
      <c r="W46" s="262">
        <v>2.377509326765594</v>
      </c>
      <c r="X46" s="262">
        <v>0.6651009768662639</v>
      </c>
      <c r="Y46" s="262">
        <v>1.144322178601157</v>
      </c>
      <c r="DA46" s="72" t="s">
        <v>1298</v>
      </c>
    </row>
    <row r="47" spans="1:105" ht="12" customHeight="1" x14ac:dyDescent="0.25">
      <c r="A47" s="64" t="s">
        <v>28</v>
      </c>
      <c r="B47" s="229">
        <v>2.3173019017755831E-2</v>
      </c>
      <c r="C47" s="229">
        <v>0</v>
      </c>
      <c r="D47" s="229">
        <v>0</v>
      </c>
      <c r="E47" s="229">
        <v>0</v>
      </c>
      <c r="F47" s="229">
        <v>2.866847760019433E-2</v>
      </c>
      <c r="G47" s="229">
        <v>4.5360458782006978E-3</v>
      </c>
      <c r="H47" s="229">
        <v>0</v>
      </c>
      <c r="I47" s="229">
        <v>7.1000638857772677E-2</v>
      </c>
      <c r="J47" s="229">
        <v>0</v>
      </c>
      <c r="K47" s="229">
        <v>0</v>
      </c>
      <c r="L47" s="229">
        <v>2.533107723942405E-2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7.6194781538950727E-3</v>
      </c>
      <c r="Y47" s="229">
        <v>1.5982684268966371E-3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0.152406724399934</v>
      </c>
      <c r="C49" s="229">
        <v>0.13235401324933069</v>
      </c>
      <c r="D49" s="229">
        <v>0.119522100690409</v>
      </c>
      <c r="E49" s="229">
        <v>0.11374965089656219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4.280597300596295E-2</v>
      </c>
      <c r="C50" s="229">
        <v>0.19460012446280769</v>
      </c>
      <c r="D50" s="229">
        <v>2.306776213829673E-2</v>
      </c>
      <c r="E50" s="229">
        <v>2.2470713713880659E-2</v>
      </c>
      <c r="F50" s="229">
        <v>2.300401674230132E-2</v>
      </c>
      <c r="G50" s="229">
        <v>2.475548005723573E-2</v>
      </c>
      <c r="H50" s="229">
        <v>2.5247474095504811E-2</v>
      </c>
      <c r="I50" s="229">
        <v>7.6437194336211945E-5</v>
      </c>
      <c r="J50" s="229">
        <v>2.5913191457034222E-2</v>
      </c>
      <c r="K50" s="229">
        <v>8.2939930289812496E-5</v>
      </c>
      <c r="L50" s="229">
        <v>2.7525763762002529E-2</v>
      </c>
      <c r="M50" s="229">
        <v>2.9235334758030671E-2</v>
      </c>
      <c r="N50" s="229">
        <v>1.8299650216919441E-2</v>
      </c>
      <c r="O50" s="229">
        <v>3.2481324631486758E-2</v>
      </c>
      <c r="P50" s="229">
        <v>2.9746024144319771E-2</v>
      </c>
      <c r="Q50" s="229">
        <v>2.7211202237422589E-2</v>
      </c>
      <c r="R50" s="229">
        <v>7.3270828366949533E-5</v>
      </c>
      <c r="S50" s="229">
        <v>4.3940424037327546E-3</v>
      </c>
      <c r="T50" s="229">
        <v>8.0410437168398699E-3</v>
      </c>
      <c r="U50" s="229">
        <v>1.189355754758423E-2</v>
      </c>
      <c r="V50" s="229">
        <v>1.301552007077416E-2</v>
      </c>
      <c r="W50" s="229">
        <v>1.479962162198659E-2</v>
      </c>
      <c r="X50" s="229">
        <v>2.6634909719418839E-2</v>
      </c>
      <c r="Y50" s="229">
        <v>5.8781186569272302E-2</v>
      </c>
      <c r="DA50" s="73" t="s">
        <v>1302</v>
      </c>
    </row>
    <row r="51" spans="1:105" ht="12" customHeight="1" x14ac:dyDescent="0.25">
      <c r="A51" s="64" t="s">
        <v>32</v>
      </c>
      <c r="B51" s="229">
        <v>1.9282473310541719</v>
      </c>
      <c r="C51" s="229">
        <v>1.9582946507714569</v>
      </c>
      <c r="D51" s="229">
        <v>1.6842104428709299</v>
      </c>
      <c r="E51" s="229">
        <v>1.8032429266885981</v>
      </c>
      <c r="F51" s="229">
        <v>2.5592972424310609</v>
      </c>
      <c r="G51" s="229">
        <v>1.476775339836397</v>
      </c>
      <c r="H51" s="229">
        <v>2.767349899281442</v>
      </c>
      <c r="I51" s="229">
        <v>1.4299781398236351</v>
      </c>
      <c r="J51" s="229">
        <v>1.361422478711745</v>
      </c>
      <c r="K51" s="229">
        <v>0.68494621135424483</v>
      </c>
      <c r="L51" s="229">
        <v>8.5505284217098729E-2</v>
      </c>
      <c r="M51" s="229">
        <v>0.15151065158286939</v>
      </c>
      <c r="N51" s="229">
        <v>3.163561746460488E-2</v>
      </c>
      <c r="O51" s="229">
        <v>6.7511628820845548E-2</v>
      </c>
      <c r="P51" s="229">
        <v>6.1902949221811492E-2</v>
      </c>
      <c r="Q51" s="229">
        <v>0</v>
      </c>
      <c r="R51" s="229">
        <v>0</v>
      </c>
      <c r="S51" s="229">
        <v>0</v>
      </c>
      <c r="T51" s="229">
        <v>2.0771055494488442E-3</v>
      </c>
      <c r="U51" s="229">
        <v>0</v>
      </c>
      <c r="V51" s="229">
        <v>3.6567376475203348E-3</v>
      </c>
      <c r="W51" s="229">
        <v>3.8275780340569919E-3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3.9498393020907283E-2</v>
      </c>
      <c r="H52" s="229">
        <v>4.0981423968226668E-2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4.9676123906134698E-2</v>
      </c>
      <c r="Q52" s="229">
        <v>0.1379330531450122</v>
      </c>
      <c r="R52" s="229">
        <v>0.16521004925018271</v>
      </c>
      <c r="S52" s="229">
        <v>9.6189989290762265E-2</v>
      </c>
      <c r="T52" s="229">
        <v>9.7873679442710318E-2</v>
      </c>
      <c r="U52" s="229">
        <v>7.9319810202319124E-2</v>
      </c>
      <c r="V52" s="229">
        <v>9.0812768305488387E-2</v>
      </c>
      <c r="W52" s="229">
        <v>0.11857629756109681</v>
      </c>
      <c r="X52" s="229">
        <v>6.0054227863526807E-2</v>
      </c>
      <c r="Y52" s="229">
        <v>6.5737238981430718E-2</v>
      </c>
      <c r="DA52" s="73" t="s">
        <v>1304</v>
      </c>
    </row>
    <row r="53" spans="1:105" ht="12" customHeight="1" x14ac:dyDescent="0.25">
      <c r="A53" s="64" t="s">
        <v>35</v>
      </c>
      <c r="B53" s="229">
        <v>1.6801935400195771</v>
      </c>
      <c r="C53" s="229">
        <v>1.4615067562131869</v>
      </c>
      <c r="D53" s="229">
        <v>1.27297962715504</v>
      </c>
      <c r="E53" s="229">
        <v>1.5120648075975209</v>
      </c>
      <c r="F53" s="229">
        <v>2.2537880130752059</v>
      </c>
      <c r="G53" s="229">
        <v>2.1374414412322968</v>
      </c>
      <c r="H53" s="229">
        <v>1.918263599868741</v>
      </c>
      <c r="I53" s="229">
        <v>2.7261068826267869</v>
      </c>
      <c r="J53" s="229">
        <v>2.511564208209748</v>
      </c>
      <c r="K53" s="229">
        <v>2.9991163991177658</v>
      </c>
      <c r="L53" s="229">
        <v>3.0996996269446511</v>
      </c>
      <c r="M53" s="229">
        <v>2.987720447890041</v>
      </c>
      <c r="N53" s="229">
        <v>2.1673830815050961</v>
      </c>
      <c r="O53" s="229">
        <v>2.2784379610465688</v>
      </c>
      <c r="P53" s="229">
        <v>2.0687645338876219</v>
      </c>
      <c r="Q53" s="229">
        <v>1.977652894829804</v>
      </c>
      <c r="R53" s="229">
        <v>1.7405516880862479</v>
      </c>
      <c r="S53" s="229">
        <v>1.8158918970502</v>
      </c>
      <c r="T53" s="229">
        <v>1.4580533353624081</v>
      </c>
      <c r="U53" s="229">
        <v>2.320658153831646</v>
      </c>
      <c r="V53" s="229">
        <v>2.9789133631650841</v>
      </c>
      <c r="W53" s="229">
        <v>2.2403058295484528</v>
      </c>
      <c r="X53" s="229">
        <v>0.57079236112942322</v>
      </c>
      <c r="Y53" s="229">
        <v>1.0182054846235571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704.39840000000004</v>
      </c>
      <c r="C59" s="279">
        <v>595.80722000000003</v>
      </c>
      <c r="D59" s="279">
        <v>550.88823000000002</v>
      </c>
      <c r="E59" s="279">
        <v>574.42300999999998</v>
      </c>
      <c r="F59" s="279">
        <v>665.56533999999999</v>
      </c>
      <c r="G59" s="279">
        <v>663.60276999999996</v>
      </c>
      <c r="H59" s="279">
        <v>657.88436999999999</v>
      </c>
      <c r="I59" s="279">
        <v>696.31822999999997</v>
      </c>
      <c r="J59" s="279">
        <v>676.64269000000002</v>
      </c>
      <c r="K59" s="279">
        <v>529.26883999999995</v>
      </c>
      <c r="L59" s="279">
        <v>615.35702000000003</v>
      </c>
      <c r="M59" s="279">
        <v>593.18703000000005</v>
      </c>
      <c r="N59" s="279">
        <v>502.00671</v>
      </c>
      <c r="O59" s="279">
        <v>509.32954999999998</v>
      </c>
      <c r="P59" s="279">
        <v>559.83213000000001</v>
      </c>
      <c r="Q59" s="279">
        <v>572.27458999999999</v>
      </c>
      <c r="R59" s="279">
        <v>547.86306999999999</v>
      </c>
      <c r="S59" s="279">
        <v>566.79138</v>
      </c>
      <c r="T59" s="279">
        <v>513.05655999999999</v>
      </c>
      <c r="U59" s="279">
        <v>594.60260000000005</v>
      </c>
      <c r="V59" s="279">
        <v>535.32011</v>
      </c>
      <c r="W59" s="279">
        <v>365.49261000000001</v>
      </c>
      <c r="X59" s="279">
        <v>83.898799999999994</v>
      </c>
      <c r="Y59" s="279">
        <v>201.90675999999999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219.71784637102212</v>
      </c>
      <c r="C61" s="223">
        <f t="shared" si="2"/>
        <v>203.3476191023359</v>
      </c>
      <c r="D61" s="223">
        <f t="shared" si="2"/>
        <v>145.76509963463914</v>
      </c>
      <c r="E61" s="223">
        <f t="shared" si="2"/>
        <v>189.27733354580292</v>
      </c>
      <c r="F61" s="223">
        <f t="shared" si="2"/>
        <v>272.50528925088537</v>
      </c>
      <c r="G61" s="223">
        <f t="shared" si="2"/>
        <v>171.9053311675948</v>
      </c>
      <c r="H61" s="223">
        <f t="shared" si="2"/>
        <v>221.14930340420159</v>
      </c>
      <c r="I61" s="223">
        <f t="shared" si="2"/>
        <v>208.83243910105753</v>
      </c>
      <c r="J61" s="223">
        <f t="shared" si="2"/>
        <v>163.96374034044609</v>
      </c>
      <c r="K61" s="223">
        <f t="shared" si="2"/>
        <v>143.70856067134639</v>
      </c>
      <c r="L61" s="223">
        <f t="shared" si="2"/>
        <v>117.93310892377285</v>
      </c>
      <c r="M61" s="223">
        <f t="shared" si="2"/>
        <v>93.000112777447981</v>
      </c>
      <c r="N61" s="223">
        <f t="shared" si="2"/>
        <v>37.657670151931939</v>
      </c>
      <c r="O61" s="223">
        <f t="shared" si="2"/>
        <v>27.287206199559211</v>
      </c>
      <c r="P61" s="223">
        <f t="shared" si="2"/>
        <v>37.843135167747036</v>
      </c>
      <c r="Q61" s="223">
        <f t="shared" si="2"/>
        <v>42.909446947264541</v>
      </c>
      <c r="R61" s="223">
        <f t="shared" si="2"/>
        <v>52.902731684952712</v>
      </c>
      <c r="S61" s="223">
        <f t="shared" si="2"/>
        <v>78.118676211834142</v>
      </c>
      <c r="T61" s="223">
        <f t="shared" si="2"/>
        <v>68.85268785191073</v>
      </c>
      <c r="U61" s="223">
        <f t="shared" si="2"/>
        <v>58.884970133466652</v>
      </c>
      <c r="V61" s="223">
        <f t="shared" si="2"/>
        <v>30.248131240033779</v>
      </c>
      <c r="W61" s="223">
        <f t="shared" si="2"/>
        <v>6.8947466715382637</v>
      </c>
      <c r="X61" s="223">
        <f t="shared" si="2"/>
        <v>2.948174832100964</v>
      </c>
      <c r="Y61" s="223">
        <f t="shared" si="2"/>
        <v>8.459728289323623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7.6873389309829649</v>
      </c>
      <c r="C66" s="260">
        <v>7.1535360361062237</v>
      </c>
      <c r="D66" s="260">
        <v>4.7662352936759103</v>
      </c>
      <c r="E66" s="260">
        <v>6.4335754043552402</v>
      </c>
      <c r="F66" s="260">
        <v>10.03062446269006</v>
      </c>
      <c r="G66" s="260">
        <v>6.4931776258429723</v>
      </c>
      <c r="H66" s="260">
        <v>7.6853068085693552</v>
      </c>
      <c r="I66" s="260">
        <v>8.0050836316829859</v>
      </c>
      <c r="J66" s="260">
        <v>6.4218867355878091</v>
      </c>
      <c r="K66" s="260">
        <v>6.0617810348426104</v>
      </c>
      <c r="L66" s="260">
        <v>5.1791439848867187</v>
      </c>
      <c r="M66" s="260">
        <v>4.1090301163156662</v>
      </c>
      <c r="N66" s="260">
        <v>1.713708570746175</v>
      </c>
      <c r="O66" s="260">
        <v>1.2294131014084839</v>
      </c>
      <c r="P66" s="260">
        <v>1.69261349162944</v>
      </c>
      <c r="Q66" s="260">
        <v>1.9026628032982511</v>
      </c>
      <c r="R66" s="260">
        <v>2.3416737507200032</v>
      </c>
      <c r="S66" s="260">
        <v>3.545444358441987</v>
      </c>
      <c r="T66" s="260">
        <v>3.0833167995817399</v>
      </c>
      <c r="U66" s="260">
        <v>2.693285692232076</v>
      </c>
      <c r="V66" s="260">
        <v>1.4116696158870321</v>
      </c>
      <c r="W66" s="260">
        <v>0.32292930321442359</v>
      </c>
      <c r="X66" s="260">
        <v>0.13800056255839691</v>
      </c>
      <c r="Y66" s="260">
        <v>0.35104063827490001</v>
      </c>
      <c r="DA66" s="68" t="s">
        <v>1316</v>
      </c>
    </row>
    <row r="67" spans="1:105" ht="12" customHeight="1" x14ac:dyDescent="0.25">
      <c r="A67" s="37" t="s">
        <v>159</v>
      </c>
      <c r="B67" s="226">
        <v>0.19098323608317069</v>
      </c>
      <c r="C67" s="226">
        <v>0.84057316542711802</v>
      </c>
      <c r="D67" s="226">
        <v>8.4832069381057501E-2</v>
      </c>
      <c r="E67" s="226">
        <v>9.4208983148454467E-2</v>
      </c>
      <c r="F67" s="226">
        <v>0.10134639003192331</v>
      </c>
      <c r="G67" s="226">
        <v>7.4341854639575877E-2</v>
      </c>
      <c r="H67" s="226">
        <v>9.9837138653181265E-2</v>
      </c>
      <c r="I67" s="226">
        <v>2.2444790443246139E-4</v>
      </c>
      <c r="J67" s="226">
        <v>6.5581502525511509E-2</v>
      </c>
      <c r="K67" s="226">
        <v>1.6763263778976769E-4</v>
      </c>
      <c r="L67" s="226">
        <v>4.5586702589791327E-2</v>
      </c>
      <c r="M67" s="226">
        <v>3.9817909056617841E-2</v>
      </c>
      <c r="N67" s="226">
        <v>1.434804190161872E-2</v>
      </c>
      <c r="O67" s="226">
        <v>1.7280121508586141E-2</v>
      </c>
      <c r="P67" s="226">
        <v>2.399250344312269E-2</v>
      </c>
      <c r="Q67" s="226">
        <v>2.5824065783763731E-2</v>
      </c>
      <c r="R67" s="226">
        <v>9.8571708168188345E-5</v>
      </c>
      <c r="S67" s="226">
        <v>8.558453654672879E-3</v>
      </c>
      <c r="T67" s="226">
        <v>1.6910974854070709E-2</v>
      </c>
      <c r="U67" s="226">
        <v>1.3732920996510981E-2</v>
      </c>
      <c r="V67" s="226">
        <v>6.141059809886963E-3</v>
      </c>
      <c r="W67" s="226">
        <v>2.1192940204834958E-3</v>
      </c>
      <c r="X67" s="226">
        <v>6.1524351236083808E-3</v>
      </c>
      <c r="Y67" s="226">
        <v>1.915955489864999E-2</v>
      </c>
      <c r="DA67" s="69" t="s">
        <v>1317</v>
      </c>
    </row>
    <row r="68" spans="1:105" ht="12" customHeight="1" x14ac:dyDescent="0.25">
      <c r="A68" s="37" t="s">
        <v>35</v>
      </c>
      <c r="B68" s="226">
        <v>7.496355694899794</v>
      </c>
      <c r="C68" s="226">
        <v>6.3129628706791054</v>
      </c>
      <c r="D68" s="226">
        <v>4.6814032242948516</v>
      </c>
      <c r="E68" s="226">
        <v>6.339366421206786</v>
      </c>
      <c r="F68" s="226">
        <v>9.9292780726581391</v>
      </c>
      <c r="G68" s="226">
        <v>6.4188357712033968</v>
      </c>
      <c r="H68" s="226">
        <v>7.5854696699161739</v>
      </c>
      <c r="I68" s="226">
        <v>8.004859183778553</v>
      </c>
      <c r="J68" s="226">
        <v>6.3563052330622973</v>
      </c>
      <c r="K68" s="226">
        <v>6.0616134022048209</v>
      </c>
      <c r="L68" s="226">
        <v>5.1335572822969278</v>
      </c>
      <c r="M68" s="226">
        <v>4.0692122072590484</v>
      </c>
      <c r="N68" s="226">
        <v>1.699360528844557</v>
      </c>
      <c r="O68" s="226">
        <v>1.2121329798998981</v>
      </c>
      <c r="P68" s="226">
        <v>1.668620988186317</v>
      </c>
      <c r="Q68" s="226">
        <v>1.8768387375144879</v>
      </c>
      <c r="R68" s="226">
        <v>2.341575179011834</v>
      </c>
      <c r="S68" s="226">
        <v>3.5368859047873138</v>
      </c>
      <c r="T68" s="226">
        <v>3.0664058247276702</v>
      </c>
      <c r="U68" s="226">
        <v>2.6795527712355649</v>
      </c>
      <c r="V68" s="226">
        <v>1.4055285560771451</v>
      </c>
      <c r="W68" s="226">
        <v>0.32081000919394009</v>
      </c>
      <c r="X68" s="226">
        <v>0.13184812743478849</v>
      </c>
      <c r="Y68" s="226">
        <v>0.33188108337625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130.4601218135673</v>
      </c>
      <c r="C72" s="261">
        <f t="shared" si="3"/>
        <v>120.79854792428149</v>
      </c>
      <c r="D72" s="261">
        <f t="shared" si="3"/>
        <v>86.760042411481209</v>
      </c>
      <c r="E72" s="261">
        <f t="shared" si="3"/>
        <v>112.32494445514151</v>
      </c>
      <c r="F72" s="261">
        <f t="shared" si="3"/>
        <v>160.87427460298071</v>
      </c>
      <c r="G72" s="261">
        <f t="shared" si="3"/>
        <v>101.4035236128107</v>
      </c>
      <c r="H72" s="261">
        <f t="shared" si="3"/>
        <v>131.331086305274</v>
      </c>
      <c r="I72" s="261">
        <f t="shared" si="3"/>
        <v>122.8771461532225</v>
      </c>
      <c r="J72" s="261">
        <f t="shared" si="3"/>
        <v>96.13176630735542</v>
      </c>
      <c r="K72" s="261">
        <f t="shared" si="3"/>
        <v>83.663393377900704</v>
      </c>
      <c r="L72" s="261">
        <f t="shared" si="3"/>
        <v>68.382667175618749</v>
      </c>
      <c r="M72" s="261">
        <f t="shared" si="3"/>
        <v>53.820891396537043</v>
      </c>
      <c r="N72" s="261">
        <f t="shared" si="3"/>
        <v>21.617579839556772</v>
      </c>
      <c r="O72" s="261">
        <f t="shared" si="3"/>
        <v>15.68592844155194</v>
      </c>
      <c r="P72" s="261">
        <f t="shared" si="3"/>
        <v>21.839012808263089</v>
      </c>
      <c r="Q72" s="261">
        <f t="shared" si="3"/>
        <v>24.891955960176681</v>
      </c>
      <c r="R72" s="261">
        <f t="shared" si="3"/>
        <v>30.685223086908849</v>
      </c>
      <c r="S72" s="261">
        <f t="shared" si="3"/>
        <v>44.940676649867228</v>
      </c>
      <c r="T72" s="261">
        <f t="shared" si="3"/>
        <v>39.637029818556492</v>
      </c>
      <c r="U72" s="261">
        <f t="shared" si="3"/>
        <v>33.511732582284772</v>
      </c>
      <c r="V72" s="261">
        <f t="shared" si="3"/>
        <v>16.979276483688821</v>
      </c>
      <c r="W72" s="261">
        <f t="shared" si="3"/>
        <v>3.788871682637168</v>
      </c>
      <c r="X72" s="261">
        <f t="shared" si="3"/>
        <v>1.4679956663916911</v>
      </c>
      <c r="Y72" s="261">
        <f t="shared" si="3"/>
        <v>4.8254405521442632</v>
      </c>
      <c r="DA72" s="70"/>
    </row>
    <row r="73" spans="1:105" ht="12" customHeight="1" x14ac:dyDescent="0.25">
      <c r="A73" s="60" t="s">
        <v>1052</v>
      </c>
      <c r="B73" s="262">
        <v>130.4601218135673</v>
      </c>
      <c r="C73" s="262">
        <v>120.79854792428149</v>
      </c>
      <c r="D73" s="262">
        <v>86.760042411481209</v>
      </c>
      <c r="E73" s="262">
        <v>112.32494445514151</v>
      </c>
      <c r="F73" s="262">
        <v>160.87427460298071</v>
      </c>
      <c r="G73" s="262">
        <v>101.4035236128107</v>
      </c>
      <c r="H73" s="262">
        <v>131.331086305274</v>
      </c>
      <c r="I73" s="262">
        <v>122.8771461532225</v>
      </c>
      <c r="J73" s="262">
        <v>96.13176630735542</v>
      </c>
      <c r="K73" s="262">
        <v>83.663393377900704</v>
      </c>
      <c r="L73" s="262">
        <v>68.382667175618749</v>
      </c>
      <c r="M73" s="262">
        <v>53.820891396537043</v>
      </c>
      <c r="N73" s="262">
        <v>21.617579839556772</v>
      </c>
      <c r="O73" s="262">
        <v>15.68592844155194</v>
      </c>
      <c r="P73" s="262">
        <v>21.839012808263089</v>
      </c>
      <c r="Q73" s="262">
        <v>24.891955960176681</v>
      </c>
      <c r="R73" s="262">
        <v>30.685223086908849</v>
      </c>
      <c r="S73" s="262">
        <v>44.940676649867228</v>
      </c>
      <c r="T73" s="262">
        <v>39.637029818556492</v>
      </c>
      <c r="U73" s="262">
        <v>33.511732582284772</v>
      </c>
      <c r="V73" s="262">
        <v>16.979276483688821</v>
      </c>
      <c r="W73" s="262">
        <v>3.788871682637168</v>
      </c>
      <c r="X73" s="262">
        <v>1.4679956663916911</v>
      </c>
      <c r="Y73" s="262">
        <v>4.8254405521442632</v>
      </c>
      <c r="DA73" s="72" t="s">
        <v>1322</v>
      </c>
    </row>
    <row r="74" spans="1:105" ht="12" customHeight="1" x14ac:dyDescent="0.25">
      <c r="A74" s="64" t="s">
        <v>28</v>
      </c>
      <c r="B74" s="229">
        <v>0.78999003867106643</v>
      </c>
      <c r="C74" s="229">
        <v>0</v>
      </c>
      <c r="D74" s="229">
        <v>0</v>
      </c>
      <c r="E74" s="229">
        <v>0</v>
      </c>
      <c r="F74" s="229">
        <v>0.94804731809028808</v>
      </c>
      <c r="G74" s="229">
        <v>0.1248900892077633</v>
      </c>
      <c r="H74" s="229">
        <v>0</v>
      </c>
      <c r="I74" s="229">
        <v>2.0638801339057471</v>
      </c>
      <c r="J74" s="229">
        <v>0</v>
      </c>
      <c r="K74" s="229">
        <v>0</v>
      </c>
      <c r="L74" s="229">
        <v>0.53495169537956822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1.6817537936548901E-2</v>
      </c>
      <c r="Y74" s="229">
        <v>6.7396660001701487E-3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5.1956887451816538</v>
      </c>
      <c r="C76" s="229">
        <v>4.2672046312442742</v>
      </c>
      <c r="D76" s="229">
        <v>3.345315715835163</v>
      </c>
      <c r="E76" s="229">
        <v>3.7018163702137641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1325</v>
      </c>
    </row>
    <row r="77" spans="1:105" ht="12" customHeight="1" x14ac:dyDescent="0.25">
      <c r="A77" s="64" t="s">
        <v>159</v>
      </c>
      <c r="B77" s="229">
        <v>1.4592959270616519</v>
      </c>
      <c r="C77" s="229">
        <v>6.2740715748761344</v>
      </c>
      <c r="D77" s="229">
        <v>0.64564584093344812</v>
      </c>
      <c r="E77" s="229">
        <v>0.73127658169317789</v>
      </c>
      <c r="F77" s="229">
        <v>0.76072739829390235</v>
      </c>
      <c r="G77" s="229">
        <v>0.68158792828514325</v>
      </c>
      <c r="H77" s="229">
        <v>0.69778791514024296</v>
      </c>
      <c r="I77" s="229">
        <v>2.221912498534236E-3</v>
      </c>
      <c r="J77" s="229">
        <v>0.63891891126513412</v>
      </c>
      <c r="K77" s="229">
        <v>1.883485850284747E-3</v>
      </c>
      <c r="L77" s="229">
        <v>0.5812999523045761</v>
      </c>
      <c r="M77" s="229">
        <v>0.49660358082199191</v>
      </c>
      <c r="N77" s="229">
        <v>0.17841107468638159</v>
      </c>
      <c r="O77" s="229">
        <v>0.21421674716318739</v>
      </c>
      <c r="P77" s="229">
        <v>0.29393550068002011</v>
      </c>
      <c r="Q77" s="229">
        <v>0.31610087200755121</v>
      </c>
      <c r="R77" s="229">
        <v>1.1797095260452071E-3</v>
      </c>
      <c r="S77" s="229">
        <v>0.1030387263884416</v>
      </c>
      <c r="T77" s="229">
        <v>0.203521007496413</v>
      </c>
      <c r="U77" s="229">
        <v>0.1652549550920103</v>
      </c>
      <c r="V77" s="229">
        <v>7.1602588517017368E-2</v>
      </c>
      <c r="W77" s="229">
        <v>2.3585130306754121E-2</v>
      </c>
      <c r="X77" s="229">
        <v>5.8787963636840128E-2</v>
      </c>
      <c r="Y77" s="229">
        <v>0.24787173287269321</v>
      </c>
      <c r="DA77" s="73" t="s">
        <v>1326</v>
      </c>
    </row>
    <row r="78" spans="1:105" ht="12" customHeight="1" x14ac:dyDescent="0.25">
      <c r="A78" s="64" t="s">
        <v>32</v>
      </c>
      <c r="B78" s="229">
        <v>65.735767206667049</v>
      </c>
      <c r="C78" s="229">
        <v>63.137065495481707</v>
      </c>
      <c r="D78" s="229">
        <v>47.139530101665443</v>
      </c>
      <c r="E78" s="229">
        <v>58.683909206527261</v>
      </c>
      <c r="F78" s="229">
        <v>84.634242554483933</v>
      </c>
      <c r="G78" s="229">
        <v>40.659774809233618</v>
      </c>
      <c r="H78" s="229">
        <v>76.483822079729094</v>
      </c>
      <c r="I78" s="229">
        <v>41.567280551003179</v>
      </c>
      <c r="J78" s="229">
        <v>33.56740405027449</v>
      </c>
      <c r="K78" s="229">
        <v>15.55446806844407</v>
      </c>
      <c r="L78" s="229">
        <v>1.80573436824311</v>
      </c>
      <c r="M78" s="229">
        <v>2.573623073977569</v>
      </c>
      <c r="N78" s="229">
        <v>0.30842909254128642</v>
      </c>
      <c r="O78" s="229">
        <v>0.44524420373147999</v>
      </c>
      <c r="P78" s="229">
        <v>0.61169433215018698</v>
      </c>
      <c r="Q78" s="229">
        <v>0</v>
      </c>
      <c r="R78" s="229">
        <v>0</v>
      </c>
      <c r="S78" s="229">
        <v>0</v>
      </c>
      <c r="T78" s="229">
        <v>5.2572107426168052E-2</v>
      </c>
      <c r="U78" s="229">
        <v>0</v>
      </c>
      <c r="V78" s="229">
        <v>2.011689733997014E-2</v>
      </c>
      <c r="W78" s="229">
        <v>6.0997455879811986E-3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1.0875017494093671</v>
      </c>
      <c r="H79" s="229">
        <v>1.132641716240387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0.49087489075344881</v>
      </c>
      <c r="Q79" s="229">
        <v>1.6023091518477519</v>
      </c>
      <c r="R79" s="229">
        <v>2.6599927043646239</v>
      </c>
      <c r="S79" s="229">
        <v>2.2556209242355751</v>
      </c>
      <c r="T79" s="229">
        <v>2.4772094953103529</v>
      </c>
      <c r="U79" s="229">
        <v>1.1021085676382389</v>
      </c>
      <c r="V79" s="229">
        <v>0.49959043094021832</v>
      </c>
      <c r="W79" s="229">
        <v>0.188966819605454</v>
      </c>
      <c r="X79" s="229">
        <v>0.1325503184005746</v>
      </c>
      <c r="Y79" s="229">
        <v>0.27720439636568073</v>
      </c>
      <c r="DA79" s="73" t="s">
        <v>1328</v>
      </c>
    </row>
    <row r="80" spans="1:105" ht="12" customHeight="1" x14ac:dyDescent="0.25">
      <c r="A80" s="64" t="s">
        <v>35</v>
      </c>
      <c r="B80" s="229">
        <v>57.279379895985848</v>
      </c>
      <c r="C80" s="229">
        <v>47.120206222679407</v>
      </c>
      <c r="D80" s="229">
        <v>35.629550753047162</v>
      </c>
      <c r="E80" s="229">
        <v>49.207942296707259</v>
      </c>
      <c r="F80" s="229">
        <v>74.53125733211256</v>
      </c>
      <c r="G80" s="229">
        <v>58.849769036674807</v>
      </c>
      <c r="H80" s="229">
        <v>53.016834594164273</v>
      </c>
      <c r="I80" s="229">
        <v>79.243763555815036</v>
      </c>
      <c r="J80" s="229">
        <v>61.925443345815793</v>
      </c>
      <c r="K80" s="229">
        <v>68.107041823606338</v>
      </c>
      <c r="L80" s="229">
        <v>65.460681159691504</v>
      </c>
      <c r="M80" s="229">
        <v>50.750664741737488</v>
      </c>
      <c r="N80" s="229">
        <v>21.130739672329099</v>
      </c>
      <c r="O80" s="229">
        <v>15.02646749065728</v>
      </c>
      <c r="P80" s="229">
        <v>20.442508084679439</v>
      </c>
      <c r="Q80" s="229">
        <v>22.973545936321369</v>
      </c>
      <c r="R80" s="229">
        <v>28.024050673018181</v>
      </c>
      <c r="S80" s="229">
        <v>42.582016999243223</v>
      </c>
      <c r="T80" s="229">
        <v>36.903727208323559</v>
      </c>
      <c r="U80" s="229">
        <v>32.244369059554522</v>
      </c>
      <c r="V80" s="229">
        <v>16.38796656689162</v>
      </c>
      <c r="W80" s="229">
        <v>3.5702199871369791</v>
      </c>
      <c r="X80" s="229">
        <v>1.2598398464177269</v>
      </c>
      <c r="Y80" s="229">
        <v>4.2936247569057189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70.543429546902303</v>
      </c>
      <c r="C85" s="261">
        <v>65.436824274644437</v>
      </c>
      <c r="D85" s="261">
        <v>47.262455856409453</v>
      </c>
      <c r="E85" s="261">
        <v>61.195594018221783</v>
      </c>
      <c r="F85" s="261">
        <v>87.351168458587523</v>
      </c>
      <c r="G85" s="261">
        <v>54.849054606667593</v>
      </c>
      <c r="H85" s="261">
        <v>71.049245933107457</v>
      </c>
      <c r="I85" s="261">
        <v>66.66836907637969</v>
      </c>
      <c r="J85" s="261">
        <v>52.438563508392761</v>
      </c>
      <c r="K85" s="261">
        <v>45.646138282630837</v>
      </c>
      <c r="L85" s="261">
        <v>37.333042427511707</v>
      </c>
      <c r="M85" s="261">
        <v>29.49682263260711</v>
      </c>
      <c r="N85" s="261">
        <v>12.01920564877862</v>
      </c>
      <c r="O85" s="261">
        <v>8.715428549552156</v>
      </c>
      <c r="P85" s="261">
        <v>12.0257836197676</v>
      </c>
      <c r="Q85" s="261">
        <v>13.537755050655649</v>
      </c>
      <c r="R85" s="261">
        <v>16.691000216153061</v>
      </c>
      <c r="S85" s="261">
        <v>24.846924120881081</v>
      </c>
      <c r="T85" s="261">
        <v>21.962063716636969</v>
      </c>
      <c r="U85" s="261">
        <v>19.06102615631962</v>
      </c>
      <c r="V85" s="261">
        <v>9.9727818340955743</v>
      </c>
      <c r="W85" s="261">
        <v>2.3542782786830259</v>
      </c>
      <c r="X85" s="261">
        <v>1.1650274018606559</v>
      </c>
      <c r="Y85" s="261">
        <v>2.8085517893678742</v>
      </c>
      <c r="DA85" s="70" t="s">
        <v>1334</v>
      </c>
    </row>
    <row r="86" spans="1:105" ht="12" customHeight="1" x14ac:dyDescent="0.25">
      <c r="A86" s="60" t="s">
        <v>1012</v>
      </c>
      <c r="B86" s="262">
        <v>70.543429546902303</v>
      </c>
      <c r="C86" s="262">
        <v>65.436824274644437</v>
      </c>
      <c r="D86" s="262">
        <v>47.262455856409453</v>
      </c>
      <c r="E86" s="262">
        <v>61.195594018221783</v>
      </c>
      <c r="F86" s="262">
        <v>87.351168458587523</v>
      </c>
      <c r="G86" s="262">
        <v>54.849054606667593</v>
      </c>
      <c r="H86" s="262">
        <v>71.049245933107457</v>
      </c>
      <c r="I86" s="262">
        <v>66.66836907637969</v>
      </c>
      <c r="J86" s="262">
        <v>52.438563508392761</v>
      </c>
      <c r="K86" s="262">
        <v>45.646138282630837</v>
      </c>
      <c r="L86" s="262">
        <v>37.333042427511707</v>
      </c>
      <c r="M86" s="262">
        <v>29.49682263260711</v>
      </c>
      <c r="N86" s="262">
        <v>12.01920564877862</v>
      </c>
      <c r="O86" s="262">
        <v>8.715428549552156</v>
      </c>
      <c r="P86" s="262">
        <v>12.0257836197676</v>
      </c>
      <c r="Q86" s="262">
        <v>13.537755050655649</v>
      </c>
      <c r="R86" s="262">
        <v>16.691000216153061</v>
      </c>
      <c r="S86" s="262">
        <v>24.846924120881081</v>
      </c>
      <c r="T86" s="262">
        <v>21.962063716636969</v>
      </c>
      <c r="U86" s="262">
        <v>19.06102615631962</v>
      </c>
      <c r="V86" s="262">
        <v>9.9727818340955743</v>
      </c>
      <c r="W86" s="262">
        <v>2.3542782786830259</v>
      </c>
      <c r="X86" s="262">
        <v>1.1650274018606559</v>
      </c>
      <c r="Y86" s="262">
        <v>2.8085517893678742</v>
      </c>
      <c r="DA86" s="72" t="s">
        <v>1335</v>
      </c>
    </row>
    <row r="87" spans="1:105" ht="12" customHeight="1" x14ac:dyDescent="0.25">
      <c r="A87" s="59" t="s">
        <v>28</v>
      </c>
      <c r="B87" s="230">
        <v>0.42716966580320531</v>
      </c>
      <c r="C87" s="230">
        <v>0</v>
      </c>
      <c r="D87" s="230">
        <v>0</v>
      </c>
      <c r="E87" s="230">
        <v>0</v>
      </c>
      <c r="F87" s="230">
        <v>0.51476869868467146</v>
      </c>
      <c r="G87" s="230">
        <v>6.8285236949645695E-2</v>
      </c>
      <c r="H87" s="230">
        <v>0</v>
      </c>
      <c r="I87" s="230">
        <v>1.1197812351945471</v>
      </c>
      <c r="J87" s="230">
        <v>0</v>
      </c>
      <c r="K87" s="230">
        <v>0</v>
      </c>
      <c r="L87" s="230">
        <v>0.29205316442227558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1.467142969001598E-2</v>
      </c>
      <c r="Y87" s="230">
        <v>4.1617674096518873E-3</v>
      </c>
      <c r="DA87" s="71" t="s">
        <v>1336</v>
      </c>
    </row>
    <row r="88" spans="1:105" ht="12" customHeight="1" x14ac:dyDescent="0.25">
      <c r="A88" s="59" t="s">
        <v>31</v>
      </c>
      <c r="B88" s="295">
        <v>2.809453937710785</v>
      </c>
      <c r="C88" s="295">
        <v>2.311553610509522</v>
      </c>
      <c r="D88" s="295">
        <v>1.822357757682346</v>
      </c>
      <c r="E88" s="295">
        <v>2.0167813375779469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v>0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</v>
      </c>
      <c r="Y88" s="295">
        <v>0</v>
      </c>
      <c r="DA88" s="122" t="s">
        <v>1337</v>
      </c>
    </row>
    <row r="89" spans="1:105" ht="12" customHeight="1" x14ac:dyDescent="0.25">
      <c r="A89" s="59" t="s">
        <v>159</v>
      </c>
      <c r="B89" s="295">
        <v>0.78908204275530147</v>
      </c>
      <c r="C89" s="295">
        <v>3.398677601564001</v>
      </c>
      <c r="D89" s="295">
        <v>0.35171499699443831</v>
      </c>
      <c r="E89" s="295">
        <v>0.39840575951676171</v>
      </c>
      <c r="F89" s="295">
        <v>0.41305813053967588</v>
      </c>
      <c r="G89" s="295">
        <v>0.37266682632872988</v>
      </c>
      <c r="H89" s="295">
        <v>0.38078262262224638</v>
      </c>
      <c r="I89" s="295">
        <v>1.2055234609940259E-3</v>
      </c>
      <c r="J89" s="295">
        <v>0.34852152615161469</v>
      </c>
      <c r="K89" s="295">
        <v>1.0276161664533399E-3</v>
      </c>
      <c r="L89" s="295">
        <v>0.31735667353780578</v>
      </c>
      <c r="M89" s="295">
        <v>0.27216620464904379</v>
      </c>
      <c r="N89" s="295">
        <v>9.9195164888503468E-2</v>
      </c>
      <c r="O89" s="295">
        <v>0.1190232864426813</v>
      </c>
      <c r="P89" s="295">
        <v>0.16557906563114069</v>
      </c>
      <c r="Q89" s="295">
        <v>0.18374242476732211</v>
      </c>
      <c r="R89" s="295">
        <v>7.0260018153081073E-4</v>
      </c>
      <c r="S89" s="295">
        <v>5.9978729617740242E-2</v>
      </c>
      <c r="T89" s="295">
        <v>0.1202842558287137</v>
      </c>
      <c r="U89" s="295">
        <v>9.7191162108104662E-2</v>
      </c>
      <c r="V89" s="295">
        <v>4.3330740145843497E-2</v>
      </c>
      <c r="W89" s="295">
        <v>1.542428538912495E-2</v>
      </c>
      <c r="X89" s="295">
        <v>5.1285953887618148E-2</v>
      </c>
      <c r="Y89" s="295">
        <v>0.15306166501685239</v>
      </c>
      <c r="DA89" s="122" t="s">
        <v>1338</v>
      </c>
    </row>
    <row r="90" spans="1:105" ht="12" customHeight="1" x14ac:dyDescent="0.25">
      <c r="A90" s="59" t="s">
        <v>32</v>
      </c>
      <c r="B90" s="295">
        <v>35.545164286155348</v>
      </c>
      <c r="C90" s="295">
        <v>34.201479496543591</v>
      </c>
      <c r="D90" s="295">
        <v>25.67921705196191</v>
      </c>
      <c r="E90" s="295">
        <v>31.971497521096239</v>
      </c>
      <c r="F90" s="295">
        <v>45.954519434424888</v>
      </c>
      <c r="G90" s="295">
        <v>22.231246488653841</v>
      </c>
      <c r="H90" s="295">
        <v>41.737195110120489</v>
      </c>
      <c r="I90" s="295">
        <v>22.55279267163403</v>
      </c>
      <c r="J90" s="295">
        <v>18.310559731882481</v>
      </c>
      <c r="K90" s="295">
        <v>8.486404527700012</v>
      </c>
      <c r="L90" s="295">
        <v>0.98582814281440834</v>
      </c>
      <c r="M90" s="295">
        <v>1.4104876631825141</v>
      </c>
      <c r="N90" s="295">
        <v>0.17148416792413251</v>
      </c>
      <c r="O90" s="295">
        <v>0.24738695316526799</v>
      </c>
      <c r="P90" s="295">
        <v>0.34457823479971778</v>
      </c>
      <c r="Q90" s="295">
        <v>0</v>
      </c>
      <c r="R90" s="295">
        <v>0</v>
      </c>
      <c r="S90" s="295">
        <v>0</v>
      </c>
      <c r="T90" s="295">
        <v>3.1070978356940709E-2</v>
      </c>
      <c r="U90" s="295">
        <v>0</v>
      </c>
      <c r="V90" s="295">
        <v>1.2173862275547341E-2</v>
      </c>
      <c r="W90" s="295">
        <v>3.9891327936880114E-3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30.97255961447766</v>
      </c>
      <c r="C91" s="295">
        <v>25.525113566027319</v>
      </c>
      <c r="D91" s="295">
        <v>19.40916604977075</v>
      </c>
      <c r="E91" s="295">
        <v>26.808909400030821</v>
      </c>
      <c r="F91" s="295">
        <v>40.468822194938276</v>
      </c>
      <c r="G91" s="295">
        <v>32.176856054735381</v>
      </c>
      <c r="H91" s="295">
        <v>28.93126820036472</v>
      </c>
      <c r="I91" s="295">
        <v>42.99458964609012</v>
      </c>
      <c r="J91" s="295">
        <v>33.779482250358662</v>
      </c>
      <c r="K91" s="295">
        <v>37.158706138764373</v>
      </c>
      <c r="L91" s="295">
        <v>35.737804446737222</v>
      </c>
      <c r="M91" s="295">
        <v>27.814168764775548</v>
      </c>
      <c r="N91" s="295">
        <v>11.748526315965989</v>
      </c>
      <c r="O91" s="295">
        <v>8.3490183099442064</v>
      </c>
      <c r="P91" s="295">
        <v>11.515626319336739</v>
      </c>
      <c r="Q91" s="295">
        <v>13.35401262588833</v>
      </c>
      <c r="R91" s="295">
        <v>16.690297615971531</v>
      </c>
      <c r="S91" s="295">
        <v>24.786945391263341</v>
      </c>
      <c r="T91" s="295">
        <v>21.810708482451311</v>
      </c>
      <c r="U91" s="295">
        <v>18.96383499421151</v>
      </c>
      <c r="V91" s="295">
        <v>9.9172772316741842</v>
      </c>
      <c r="W91" s="295">
        <v>2.3348648605002129</v>
      </c>
      <c r="X91" s="295">
        <v>1.099070018283022</v>
      </c>
      <c r="Y91" s="295">
        <v>2.6513283569413688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11.026956079569546</v>
      </c>
      <c r="C93" s="261">
        <f t="shared" si="4"/>
        <v>9.9587108673037648</v>
      </c>
      <c r="D93" s="261">
        <f t="shared" si="4"/>
        <v>6.9763660730725672</v>
      </c>
      <c r="E93" s="261">
        <f t="shared" si="4"/>
        <v>9.3232196680843895</v>
      </c>
      <c r="F93" s="261">
        <f t="shared" si="4"/>
        <v>14.249221726627086</v>
      </c>
      <c r="G93" s="261">
        <f t="shared" si="4"/>
        <v>9.1595753222735325</v>
      </c>
      <c r="H93" s="261">
        <f t="shared" si="4"/>
        <v>11.083664357250782</v>
      </c>
      <c r="I93" s="261">
        <f t="shared" si="4"/>
        <v>11.281840239772361</v>
      </c>
      <c r="J93" s="261">
        <f t="shared" si="4"/>
        <v>8.9715237891100958</v>
      </c>
      <c r="K93" s="261">
        <f t="shared" si="4"/>
        <v>8.3372479759722573</v>
      </c>
      <c r="L93" s="261">
        <f t="shared" si="4"/>
        <v>7.0382553357556681</v>
      </c>
      <c r="M93" s="261">
        <f t="shared" si="4"/>
        <v>5.5733686319881661</v>
      </c>
      <c r="N93" s="261">
        <f t="shared" si="4"/>
        <v>2.3071760928503688</v>
      </c>
      <c r="O93" s="261">
        <f t="shared" si="4"/>
        <v>1.6564361070466334</v>
      </c>
      <c r="P93" s="261">
        <f t="shared" si="4"/>
        <v>2.2857252480869055</v>
      </c>
      <c r="Q93" s="261">
        <f t="shared" si="4"/>
        <v>2.5770731331339545</v>
      </c>
      <c r="R93" s="261">
        <f t="shared" si="4"/>
        <v>3.1848346311707991</v>
      </c>
      <c r="S93" s="261">
        <f t="shared" si="4"/>
        <v>4.7856310826438486</v>
      </c>
      <c r="T93" s="261">
        <f t="shared" si="4"/>
        <v>4.1702775171355269</v>
      </c>
      <c r="U93" s="261">
        <f t="shared" si="4"/>
        <v>3.6189257026301855</v>
      </c>
      <c r="V93" s="261">
        <f t="shared" si="4"/>
        <v>1.8844033063623513</v>
      </c>
      <c r="W93" s="261">
        <f t="shared" si="4"/>
        <v>0.42866740700364703</v>
      </c>
      <c r="X93" s="261">
        <f t="shared" si="4"/>
        <v>0.17715120129022055</v>
      </c>
      <c r="Y93" s="261">
        <f t="shared" si="4"/>
        <v>0.47469530953658612</v>
      </c>
      <c r="DA93" s="70"/>
    </row>
    <row r="94" spans="1:105" ht="12" customHeight="1" x14ac:dyDescent="0.25">
      <c r="A94" s="60" t="s">
        <v>1022</v>
      </c>
      <c r="B94" s="262">
        <v>8.1654464809386536</v>
      </c>
      <c r="C94" s="262">
        <v>7.3091180294251039</v>
      </c>
      <c r="D94" s="262">
        <v>5.0733731072001547</v>
      </c>
      <c r="E94" s="262">
        <v>6.859486672469151</v>
      </c>
      <c r="F94" s="262">
        <v>10.720608733247699</v>
      </c>
      <c r="G94" s="262">
        <v>6.9353925442771072</v>
      </c>
      <c r="H94" s="262">
        <v>8.2030510415725715</v>
      </c>
      <c r="I94" s="262">
        <v>8.5866554715694932</v>
      </c>
      <c r="J94" s="262">
        <v>6.8629716262128202</v>
      </c>
      <c r="K94" s="262">
        <v>6.502176845600232</v>
      </c>
      <c r="L94" s="262">
        <v>5.5383513361055234</v>
      </c>
      <c r="M94" s="262">
        <v>4.3928623194297094</v>
      </c>
      <c r="N94" s="262">
        <v>1.8330165462384149</v>
      </c>
      <c r="O94" s="262">
        <v>1.312381278835747</v>
      </c>
      <c r="P94" s="262">
        <v>1.8067087953445711</v>
      </c>
      <c r="Q94" s="262">
        <v>2.0310934887907468</v>
      </c>
      <c r="R94" s="262">
        <v>2.511785586154589</v>
      </c>
      <c r="S94" s="262">
        <v>3.7999032156537029</v>
      </c>
      <c r="T94" s="262">
        <v>3.300879729441426</v>
      </c>
      <c r="U94" s="262">
        <v>2.8838800571263739</v>
      </c>
      <c r="V94" s="262">
        <v>1.5119802090934771</v>
      </c>
      <c r="W94" s="262">
        <v>0.34556237431526332</v>
      </c>
      <c r="X94" s="262">
        <v>0.1449522148740395</v>
      </c>
      <c r="Y94" s="262">
        <v>0.36885419682234383</v>
      </c>
      <c r="DA94" s="72" t="s">
        <v>1342</v>
      </c>
    </row>
    <row r="95" spans="1:105" ht="12" customHeight="1" x14ac:dyDescent="0.25">
      <c r="A95" s="60" t="s">
        <v>1024</v>
      </c>
      <c r="B95" s="262">
        <v>2.8615095986308918</v>
      </c>
      <c r="C95" s="262">
        <v>2.64959283787866</v>
      </c>
      <c r="D95" s="262">
        <v>1.902992965872413</v>
      </c>
      <c r="E95" s="262">
        <v>2.4637329956152381</v>
      </c>
      <c r="F95" s="262">
        <v>3.5286129933793871</v>
      </c>
      <c r="G95" s="262">
        <v>2.2241827779964258</v>
      </c>
      <c r="H95" s="262">
        <v>2.8806133156782119</v>
      </c>
      <c r="I95" s="262">
        <v>2.6951847682028669</v>
      </c>
      <c r="J95" s="262">
        <v>2.1085521628972752</v>
      </c>
      <c r="K95" s="262">
        <v>1.835071130372026</v>
      </c>
      <c r="L95" s="262">
        <v>1.4999039996501451</v>
      </c>
      <c r="M95" s="262">
        <v>1.1805063125584569</v>
      </c>
      <c r="N95" s="262">
        <v>0.47415954661195392</v>
      </c>
      <c r="O95" s="262">
        <v>0.3440548282108864</v>
      </c>
      <c r="P95" s="262">
        <v>0.47901645274233429</v>
      </c>
      <c r="Q95" s="262">
        <v>0.54597964434320756</v>
      </c>
      <c r="R95" s="262">
        <v>0.67304904501621021</v>
      </c>
      <c r="S95" s="262">
        <v>0.9857278669901457</v>
      </c>
      <c r="T95" s="262">
        <v>0.86939778769410059</v>
      </c>
      <c r="U95" s="262">
        <v>0.73504564550381157</v>
      </c>
      <c r="V95" s="262">
        <v>0.37242309726887418</v>
      </c>
      <c r="W95" s="262">
        <v>8.310503268838372E-2</v>
      </c>
      <c r="X95" s="262">
        <v>3.219898641618104E-2</v>
      </c>
      <c r="Y95" s="262">
        <v>0.10584111271424231</v>
      </c>
      <c r="DA95" s="72" t="s">
        <v>1343</v>
      </c>
    </row>
    <row r="96" spans="1:105" ht="12" customHeight="1" x14ac:dyDescent="0.25">
      <c r="A96" s="64" t="s">
        <v>28</v>
      </c>
      <c r="B96" s="229">
        <v>1.7327625078493201E-2</v>
      </c>
      <c r="C96" s="229">
        <v>0</v>
      </c>
      <c r="D96" s="229">
        <v>0</v>
      </c>
      <c r="E96" s="229">
        <v>0</v>
      </c>
      <c r="F96" s="229">
        <v>2.079445015809812E-2</v>
      </c>
      <c r="G96" s="229">
        <v>2.739336619297237E-3</v>
      </c>
      <c r="H96" s="229">
        <v>0</v>
      </c>
      <c r="I96" s="229">
        <v>4.5269103933802457E-2</v>
      </c>
      <c r="J96" s="229">
        <v>0</v>
      </c>
      <c r="K96" s="229">
        <v>0</v>
      </c>
      <c r="L96" s="229">
        <v>1.173361936086518E-2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3.6887552733964407E-4</v>
      </c>
      <c r="Y96" s="229">
        <v>1.478276938803803E-4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0.1139621288801345</v>
      </c>
      <c r="C98" s="229">
        <v>9.3596777635062953E-2</v>
      </c>
      <c r="D98" s="229">
        <v>7.3376085337347713E-2</v>
      </c>
      <c r="E98" s="229">
        <v>8.119556327621065E-2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0</v>
      </c>
      <c r="Y98" s="229">
        <v>0</v>
      </c>
      <c r="DA98" s="73" t="s">
        <v>1346</v>
      </c>
    </row>
    <row r="99" spans="1:105" ht="12" customHeight="1" x14ac:dyDescent="0.25">
      <c r="A99" s="64" t="s">
        <v>159</v>
      </c>
      <c r="B99" s="229">
        <v>3.2008166514647697E-2</v>
      </c>
      <c r="C99" s="229">
        <v>0.13761535543912259</v>
      </c>
      <c r="D99" s="229">
        <v>1.416158244729648E-2</v>
      </c>
      <c r="E99" s="229">
        <v>1.6039805334225891E-2</v>
      </c>
      <c r="F99" s="229">
        <v>1.6685778933046552E-2</v>
      </c>
      <c r="G99" s="229">
        <v>1.494993544376755E-2</v>
      </c>
      <c r="H99" s="229">
        <v>1.530526561853013E-2</v>
      </c>
      <c r="I99" s="229">
        <v>4.8735382532905607E-5</v>
      </c>
      <c r="J99" s="229">
        <v>1.4014034111854151E-2</v>
      </c>
      <c r="K99" s="229">
        <v>4.1312339468586752E-5</v>
      </c>
      <c r="L99" s="229">
        <v>1.2750221064336291E-2</v>
      </c>
      <c r="M99" s="229">
        <v>1.0892492613699369E-2</v>
      </c>
      <c r="N99" s="229">
        <v>3.913264801689317E-3</v>
      </c>
      <c r="O99" s="229">
        <v>4.6986256771316308E-3</v>
      </c>
      <c r="P99" s="229">
        <v>6.4471751588291402E-3</v>
      </c>
      <c r="Q99" s="229">
        <v>6.9333499525456952E-3</v>
      </c>
      <c r="R99" s="229">
        <v>2.587572420941581E-5</v>
      </c>
      <c r="S99" s="229">
        <v>2.2600492816691889E-3</v>
      </c>
      <c r="T99" s="229">
        <v>4.4640255457238974E-3</v>
      </c>
      <c r="U99" s="229">
        <v>3.6246987481191139E-3</v>
      </c>
      <c r="V99" s="229">
        <v>1.570529687386475E-3</v>
      </c>
      <c r="W99" s="229">
        <v>5.1731575763957832E-4</v>
      </c>
      <c r="X99" s="229">
        <v>1.289453971775209E-3</v>
      </c>
      <c r="Y99" s="229">
        <v>5.4368134337486182E-3</v>
      </c>
      <c r="DA99" s="73" t="s">
        <v>1347</v>
      </c>
    </row>
    <row r="100" spans="1:105" ht="12" customHeight="1" x14ac:dyDescent="0.25">
      <c r="A100" s="64" t="s">
        <v>32</v>
      </c>
      <c r="B100" s="229">
        <v>1.441846950779726</v>
      </c>
      <c r="C100" s="229">
        <v>1.3848470814927569</v>
      </c>
      <c r="D100" s="229">
        <v>1.0339574728715111</v>
      </c>
      <c r="E100" s="229">
        <v>1.2871716440647849</v>
      </c>
      <c r="F100" s="229">
        <v>1.856365716020089</v>
      </c>
      <c r="G100" s="229">
        <v>0.89183065504920334</v>
      </c>
      <c r="H100" s="229">
        <v>1.677594562834156</v>
      </c>
      <c r="I100" s="229">
        <v>0.91173586711544097</v>
      </c>
      <c r="J100" s="229">
        <v>0.73626674232487788</v>
      </c>
      <c r="K100" s="229">
        <v>0.34117137912116879</v>
      </c>
      <c r="L100" s="229">
        <v>3.9606940078512079E-2</v>
      </c>
      <c r="M100" s="229">
        <v>5.64497949800234E-2</v>
      </c>
      <c r="N100" s="229">
        <v>6.7650773012855074E-3</v>
      </c>
      <c r="O100" s="229">
        <v>9.7659771047362356E-3</v>
      </c>
      <c r="P100" s="229">
        <v>1.341689075974665E-2</v>
      </c>
      <c r="Q100" s="229">
        <v>0</v>
      </c>
      <c r="R100" s="229">
        <v>0</v>
      </c>
      <c r="S100" s="229">
        <v>0</v>
      </c>
      <c r="T100" s="229">
        <v>1.153115510923811E-3</v>
      </c>
      <c r="U100" s="229">
        <v>0</v>
      </c>
      <c r="V100" s="229">
        <v>4.4124360787627537E-4</v>
      </c>
      <c r="W100" s="229">
        <v>1.3379169286809181E-4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2.3853240754364891E-2</v>
      </c>
      <c r="H101" s="229">
        <v>2.4843339848043721E-2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1.076683964487766E-2</v>
      </c>
      <c r="Q101" s="229">
        <v>3.514501561280655E-2</v>
      </c>
      <c r="R101" s="229">
        <v>5.8344224656671613E-2</v>
      </c>
      <c r="S101" s="229">
        <v>4.9474742441192023E-2</v>
      </c>
      <c r="T101" s="229">
        <v>5.4335061550685917E-2</v>
      </c>
      <c r="U101" s="229">
        <v>2.417362640161352E-2</v>
      </c>
      <c r="V101" s="229">
        <v>1.0958006122073909E-2</v>
      </c>
      <c r="W101" s="229">
        <v>4.1447942912124823E-3</v>
      </c>
      <c r="X101" s="229">
        <v>2.9073559270997112E-3</v>
      </c>
      <c r="Y101" s="229">
        <v>6.0801954647614464E-3</v>
      </c>
      <c r="DA101" s="73" t="s">
        <v>1349</v>
      </c>
    </row>
    <row r="102" spans="1:105" ht="12" customHeight="1" x14ac:dyDescent="0.25">
      <c r="A102" s="64" t="s">
        <v>35</v>
      </c>
      <c r="B102" s="229">
        <v>1.2563647273778911</v>
      </c>
      <c r="C102" s="229">
        <v>1.0335336233117181</v>
      </c>
      <c r="D102" s="229">
        <v>0.78149782521625821</v>
      </c>
      <c r="E102" s="229">
        <v>1.079325982940017</v>
      </c>
      <c r="F102" s="229">
        <v>1.634767048268154</v>
      </c>
      <c r="G102" s="229">
        <v>1.290809610129793</v>
      </c>
      <c r="H102" s="229">
        <v>1.162870147377483</v>
      </c>
      <c r="I102" s="229">
        <v>1.738131061771091</v>
      </c>
      <c r="J102" s="229">
        <v>1.3582713864605429</v>
      </c>
      <c r="K102" s="229">
        <v>1.493858438911388</v>
      </c>
      <c r="L102" s="229">
        <v>1.435813219146431</v>
      </c>
      <c r="M102" s="229">
        <v>1.113164024964735</v>
      </c>
      <c r="N102" s="229">
        <v>0.46348120450897912</v>
      </c>
      <c r="O102" s="229">
        <v>0.3295902254290185</v>
      </c>
      <c r="P102" s="229">
        <v>0.44838554717888091</v>
      </c>
      <c r="Q102" s="229">
        <v>0.50390127877785529</v>
      </c>
      <c r="R102" s="229">
        <v>0.61467894463532913</v>
      </c>
      <c r="S102" s="229">
        <v>0.93399307526728448</v>
      </c>
      <c r="T102" s="229">
        <v>0.80944558508676701</v>
      </c>
      <c r="U102" s="229">
        <v>0.707247320354079</v>
      </c>
      <c r="V102" s="229">
        <v>0.35945331785153761</v>
      </c>
      <c r="W102" s="229">
        <v>7.8309130946663572E-2</v>
      </c>
      <c r="X102" s="229">
        <v>2.763330098996648E-2</v>
      </c>
      <c r="Y102" s="229">
        <v>9.4176276121851879E-2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83.204400158438787</v>
      </c>
      <c r="C110" s="223">
        <v>85.932065353533631</v>
      </c>
      <c r="D110" s="223">
        <v>65.079926411546438</v>
      </c>
      <c r="E110" s="223">
        <v>59.043776154449752</v>
      </c>
      <c r="F110" s="223">
        <v>61.823795453069962</v>
      </c>
      <c r="G110" s="223">
        <v>51.792403613513457</v>
      </c>
      <c r="H110" s="223">
        <v>39.978977897788141</v>
      </c>
      <c r="I110" s="223">
        <v>40.693019359922047</v>
      </c>
      <c r="J110" s="223">
        <v>54.529576632417083</v>
      </c>
      <c r="K110" s="223">
        <v>41.985185729240527</v>
      </c>
      <c r="L110" s="223">
        <v>48.093743469921407</v>
      </c>
      <c r="M110" s="223">
        <v>46.436473577218877</v>
      </c>
      <c r="N110" s="223">
        <v>51.607386895696017</v>
      </c>
      <c r="O110" s="223">
        <v>51.485950583004097</v>
      </c>
      <c r="P110" s="223">
        <v>55.248241199608167</v>
      </c>
      <c r="Q110" s="223">
        <v>67.472776831610162</v>
      </c>
      <c r="R110" s="223">
        <v>72.16429644034001</v>
      </c>
      <c r="S110" s="223">
        <v>78.825715732170352</v>
      </c>
      <c r="T110" s="223">
        <v>84.094654619806377</v>
      </c>
      <c r="U110" s="223">
        <v>41.862281944031601</v>
      </c>
      <c r="V110" s="223">
        <v>35.478386617368393</v>
      </c>
      <c r="W110" s="223">
        <v>26.755412270506589</v>
      </c>
      <c r="X110" s="223">
        <v>14.505172868631851</v>
      </c>
      <c r="Y110" s="223">
        <v>17.269933981444989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4.8795649042480473</v>
      </c>
      <c r="C115" s="260">
        <v>5.0809427783099821</v>
      </c>
      <c r="D115" s="260">
        <v>3.593310302945556</v>
      </c>
      <c r="E115" s="260">
        <v>3.373847890071155</v>
      </c>
      <c r="F115" s="260">
        <v>3.789392711301927</v>
      </c>
      <c r="G115" s="260">
        <v>3.2475372686742352</v>
      </c>
      <c r="H115" s="260">
        <v>2.329612329923008</v>
      </c>
      <c r="I115" s="260">
        <v>2.5835942999704389</v>
      </c>
      <c r="J115" s="260">
        <v>3.5288903606345641</v>
      </c>
      <c r="K115" s="260">
        <v>2.8965118409924431</v>
      </c>
      <c r="L115" s="260">
        <v>3.4361770490591899</v>
      </c>
      <c r="M115" s="260">
        <v>3.3351033479957972</v>
      </c>
      <c r="N115" s="260">
        <v>3.8008722161806419</v>
      </c>
      <c r="O115" s="260">
        <v>3.760482469189399</v>
      </c>
      <c r="P115" s="260">
        <v>4.0103877765389369</v>
      </c>
      <c r="Q115" s="260">
        <v>4.8618137671563204</v>
      </c>
      <c r="R115" s="260">
        <v>5.1893477692326542</v>
      </c>
      <c r="S115" s="260">
        <v>5.7910633183098366</v>
      </c>
      <c r="T115" s="260">
        <v>6.1084651086787414</v>
      </c>
      <c r="U115" s="260">
        <v>3.0957199731752549</v>
      </c>
      <c r="V115" s="260">
        <v>2.668543066739224</v>
      </c>
      <c r="W115" s="260">
        <v>2.0181489664561849</v>
      </c>
      <c r="X115" s="260">
        <v>1.0943104487798161</v>
      </c>
      <c r="Y115" s="260">
        <v>1.1767287730154841</v>
      </c>
      <c r="DA115" s="68" t="s">
        <v>1362</v>
      </c>
    </row>
    <row r="116" spans="1:105" ht="12" customHeight="1" x14ac:dyDescent="0.25">
      <c r="A116" s="37" t="s">
        <v>159</v>
      </c>
      <c r="B116" s="226">
        <v>0.121227267908688</v>
      </c>
      <c r="C116" s="226">
        <v>0.59703398891980608</v>
      </c>
      <c r="D116" s="226">
        <v>6.3955707208078375E-2</v>
      </c>
      <c r="E116" s="226">
        <v>4.9404376111919668E-2</v>
      </c>
      <c r="F116" s="226">
        <v>3.8286875670823228E-2</v>
      </c>
      <c r="G116" s="226">
        <v>3.7181786403547218E-2</v>
      </c>
      <c r="H116" s="226">
        <v>3.0263180766101381E-2</v>
      </c>
      <c r="I116" s="226">
        <v>7.2439259002482509E-5</v>
      </c>
      <c r="J116" s="226">
        <v>3.6037685126974688E-2</v>
      </c>
      <c r="K116" s="226">
        <v>8.0100207761375604E-5</v>
      </c>
      <c r="L116" s="226">
        <v>3.0245148935505849E-2</v>
      </c>
      <c r="M116" s="226">
        <v>3.2318293623019183E-2</v>
      </c>
      <c r="N116" s="226">
        <v>3.1822840097434323E-2</v>
      </c>
      <c r="O116" s="226">
        <v>5.2855784539838017E-2</v>
      </c>
      <c r="P116" s="226">
        <v>5.6846552986080469E-2</v>
      </c>
      <c r="Q116" s="226">
        <v>6.5987414235360017E-2</v>
      </c>
      <c r="R116" s="226">
        <v>2.184432710725654E-4</v>
      </c>
      <c r="S116" s="226">
        <v>1.397922009494197E-2</v>
      </c>
      <c r="T116" s="226">
        <v>3.3502914739039283E-2</v>
      </c>
      <c r="U116" s="226">
        <v>1.5784912065419879E-2</v>
      </c>
      <c r="V116" s="226">
        <v>1.160872373654331E-2</v>
      </c>
      <c r="W116" s="226">
        <v>1.3244542983501251E-2</v>
      </c>
      <c r="X116" s="226">
        <v>4.8787294170308651E-2</v>
      </c>
      <c r="Y116" s="226">
        <v>6.4225041403200026E-2</v>
      </c>
      <c r="DA116" s="69" t="s">
        <v>1363</v>
      </c>
    </row>
    <row r="117" spans="1:105" ht="12" customHeight="1" x14ac:dyDescent="0.25">
      <c r="A117" s="37" t="s">
        <v>35</v>
      </c>
      <c r="B117" s="226">
        <v>4.758337636339359</v>
      </c>
      <c r="C117" s="226">
        <v>4.4839087893901759</v>
      </c>
      <c r="D117" s="226">
        <v>3.5293545957374768</v>
      </c>
      <c r="E117" s="226">
        <v>3.3244435139592352</v>
      </c>
      <c r="F117" s="226">
        <v>3.7511058356311038</v>
      </c>
      <c r="G117" s="226">
        <v>3.2103554822706881</v>
      </c>
      <c r="H117" s="226">
        <v>2.2993491491569071</v>
      </c>
      <c r="I117" s="226">
        <v>2.583521860711437</v>
      </c>
      <c r="J117" s="226">
        <v>3.492852675507589</v>
      </c>
      <c r="K117" s="226">
        <v>2.8964317407846809</v>
      </c>
      <c r="L117" s="226">
        <v>3.4059319001236839</v>
      </c>
      <c r="M117" s="226">
        <v>3.302785054372777</v>
      </c>
      <c r="N117" s="226">
        <v>3.769049376083208</v>
      </c>
      <c r="O117" s="226">
        <v>3.7076266846495609</v>
      </c>
      <c r="P117" s="226">
        <v>3.9535412235528571</v>
      </c>
      <c r="Q117" s="226">
        <v>4.7958263529209608</v>
      </c>
      <c r="R117" s="226">
        <v>5.1891293259615816</v>
      </c>
      <c r="S117" s="226">
        <v>5.7770840982148952</v>
      </c>
      <c r="T117" s="226">
        <v>6.0749621939397018</v>
      </c>
      <c r="U117" s="226">
        <v>3.0799350611098348</v>
      </c>
      <c r="V117" s="226">
        <v>2.6569343430026811</v>
      </c>
      <c r="W117" s="226">
        <v>2.0049044234726838</v>
      </c>
      <c r="X117" s="226">
        <v>1.0455231546095081</v>
      </c>
      <c r="Y117" s="226">
        <v>1.1125037316122841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39.7069739886158</v>
      </c>
      <c r="C121" s="261">
        <f t="shared" si="5"/>
        <v>41.140464461578169</v>
      </c>
      <c r="D121" s="261">
        <f t="shared" si="5"/>
        <v>31.363385919685911</v>
      </c>
      <c r="E121" s="261">
        <f t="shared" si="5"/>
        <v>28.244458802149399</v>
      </c>
      <c r="F121" s="261">
        <f t="shared" si="5"/>
        <v>29.141519155181371</v>
      </c>
      <c r="G121" s="261">
        <f t="shared" si="5"/>
        <v>24.318335653232179</v>
      </c>
      <c r="H121" s="261">
        <f t="shared" si="5"/>
        <v>19.088593294518699</v>
      </c>
      <c r="I121" s="261">
        <f t="shared" si="5"/>
        <v>19.01575189675027</v>
      </c>
      <c r="J121" s="261">
        <f t="shared" si="5"/>
        <v>25.329486639269749</v>
      </c>
      <c r="K121" s="261">
        <f t="shared" si="5"/>
        <v>19.168780357586702</v>
      </c>
      <c r="L121" s="261">
        <f t="shared" si="5"/>
        <v>21.75442083568543</v>
      </c>
      <c r="M121" s="261">
        <f t="shared" si="5"/>
        <v>20.946178507620871</v>
      </c>
      <c r="N121" s="261">
        <f t="shared" si="5"/>
        <v>22.98991226238574</v>
      </c>
      <c r="O121" s="261">
        <f t="shared" si="5"/>
        <v>23.005935766195911</v>
      </c>
      <c r="P121" s="261">
        <f t="shared" si="5"/>
        <v>24.81107117576795</v>
      </c>
      <c r="Q121" s="261">
        <f t="shared" si="5"/>
        <v>30.498568611763599</v>
      </c>
      <c r="R121" s="261">
        <f t="shared" si="5"/>
        <v>32.606157020639117</v>
      </c>
      <c r="S121" s="261">
        <f t="shared" si="5"/>
        <v>35.197449012129432</v>
      </c>
      <c r="T121" s="261">
        <f t="shared" si="5"/>
        <v>37.652948795695131</v>
      </c>
      <c r="U121" s="261">
        <f t="shared" si="5"/>
        <v>18.46970968107583</v>
      </c>
      <c r="V121" s="261">
        <f t="shared" si="5"/>
        <v>15.39020026384688</v>
      </c>
      <c r="W121" s="261">
        <f t="shared" si="5"/>
        <v>11.35375722624574</v>
      </c>
      <c r="X121" s="261">
        <f t="shared" si="5"/>
        <v>5.5817245988868276</v>
      </c>
      <c r="Y121" s="261">
        <f t="shared" si="5"/>
        <v>7.7560372974716811</v>
      </c>
      <c r="DA121" s="70"/>
    </row>
    <row r="122" spans="1:105" ht="12" customHeight="1" x14ac:dyDescent="0.25">
      <c r="A122" s="60" t="s">
        <v>1052</v>
      </c>
      <c r="B122" s="262">
        <v>39.7069739886158</v>
      </c>
      <c r="C122" s="262">
        <v>41.140464461578169</v>
      </c>
      <c r="D122" s="262">
        <v>31.363385919685911</v>
      </c>
      <c r="E122" s="262">
        <v>28.244458802149399</v>
      </c>
      <c r="F122" s="262">
        <v>29.141519155181371</v>
      </c>
      <c r="G122" s="262">
        <v>24.318335653232179</v>
      </c>
      <c r="H122" s="262">
        <v>19.088593294518699</v>
      </c>
      <c r="I122" s="262">
        <v>19.01575189675027</v>
      </c>
      <c r="J122" s="262">
        <v>25.329486639269749</v>
      </c>
      <c r="K122" s="262">
        <v>19.168780357586702</v>
      </c>
      <c r="L122" s="262">
        <v>21.75442083568543</v>
      </c>
      <c r="M122" s="262">
        <v>20.946178507620871</v>
      </c>
      <c r="N122" s="262">
        <v>22.98991226238574</v>
      </c>
      <c r="O122" s="262">
        <v>23.005935766195911</v>
      </c>
      <c r="P122" s="262">
        <v>24.81107117576795</v>
      </c>
      <c r="Q122" s="262">
        <v>30.498568611763599</v>
      </c>
      <c r="R122" s="262">
        <v>32.606157020639117</v>
      </c>
      <c r="S122" s="262">
        <v>35.197449012129432</v>
      </c>
      <c r="T122" s="262">
        <v>37.652948795695131</v>
      </c>
      <c r="U122" s="262">
        <v>18.46970968107583</v>
      </c>
      <c r="V122" s="262">
        <v>15.39020026384688</v>
      </c>
      <c r="W122" s="262">
        <v>11.35375722624574</v>
      </c>
      <c r="X122" s="262">
        <v>5.5817245988868276</v>
      </c>
      <c r="Y122" s="262">
        <v>7.7560372974716811</v>
      </c>
      <c r="DA122" s="72" t="s">
        <v>1368</v>
      </c>
    </row>
    <row r="123" spans="1:105" ht="12" customHeight="1" x14ac:dyDescent="0.25">
      <c r="A123" s="64" t="s">
        <v>28</v>
      </c>
      <c r="B123" s="229">
        <v>0.24044216332714999</v>
      </c>
      <c r="C123" s="229">
        <v>0</v>
      </c>
      <c r="D123" s="229">
        <v>0</v>
      </c>
      <c r="E123" s="229">
        <v>0</v>
      </c>
      <c r="F123" s="229">
        <v>0.1717337290149594</v>
      </c>
      <c r="G123" s="229">
        <v>2.9950824201268749E-2</v>
      </c>
      <c r="H123" s="229">
        <v>0</v>
      </c>
      <c r="I123" s="229">
        <v>0.31939407611277881</v>
      </c>
      <c r="J123" s="229">
        <v>0</v>
      </c>
      <c r="K123" s="229">
        <v>0</v>
      </c>
      <c r="L123" s="229">
        <v>0.17018295408342601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6.3944919826555396E-2</v>
      </c>
      <c r="Y123" s="229">
        <v>1.083281418659132E-2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1.5813650561563171</v>
      </c>
      <c r="C125" s="229">
        <v>1.453285519557961</v>
      </c>
      <c r="D125" s="229">
        <v>1.2093173873903511</v>
      </c>
      <c r="E125" s="229">
        <v>0.93083331105835276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DA125" s="73" t="s">
        <v>1371</v>
      </c>
    </row>
    <row r="126" spans="1:105" ht="12" customHeight="1" x14ac:dyDescent="0.25">
      <c r="A126" s="64" t="s">
        <v>159</v>
      </c>
      <c r="B126" s="229">
        <v>0.44415277720140889</v>
      </c>
      <c r="C126" s="229">
        <v>2.1367659056413659</v>
      </c>
      <c r="D126" s="229">
        <v>0.23339822242821059</v>
      </c>
      <c r="E126" s="229">
        <v>0.18388178498372881</v>
      </c>
      <c r="F126" s="229">
        <v>0.13780172189719581</v>
      </c>
      <c r="G126" s="229">
        <v>0.1634566869738959</v>
      </c>
      <c r="H126" s="229">
        <v>0.1014214539197589</v>
      </c>
      <c r="I126" s="229">
        <v>3.4385024498965772E-4</v>
      </c>
      <c r="J126" s="229">
        <v>0.1683469330494215</v>
      </c>
      <c r="K126" s="229">
        <v>4.315403082881345E-4</v>
      </c>
      <c r="L126" s="229">
        <v>0.18492761859845069</v>
      </c>
      <c r="M126" s="229">
        <v>0.19326969475073499</v>
      </c>
      <c r="N126" s="229">
        <v>0.18973700960606499</v>
      </c>
      <c r="O126" s="229">
        <v>0.31418329770170272</v>
      </c>
      <c r="P126" s="229">
        <v>0.33393700953816069</v>
      </c>
      <c r="Q126" s="229">
        <v>0.38729877831152071</v>
      </c>
      <c r="R126" s="229">
        <v>1.2535608405397031E-3</v>
      </c>
      <c r="S126" s="229">
        <v>8.0699726588176368E-2</v>
      </c>
      <c r="T126" s="229">
        <v>0.19333350932675411</v>
      </c>
      <c r="U126" s="229">
        <v>9.1078879207878952E-2</v>
      </c>
      <c r="V126" s="229">
        <v>6.490136241937855E-2</v>
      </c>
      <c r="W126" s="229">
        <v>7.067535300268446E-2</v>
      </c>
      <c r="X126" s="229">
        <v>0.22352805955944899</v>
      </c>
      <c r="Y126" s="229">
        <v>0.39840971707655781</v>
      </c>
      <c r="DA126" s="73" t="s">
        <v>1372</v>
      </c>
    </row>
    <row r="127" spans="1:105" ht="12" customHeight="1" x14ac:dyDescent="0.25">
      <c r="A127" s="64" t="s">
        <v>32</v>
      </c>
      <c r="B127" s="229">
        <v>20.007404272754449</v>
      </c>
      <c r="C127" s="229">
        <v>21.502644227589109</v>
      </c>
      <c r="D127" s="229">
        <v>17.040739418259388</v>
      </c>
      <c r="E127" s="229">
        <v>14.756252620225229</v>
      </c>
      <c r="F127" s="229">
        <v>15.3310428697968</v>
      </c>
      <c r="G127" s="229">
        <v>9.7509239932453529</v>
      </c>
      <c r="H127" s="229">
        <v>11.116702178923861</v>
      </c>
      <c r="I127" s="229">
        <v>6.4327103837100301</v>
      </c>
      <c r="J127" s="229">
        <v>8.8445801535360076</v>
      </c>
      <c r="K127" s="229">
        <v>3.563806940466006</v>
      </c>
      <c r="L127" s="229">
        <v>0.57445412685258768</v>
      </c>
      <c r="M127" s="229">
        <v>1.001610469839499</v>
      </c>
      <c r="N127" s="229">
        <v>0.32800886266262119</v>
      </c>
      <c r="O127" s="229">
        <v>0.65302220327507876</v>
      </c>
      <c r="P127" s="229">
        <v>0.69493945289732983</v>
      </c>
      <c r="Q127" s="229">
        <v>0</v>
      </c>
      <c r="R127" s="229">
        <v>0</v>
      </c>
      <c r="S127" s="229">
        <v>0</v>
      </c>
      <c r="T127" s="229">
        <v>4.9940544941451892E-2</v>
      </c>
      <c r="U127" s="229">
        <v>0</v>
      </c>
      <c r="V127" s="229">
        <v>1.823417382046932E-2</v>
      </c>
      <c r="W127" s="229">
        <v>1.8278536817482961E-2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0.26080190927678087</v>
      </c>
      <c r="H128" s="229">
        <v>0.16462619535075121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0.55767776500744526</v>
      </c>
      <c r="Q128" s="229">
        <v>1.9632099495542641</v>
      </c>
      <c r="R128" s="229">
        <v>2.8265116256974419</v>
      </c>
      <c r="S128" s="229">
        <v>1.7665978438646499</v>
      </c>
      <c r="T128" s="229">
        <v>2.3532096806976979</v>
      </c>
      <c r="U128" s="229">
        <v>0.60741787167593841</v>
      </c>
      <c r="V128" s="229">
        <v>0.45283418227259442</v>
      </c>
      <c r="W128" s="229">
        <v>0.56625918566943323</v>
      </c>
      <c r="X128" s="229">
        <v>0.50399288618155835</v>
      </c>
      <c r="Y128" s="229">
        <v>0.44555675569973652</v>
      </c>
      <c r="DA128" s="73" t="s">
        <v>1374</v>
      </c>
    </row>
    <row r="129" spans="1:105" ht="12" customHeight="1" x14ac:dyDescent="0.25">
      <c r="A129" s="64" t="s">
        <v>35</v>
      </c>
      <c r="B129" s="229">
        <v>17.43360971917647</v>
      </c>
      <c r="C129" s="229">
        <v>16.047768808789741</v>
      </c>
      <c r="D129" s="229">
        <v>12.879930891607961</v>
      </c>
      <c r="E129" s="229">
        <v>12.37349108588208</v>
      </c>
      <c r="F129" s="229">
        <v>13.500940834472409</v>
      </c>
      <c r="G129" s="229">
        <v>14.11320223953488</v>
      </c>
      <c r="H129" s="229">
        <v>7.7058434663243212</v>
      </c>
      <c r="I129" s="229">
        <v>12.26330358668247</v>
      </c>
      <c r="J129" s="229">
        <v>16.316559552684321</v>
      </c>
      <c r="K129" s="229">
        <v>15.6045418768124</v>
      </c>
      <c r="L129" s="229">
        <v>20.82485613615097</v>
      </c>
      <c r="M129" s="229">
        <v>19.751298343030641</v>
      </c>
      <c r="N129" s="229">
        <v>22.47216639011706</v>
      </c>
      <c r="O129" s="229">
        <v>22.038730265219129</v>
      </c>
      <c r="P129" s="229">
        <v>23.224516948325011</v>
      </c>
      <c r="Q129" s="229">
        <v>28.148059883897819</v>
      </c>
      <c r="R129" s="229">
        <v>29.778391834101139</v>
      </c>
      <c r="S129" s="229">
        <v>33.350151441676601</v>
      </c>
      <c r="T129" s="229">
        <v>35.056465060729217</v>
      </c>
      <c r="U129" s="229">
        <v>17.771212930192021</v>
      </c>
      <c r="V129" s="229">
        <v>14.85423054533444</v>
      </c>
      <c r="W129" s="229">
        <v>10.69854415075614</v>
      </c>
      <c r="X129" s="229">
        <v>4.7902587333192654</v>
      </c>
      <c r="Y129" s="229">
        <v>6.9012380105087958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24.106758361355318</v>
      </c>
      <c r="C134" s="261">
        <v>25.022052121974451</v>
      </c>
      <c r="D134" s="261">
        <v>19.182831169523819</v>
      </c>
      <c r="E134" s="261">
        <v>17.277083543031509</v>
      </c>
      <c r="F134" s="261">
        <v>17.765913303397159</v>
      </c>
      <c r="G134" s="261">
        <v>14.768731059473049</v>
      </c>
      <c r="H134" s="261">
        <v>11.59468874829567</v>
      </c>
      <c r="I134" s="261">
        <v>11.583917361311579</v>
      </c>
      <c r="J134" s="261">
        <v>15.51327479741353</v>
      </c>
      <c r="K134" s="261">
        <v>11.742384055088969</v>
      </c>
      <c r="L134" s="261">
        <v>13.334849148799799</v>
      </c>
      <c r="M134" s="261">
        <v>12.88909379689877</v>
      </c>
      <c r="N134" s="261">
        <v>14.35156431921747</v>
      </c>
      <c r="O134" s="261">
        <v>14.35197448838348</v>
      </c>
      <c r="P134" s="261">
        <v>15.339779973894251</v>
      </c>
      <c r="Q134" s="261">
        <v>18.62345776665493</v>
      </c>
      <c r="R134" s="261">
        <v>19.9134233540228</v>
      </c>
      <c r="S134" s="261">
        <v>21.849296014857899</v>
      </c>
      <c r="T134" s="261">
        <v>23.42417321940091</v>
      </c>
      <c r="U134" s="261">
        <v>11.79512908028485</v>
      </c>
      <c r="V134" s="261">
        <v>10.14926618113642</v>
      </c>
      <c r="W134" s="261">
        <v>7.9210131712970497</v>
      </c>
      <c r="X134" s="261">
        <v>4.97362462787091</v>
      </c>
      <c r="Y134" s="261">
        <v>5.0684899455480359</v>
      </c>
      <c r="DA134" s="70" t="s">
        <v>1380</v>
      </c>
    </row>
    <row r="135" spans="1:105" ht="12" customHeight="1" x14ac:dyDescent="0.25">
      <c r="A135" s="60" t="s">
        <v>1012</v>
      </c>
      <c r="B135" s="262">
        <v>24.106758361355318</v>
      </c>
      <c r="C135" s="262">
        <v>25.022052121974451</v>
      </c>
      <c r="D135" s="262">
        <v>19.182831169523819</v>
      </c>
      <c r="E135" s="262">
        <v>17.277083543031509</v>
      </c>
      <c r="F135" s="262">
        <v>17.765913303397159</v>
      </c>
      <c r="G135" s="262">
        <v>14.768731059473049</v>
      </c>
      <c r="H135" s="262">
        <v>11.59468874829567</v>
      </c>
      <c r="I135" s="262">
        <v>11.583917361311579</v>
      </c>
      <c r="J135" s="262">
        <v>15.51327479741353</v>
      </c>
      <c r="K135" s="262">
        <v>11.742384055088969</v>
      </c>
      <c r="L135" s="262">
        <v>13.334849148799799</v>
      </c>
      <c r="M135" s="262">
        <v>12.88909379689877</v>
      </c>
      <c r="N135" s="262">
        <v>14.35156431921747</v>
      </c>
      <c r="O135" s="262">
        <v>14.35197448838348</v>
      </c>
      <c r="P135" s="262">
        <v>15.339779973894251</v>
      </c>
      <c r="Q135" s="262">
        <v>18.62345776665493</v>
      </c>
      <c r="R135" s="262">
        <v>19.9134233540228</v>
      </c>
      <c r="S135" s="262">
        <v>21.849296014857899</v>
      </c>
      <c r="T135" s="262">
        <v>23.42417321940091</v>
      </c>
      <c r="U135" s="262">
        <v>11.79512908028485</v>
      </c>
      <c r="V135" s="262">
        <v>10.14926618113642</v>
      </c>
      <c r="W135" s="262">
        <v>7.9210131712970497</v>
      </c>
      <c r="X135" s="262">
        <v>4.97362462787091</v>
      </c>
      <c r="Y135" s="262">
        <v>5.0684899455480359</v>
      </c>
      <c r="DA135" s="72" t="s">
        <v>1381</v>
      </c>
    </row>
    <row r="136" spans="1:105" ht="12" customHeight="1" x14ac:dyDescent="0.25">
      <c r="A136" s="59" t="s">
        <v>28</v>
      </c>
      <c r="B136" s="230">
        <v>0.14597640033891671</v>
      </c>
      <c r="C136" s="230">
        <v>0</v>
      </c>
      <c r="D136" s="230">
        <v>0</v>
      </c>
      <c r="E136" s="230">
        <v>0</v>
      </c>
      <c r="F136" s="230">
        <v>0.1046962076582888</v>
      </c>
      <c r="G136" s="230">
        <v>1.8386575795585641E-2</v>
      </c>
      <c r="H136" s="230">
        <v>0</v>
      </c>
      <c r="I136" s="230">
        <v>0.19456683088167459</v>
      </c>
      <c r="J136" s="230">
        <v>0</v>
      </c>
      <c r="K136" s="230">
        <v>0</v>
      </c>
      <c r="L136" s="230">
        <v>0.10431737243388239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6.2633877894888862E-2</v>
      </c>
      <c r="Y136" s="230">
        <v>7.510588322203496E-3</v>
      </c>
      <c r="DA136" s="71" t="s">
        <v>1382</v>
      </c>
    </row>
    <row r="137" spans="1:105" ht="12" customHeight="1" x14ac:dyDescent="0.25">
      <c r="A137" s="59" t="s">
        <v>31</v>
      </c>
      <c r="B137" s="295">
        <v>0.96007278975177202</v>
      </c>
      <c r="C137" s="295">
        <v>0.88390314728826691</v>
      </c>
      <c r="D137" s="295">
        <v>0.7396564685995185</v>
      </c>
      <c r="E137" s="295">
        <v>0.56938902573583583</v>
      </c>
      <c r="F137" s="295">
        <v>0</v>
      </c>
      <c r="G137" s="295">
        <v>0</v>
      </c>
      <c r="H137" s="295">
        <v>0</v>
      </c>
      <c r="I137" s="295">
        <v>0</v>
      </c>
      <c r="J137" s="295">
        <v>0</v>
      </c>
      <c r="K137" s="295">
        <v>0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0</v>
      </c>
      <c r="Y137" s="295">
        <v>0</v>
      </c>
      <c r="DA137" s="122" t="s">
        <v>1383</v>
      </c>
    </row>
    <row r="138" spans="1:105" ht="12" customHeight="1" x14ac:dyDescent="0.25">
      <c r="A138" s="59" t="s">
        <v>159</v>
      </c>
      <c r="B138" s="295">
        <v>0.26965247159325278</v>
      </c>
      <c r="C138" s="295">
        <v>1.299602922892358</v>
      </c>
      <c r="D138" s="295">
        <v>0.14275367804906211</v>
      </c>
      <c r="E138" s="295">
        <v>0.1124801499458674</v>
      </c>
      <c r="F138" s="295">
        <v>8.4009808522598581E-2</v>
      </c>
      <c r="G138" s="295">
        <v>0.100344776629337</v>
      </c>
      <c r="H138" s="295">
        <v>6.214078604326681E-2</v>
      </c>
      <c r="I138" s="295">
        <v>2.094649133126123E-4</v>
      </c>
      <c r="J138" s="295">
        <v>0.1031056124780879</v>
      </c>
      <c r="K138" s="295">
        <v>2.6435234483581559E-4</v>
      </c>
      <c r="L138" s="295">
        <v>0.1133554377789725</v>
      </c>
      <c r="M138" s="295">
        <v>0.11892724120697661</v>
      </c>
      <c r="N138" s="295">
        <v>0.1184442492002294</v>
      </c>
      <c r="O138" s="295">
        <v>0.1959994463653425</v>
      </c>
      <c r="P138" s="295">
        <v>0.21120839318026749</v>
      </c>
      <c r="Q138" s="295">
        <v>0.2527685923399291</v>
      </c>
      <c r="R138" s="295">
        <v>8.3824664083917866E-4</v>
      </c>
      <c r="S138" s="295">
        <v>5.2742665918628022E-2</v>
      </c>
      <c r="T138" s="295">
        <v>0.12829209861385341</v>
      </c>
      <c r="U138" s="295">
        <v>6.0142738020843953E-2</v>
      </c>
      <c r="V138" s="295">
        <v>4.4097546991581457E-2</v>
      </c>
      <c r="W138" s="295">
        <v>5.189529582435265E-2</v>
      </c>
      <c r="X138" s="295">
        <v>0.21894513632205381</v>
      </c>
      <c r="Y138" s="295">
        <v>0.27622474797282159</v>
      </c>
      <c r="DA138" s="122" t="s">
        <v>1384</v>
      </c>
    </row>
    <row r="139" spans="1:105" ht="12" customHeight="1" x14ac:dyDescent="0.25">
      <c r="A139" s="59" t="s">
        <v>32</v>
      </c>
      <c r="B139" s="295">
        <v>12.14682489729692</v>
      </c>
      <c r="C139" s="295">
        <v>13.07812859345556</v>
      </c>
      <c r="D139" s="295">
        <v>10.422651052453491</v>
      </c>
      <c r="E139" s="295">
        <v>9.0263726094942101</v>
      </c>
      <c r="F139" s="295">
        <v>9.3464577815960492</v>
      </c>
      <c r="G139" s="295">
        <v>5.9860156726907547</v>
      </c>
      <c r="H139" s="295">
        <v>6.8111882142190856</v>
      </c>
      <c r="I139" s="295">
        <v>3.9186452315294691</v>
      </c>
      <c r="J139" s="295">
        <v>5.4169436729456644</v>
      </c>
      <c r="K139" s="295">
        <v>2.1831117584161168</v>
      </c>
      <c r="L139" s="295">
        <v>0.35212425016247972</v>
      </c>
      <c r="M139" s="295">
        <v>0.61633444444389418</v>
      </c>
      <c r="N139" s="295">
        <v>0.20476112462064139</v>
      </c>
      <c r="O139" s="295">
        <v>0.40737999518902512</v>
      </c>
      <c r="P139" s="295">
        <v>0.43953512492375041</v>
      </c>
      <c r="Q139" s="295">
        <v>0</v>
      </c>
      <c r="R139" s="295">
        <v>0</v>
      </c>
      <c r="S139" s="295">
        <v>0</v>
      </c>
      <c r="T139" s="295">
        <v>3.3139507676498307E-2</v>
      </c>
      <c r="U139" s="295">
        <v>0</v>
      </c>
      <c r="V139" s="295">
        <v>1.2389298266267579E-2</v>
      </c>
      <c r="W139" s="295">
        <v>1.3421511673858501E-2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10.584231802374459</v>
      </c>
      <c r="C140" s="295">
        <v>9.7604174583382637</v>
      </c>
      <c r="D140" s="295">
        <v>7.8777699704217463</v>
      </c>
      <c r="E140" s="295">
        <v>7.5688417578555987</v>
      </c>
      <c r="F140" s="295">
        <v>8.2307495056202242</v>
      </c>
      <c r="G140" s="295">
        <v>8.6639840343573784</v>
      </c>
      <c r="H140" s="295">
        <v>4.7213597480333123</v>
      </c>
      <c r="I140" s="295">
        <v>7.4704958339871226</v>
      </c>
      <c r="J140" s="295">
        <v>9.9932255119897793</v>
      </c>
      <c r="K140" s="295">
        <v>9.5590079443280143</v>
      </c>
      <c r="L140" s="295">
        <v>12.76505208842446</v>
      </c>
      <c r="M140" s="295">
        <v>12.153832111247899</v>
      </c>
      <c r="N140" s="295">
        <v>14.028358945396601</v>
      </c>
      <c r="O140" s="295">
        <v>13.74859504682912</v>
      </c>
      <c r="P140" s="295">
        <v>14.68903645579023</v>
      </c>
      <c r="Q140" s="295">
        <v>18.370689174315</v>
      </c>
      <c r="R140" s="295">
        <v>19.912585107381961</v>
      </c>
      <c r="S140" s="295">
        <v>21.79655334893927</v>
      </c>
      <c r="T140" s="295">
        <v>23.26274161311056</v>
      </c>
      <c r="U140" s="295">
        <v>11.73498634226401</v>
      </c>
      <c r="V140" s="295">
        <v>10.09277933587857</v>
      </c>
      <c r="W140" s="295">
        <v>7.8556963637988382</v>
      </c>
      <c r="X140" s="295">
        <v>4.692045613653967</v>
      </c>
      <c r="Y140" s="295">
        <v>4.7847546092530111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14.511102904219632</v>
      </c>
      <c r="C142" s="261">
        <f t="shared" si="6"/>
        <v>14.688605991671031</v>
      </c>
      <c r="D142" s="261">
        <f t="shared" si="6"/>
        <v>10.94039901939116</v>
      </c>
      <c r="E142" s="261">
        <f t="shared" si="6"/>
        <v>10.148385919197679</v>
      </c>
      <c r="F142" s="261">
        <f t="shared" si="6"/>
        <v>11.126970283189499</v>
      </c>
      <c r="G142" s="261">
        <f t="shared" si="6"/>
        <v>9.4577996321339981</v>
      </c>
      <c r="H142" s="261">
        <f t="shared" si="6"/>
        <v>6.9660835250507773</v>
      </c>
      <c r="I142" s="261">
        <f t="shared" si="6"/>
        <v>7.5097558018897592</v>
      </c>
      <c r="J142" s="261">
        <f t="shared" si="6"/>
        <v>10.157924835099234</v>
      </c>
      <c r="K142" s="261">
        <f t="shared" si="6"/>
        <v>8.1775094755724265</v>
      </c>
      <c r="L142" s="261">
        <f t="shared" si="6"/>
        <v>9.568296436376988</v>
      </c>
      <c r="M142" s="261">
        <f t="shared" si="6"/>
        <v>9.2660979247034412</v>
      </c>
      <c r="N142" s="261">
        <f t="shared" si="6"/>
        <v>10.465038097912165</v>
      </c>
      <c r="O142" s="261">
        <f t="shared" si="6"/>
        <v>10.367557859235315</v>
      </c>
      <c r="P142" s="261">
        <f t="shared" si="6"/>
        <v>11.087002273407045</v>
      </c>
      <c r="Q142" s="261">
        <f t="shared" si="6"/>
        <v>13.488936686035304</v>
      </c>
      <c r="R142" s="261">
        <f t="shared" si="6"/>
        <v>14.455368296445434</v>
      </c>
      <c r="S142" s="261">
        <f t="shared" si="6"/>
        <v>15.987907386873172</v>
      </c>
      <c r="T142" s="261">
        <f t="shared" si="6"/>
        <v>16.909067496031593</v>
      </c>
      <c r="U142" s="261">
        <f t="shared" si="6"/>
        <v>8.5017232094956547</v>
      </c>
      <c r="V142" s="261">
        <f t="shared" si="6"/>
        <v>7.2703771056458661</v>
      </c>
      <c r="W142" s="261">
        <f t="shared" si="6"/>
        <v>5.4624929065076158</v>
      </c>
      <c r="X142" s="261">
        <f t="shared" si="6"/>
        <v>2.8555131930942967</v>
      </c>
      <c r="Y142" s="261">
        <f t="shared" si="6"/>
        <v>3.2686779654097897</v>
      </c>
      <c r="DA142" s="70"/>
    </row>
    <row r="143" spans="1:105" ht="12" customHeight="1" x14ac:dyDescent="0.25">
      <c r="A143" s="60" t="s">
        <v>1022</v>
      </c>
      <c r="B143" s="262">
        <v>10.045458203547049</v>
      </c>
      <c r="C143" s="262">
        <v>10.06174378961231</v>
      </c>
      <c r="D143" s="262">
        <v>7.413115923793149</v>
      </c>
      <c r="E143" s="262">
        <v>6.9718729517440119</v>
      </c>
      <c r="F143" s="262">
        <v>7.8495694260454911</v>
      </c>
      <c r="G143" s="262">
        <v>6.7228380918723607</v>
      </c>
      <c r="H143" s="262">
        <v>4.8192849421771191</v>
      </c>
      <c r="I143" s="262">
        <v>5.371149326579558</v>
      </c>
      <c r="J143" s="262">
        <v>7.3092442024768154</v>
      </c>
      <c r="K143" s="262">
        <v>6.0216926549112504</v>
      </c>
      <c r="L143" s="262">
        <v>7.12168556774387</v>
      </c>
      <c r="M143" s="262">
        <v>6.9103860268711612</v>
      </c>
      <c r="N143" s="262">
        <v>7.879477689987727</v>
      </c>
      <c r="O143" s="262">
        <v>7.7801953680069058</v>
      </c>
      <c r="P143" s="262">
        <v>8.2966252342036899</v>
      </c>
      <c r="Q143" s="262">
        <v>10.058915266164091</v>
      </c>
      <c r="R143" s="262">
        <v>10.78831695301489</v>
      </c>
      <c r="S143" s="262">
        <v>12.02942639803546</v>
      </c>
      <c r="T143" s="262">
        <v>12.67442873200994</v>
      </c>
      <c r="U143" s="262">
        <v>6.4245273701978869</v>
      </c>
      <c r="V143" s="262">
        <v>5.5395182829553731</v>
      </c>
      <c r="W143" s="262">
        <v>4.1855926369317018</v>
      </c>
      <c r="X143" s="262">
        <v>2.2277645542083628</v>
      </c>
      <c r="Y143" s="262">
        <v>2.3963952559390669</v>
      </c>
      <c r="DA143" s="72" t="s">
        <v>1388</v>
      </c>
    </row>
    <row r="144" spans="1:105" ht="12" customHeight="1" x14ac:dyDescent="0.25">
      <c r="A144" s="60" t="s">
        <v>1024</v>
      </c>
      <c r="B144" s="262">
        <v>4.4656447006725823</v>
      </c>
      <c r="C144" s="262">
        <v>4.6268622020587209</v>
      </c>
      <c r="D144" s="262">
        <v>3.527283095598011</v>
      </c>
      <c r="E144" s="262">
        <v>3.1765129674536681</v>
      </c>
      <c r="F144" s="262">
        <v>3.2774008571440079</v>
      </c>
      <c r="G144" s="262">
        <v>2.734961540261637</v>
      </c>
      <c r="H144" s="262">
        <v>2.1467985828736582</v>
      </c>
      <c r="I144" s="262">
        <v>2.1386064753102012</v>
      </c>
      <c r="J144" s="262">
        <v>2.8486806326224179</v>
      </c>
      <c r="K144" s="262">
        <v>2.1558168206611761</v>
      </c>
      <c r="L144" s="262">
        <v>2.4466108686331181</v>
      </c>
      <c r="M144" s="262">
        <v>2.3557118978322809</v>
      </c>
      <c r="N144" s="262">
        <v>2.5855604079244379</v>
      </c>
      <c r="O144" s="262">
        <v>2.5873624912284088</v>
      </c>
      <c r="P144" s="262">
        <v>2.7903770392033551</v>
      </c>
      <c r="Q144" s="262">
        <v>3.4300214198712129</v>
      </c>
      <c r="R144" s="262">
        <v>3.667051343430543</v>
      </c>
      <c r="S144" s="262">
        <v>3.9584809888377128</v>
      </c>
      <c r="T144" s="262">
        <v>4.2346387640216534</v>
      </c>
      <c r="U144" s="262">
        <v>2.077195839297767</v>
      </c>
      <c r="V144" s="262">
        <v>1.7308588226904931</v>
      </c>
      <c r="W144" s="262">
        <v>1.276900269575914</v>
      </c>
      <c r="X144" s="262">
        <v>0.62774863888593402</v>
      </c>
      <c r="Y144" s="262">
        <v>0.87228270947072306</v>
      </c>
      <c r="DA144" s="72" t="s">
        <v>1389</v>
      </c>
    </row>
    <row r="145" spans="1:105" ht="12" customHeight="1" x14ac:dyDescent="0.25">
      <c r="A145" s="64" t="s">
        <v>28</v>
      </c>
      <c r="B145" s="229">
        <v>2.704132711769933E-2</v>
      </c>
      <c r="C145" s="229">
        <v>0</v>
      </c>
      <c r="D145" s="229">
        <v>0</v>
      </c>
      <c r="E145" s="229">
        <v>0</v>
      </c>
      <c r="F145" s="229">
        <v>1.9314033275924521E-2</v>
      </c>
      <c r="G145" s="229">
        <v>3.3684193465238301E-3</v>
      </c>
      <c r="H145" s="229">
        <v>0</v>
      </c>
      <c r="I145" s="229">
        <v>3.5920653732721478E-2</v>
      </c>
      <c r="J145" s="229">
        <v>0</v>
      </c>
      <c r="K145" s="229">
        <v>0</v>
      </c>
      <c r="L145" s="229">
        <v>1.913962537828609E-2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7.1915652006184234E-3</v>
      </c>
      <c r="Y145" s="229">
        <v>1.218312412313057E-3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0.17784821590479091</v>
      </c>
      <c r="C147" s="229">
        <v>0.16344375123722321</v>
      </c>
      <c r="D147" s="229">
        <v>0.13600587604533279</v>
      </c>
      <c r="E147" s="229">
        <v>0.1046861653050926</v>
      </c>
      <c r="F147" s="229">
        <v>0</v>
      </c>
      <c r="G147" s="229">
        <v>0</v>
      </c>
      <c r="H147" s="229">
        <v>0</v>
      </c>
      <c r="I147" s="229">
        <v>0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1392</v>
      </c>
    </row>
    <row r="148" spans="1:105" ht="12" customHeight="1" x14ac:dyDescent="0.25">
      <c r="A148" s="64" t="s">
        <v>159</v>
      </c>
      <c r="B148" s="229">
        <v>4.9951640645473028E-2</v>
      </c>
      <c r="C148" s="229">
        <v>0.24031137063834099</v>
      </c>
      <c r="D148" s="229">
        <v>2.6249130327376861E-2</v>
      </c>
      <c r="E148" s="229">
        <v>2.0680264350998699E-2</v>
      </c>
      <c r="F148" s="229">
        <v>1.5497870205626849E-2</v>
      </c>
      <c r="G148" s="229">
        <v>1.8383155769657811E-2</v>
      </c>
      <c r="H148" s="229">
        <v>1.140636348569731E-2</v>
      </c>
      <c r="I148" s="229">
        <v>3.8671116686032889E-5</v>
      </c>
      <c r="J148" s="229">
        <v>1.893313727865965E-2</v>
      </c>
      <c r="K148" s="229">
        <v>4.853317937010339E-5</v>
      </c>
      <c r="L148" s="229">
        <v>2.0797884025081821E-2</v>
      </c>
      <c r="M148" s="229">
        <v>2.1736075592455769E-2</v>
      </c>
      <c r="N148" s="229">
        <v>2.1338772169133619E-2</v>
      </c>
      <c r="O148" s="229">
        <v>3.5334623555642923E-2</v>
      </c>
      <c r="P148" s="229">
        <v>3.7556224693175669E-2</v>
      </c>
      <c r="Q148" s="229">
        <v>4.3557555844967573E-2</v>
      </c>
      <c r="R148" s="229">
        <v>1.4098171586008441E-4</v>
      </c>
      <c r="S148" s="229">
        <v>9.0758944886492211E-3</v>
      </c>
      <c r="T148" s="229">
        <v>2.1743252498540491E-2</v>
      </c>
      <c r="U148" s="229">
        <v>1.02431858543155E-2</v>
      </c>
      <c r="V148" s="229">
        <v>7.2991315137140213E-3</v>
      </c>
      <c r="W148" s="229">
        <v>7.9485033459132208E-3</v>
      </c>
      <c r="X148" s="229">
        <v>2.5139082492397109E-2</v>
      </c>
      <c r="Y148" s="229">
        <v>4.4807147537092293E-2</v>
      </c>
      <c r="DA148" s="73" t="s">
        <v>1393</v>
      </c>
    </row>
    <row r="149" spans="1:105" ht="12" customHeight="1" x14ac:dyDescent="0.25">
      <c r="A149" s="64" t="s">
        <v>32</v>
      </c>
      <c r="B149" s="229">
        <v>2.250132656556902</v>
      </c>
      <c r="C149" s="229">
        <v>2.4182948132212632</v>
      </c>
      <c r="D149" s="229">
        <v>1.916486703331008</v>
      </c>
      <c r="E149" s="229">
        <v>1.659561903009469</v>
      </c>
      <c r="F149" s="229">
        <v>1.7242056865607791</v>
      </c>
      <c r="G149" s="229">
        <v>1.0966376352320779</v>
      </c>
      <c r="H149" s="229">
        <v>1.250239874448748</v>
      </c>
      <c r="I149" s="229">
        <v>0.72345475241231294</v>
      </c>
      <c r="J149" s="229">
        <v>0.99470567824271594</v>
      </c>
      <c r="K149" s="229">
        <v>0.40080353598526602</v>
      </c>
      <c r="L149" s="229">
        <v>6.4605981510810678E-2</v>
      </c>
      <c r="M149" s="229">
        <v>0.11264611823755</v>
      </c>
      <c r="N149" s="229">
        <v>3.6889515674071081E-2</v>
      </c>
      <c r="O149" s="229">
        <v>7.3442139970499115E-2</v>
      </c>
      <c r="P149" s="229">
        <v>7.8156363313130126E-2</v>
      </c>
      <c r="Q149" s="229">
        <v>0</v>
      </c>
      <c r="R149" s="229">
        <v>0</v>
      </c>
      <c r="S149" s="229">
        <v>0</v>
      </c>
      <c r="T149" s="229">
        <v>5.6165632246475304E-3</v>
      </c>
      <c r="U149" s="229">
        <v>0</v>
      </c>
      <c r="V149" s="229">
        <v>2.0507062994996081E-3</v>
      </c>
      <c r="W149" s="229">
        <v>2.05569558381467E-3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2.933108587980186E-2</v>
      </c>
      <c r="H150" s="229">
        <v>1.8514684525462611E-2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6.2719228030381671E-2</v>
      </c>
      <c r="Q150" s="229">
        <v>0.2207924006006661</v>
      </c>
      <c r="R150" s="229">
        <v>0.31788362080434729</v>
      </c>
      <c r="S150" s="229">
        <v>0.19868042077282461</v>
      </c>
      <c r="T150" s="229">
        <v>0.26465371909710278</v>
      </c>
      <c r="U150" s="229">
        <v>6.8313248965311824E-2</v>
      </c>
      <c r="V150" s="229">
        <v>5.0927994838609138E-2</v>
      </c>
      <c r="W150" s="229">
        <v>6.3684337477262085E-2</v>
      </c>
      <c r="X150" s="229">
        <v>5.6681558307581703E-2</v>
      </c>
      <c r="Y150" s="229">
        <v>5.0109539082727743E-2</v>
      </c>
      <c r="DA150" s="73" t="s">
        <v>1395</v>
      </c>
    </row>
    <row r="151" spans="1:105" ht="12" customHeight="1" x14ac:dyDescent="0.25">
      <c r="A151" s="64" t="s">
        <v>35</v>
      </c>
      <c r="B151" s="229">
        <v>1.960670860447717</v>
      </c>
      <c r="C151" s="229">
        <v>1.804812266961894</v>
      </c>
      <c r="D151" s="229">
        <v>1.448541385894293</v>
      </c>
      <c r="E151" s="229">
        <v>1.3915846347881069</v>
      </c>
      <c r="F151" s="229">
        <v>1.5183832671016779</v>
      </c>
      <c r="G151" s="229">
        <v>1.5872412440335759</v>
      </c>
      <c r="H151" s="229">
        <v>0.86663766041375057</v>
      </c>
      <c r="I151" s="229">
        <v>1.3791923980484799</v>
      </c>
      <c r="J151" s="229">
        <v>1.8350418171010421</v>
      </c>
      <c r="K151" s="229">
        <v>1.754964751496539</v>
      </c>
      <c r="L151" s="229">
        <v>2.3420673777189389</v>
      </c>
      <c r="M151" s="229">
        <v>2.221329704002275</v>
      </c>
      <c r="N151" s="229">
        <v>2.5273321200812342</v>
      </c>
      <c r="O151" s="229">
        <v>2.4785857277022671</v>
      </c>
      <c r="P151" s="229">
        <v>2.6119452231666682</v>
      </c>
      <c r="Q151" s="229">
        <v>3.1656714634255789</v>
      </c>
      <c r="R151" s="229">
        <v>3.349026740910336</v>
      </c>
      <c r="S151" s="229">
        <v>3.7507246735762401</v>
      </c>
      <c r="T151" s="229">
        <v>3.9426252292013628</v>
      </c>
      <c r="U151" s="229">
        <v>1.9986394044781399</v>
      </c>
      <c r="V151" s="229">
        <v>1.6705809900386701</v>
      </c>
      <c r="W151" s="229">
        <v>1.203211733168924</v>
      </c>
      <c r="X151" s="229">
        <v>0.53873643288533679</v>
      </c>
      <c r="Y151" s="229">
        <v>0.77614771043858999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0.99999999999999989</v>
      </c>
      <c r="H160" s="232">
        <f t="shared" si="7"/>
        <v>1</v>
      </c>
      <c r="I160" s="232">
        <f t="shared" si="7"/>
        <v>1</v>
      </c>
      <c r="J160" s="232">
        <f t="shared" si="7"/>
        <v>0.99999999999999989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8.4617889723897239E-3</v>
      </c>
      <c r="C165" s="268">
        <f t="shared" si="12"/>
        <v>9.4389762924729486E-3</v>
      </c>
      <c r="D165" s="268">
        <f t="shared" si="12"/>
        <v>8.0953897224732337E-3</v>
      </c>
      <c r="E165" s="268">
        <f t="shared" si="12"/>
        <v>8.8389656672575711E-3</v>
      </c>
      <c r="F165" s="268">
        <f t="shared" si="12"/>
        <v>1.0991050449362648E-2</v>
      </c>
      <c r="G165" s="268">
        <f t="shared" si="12"/>
        <v>9.3246015705053323E-3</v>
      </c>
      <c r="H165" s="268">
        <f t="shared" si="12"/>
        <v>1.0252236085822312E-2</v>
      </c>
      <c r="I165" s="268">
        <f t="shared" si="12"/>
        <v>1.0106249828169106E-2</v>
      </c>
      <c r="J165" s="268">
        <f t="shared" si="12"/>
        <v>9.9772001496531773E-3</v>
      </c>
      <c r="K165" s="268">
        <f t="shared" si="12"/>
        <v>1.2312785933946462E-2</v>
      </c>
      <c r="L165" s="268">
        <f t="shared" si="12"/>
        <v>1.0566806542238641E-2</v>
      </c>
      <c r="M165" s="268">
        <f t="shared" si="12"/>
        <v>1.0762801870585849E-2</v>
      </c>
      <c r="N165" s="268">
        <f t="shared" si="12"/>
        <v>9.6824342879164443E-3</v>
      </c>
      <c r="O165" s="268">
        <f t="shared" si="12"/>
        <v>9.9872494726859305E-3</v>
      </c>
      <c r="P165" s="268">
        <f t="shared" si="12"/>
        <v>8.6909531860410658E-3</v>
      </c>
      <c r="Q165" s="268">
        <f t="shared" si="12"/>
        <v>8.2311914233629165E-3</v>
      </c>
      <c r="R165" s="268">
        <f t="shared" si="12"/>
        <v>7.7492025994859853E-3</v>
      </c>
      <c r="S165" s="268">
        <f t="shared" si="12"/>
        <v>7.8176285460007187E-3</v>
      </c>
      <c r="T165" s="268">
        <f t="shared" si="12"/>
        <v>7.0925186360793402E-3</v>
      </c>
      <c r="U165" s="268">
        <f t="shared" si="12"/>
        <v>9.1754667389012598E-3</v>
      </c>
      <c r="V165" s="268">
        <f t="shared" si="12"/>
        <v>1.2270865503936858E-2</v>
      </c>
      <c r="W165" s="268">
        <f t="shared" si="12"/>
        <v>1.3576206757539335E-2</v>
      </c>
      <c r="X165" s="268">
        <f t="shared" si="12"/>
        <v>1.6370408041487795E-2</v>
      </c>
      <c r="Y165" s="268">
        <f t="shared" si="12"/>
        <v>1.0651451065325727E-2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0.1582426866249457</v>
      </c>
      <c r="C167" s="269">
        <f t="shared" si="14"/>
        <v>0.17564085675530128</v>
      </c>
      <c r="D167" s="269">
        <f t="shared" si="14"/>
        <v>0.16238344301108942</v>
      </c>
      <c r="E167" s="269">
        <f t="shared" si="14"/>
        <v>0.17005326356538442</v>
      </c>
      <c r="F167" s="269">
        <f t="shared" si="14"/>
        <v>0.19424843962077368</v>
      </c>
      <c r="G167" s="269">
        <f t="shared" si="14"/>
        <v>0.16046700755660326</v>
      </c>
      <c r="H167" s="269">
        <f t="shared" si="14"/>
        <v>0.19305659057401792</v>
      </c>
      <c r="I167" s="269">
        <f t="shared" si="14"/>
        <v>0.17094443991196095</v>
      </c>
      <c r="J167" s="269">
        <f t="shared" si="14"/>
        <v>0.16457833792758964</v>
      </c>
      <c r="K167" s="269">
        <f t="shared" si="14"/>
        <v>0.18726269401566747</v>
      </c>
      <c r="L167" s="269">
        <f t="shared" si="14"/>
        <v>0.15374164172000754</v>
      </c>
      <c r="M167" s="269">
        <f t="shared" si="14"/>
        <v>0.15534476220006108</v>
      </c>
      <c r="N167" s="269">
        <f t="shared" si="14"/>
        <v>0.13459048809544255</v>
      </c>
      <c r="O167" s="269">
        <f t="shared" si="14"/>
        <v>0.14041645285273222</v>
      </c>
      <c r="P167" s="269">
        <f t="shared" si="14"/>
        <v>0.12356694864513582</v>
      </c>
      <c r="Q167" s="269">
        <f t="shared" si="14"/>
        <v>0.11866416969534994</v>
      </c>
      <c r="R167" s="269">
        <f t="shared" si="14"/>
        <v>0.1118973031944972</v>
      </c>
      <c r="S167" s="269">
        <f t="shared" si="14"/>
        <v>0.10919523095953269</v>
      </c>
      <c r="T167" s="269">
        <f t="shared" si="14"/>
        <v>0.10047156030552594</v>
      </c>
      <c r="U167" s="269">
        <f t="shared" si="14"/>
        <v>0.12580628269793612</v>
      </c>
      <c r="V167" s="269">
        <f t="shared" si="14"/>
        <v>0.16263762214198071</v>
      </c>
      <c r="W167" s="269">
        <f t="shared" si="14"/>
        <v>0.17552565091740172</v>
      </c>
      <c r="X167" s="269">
        <f t="shared" si="14"/>
        <v>0.19189476554334378</v>
      </c>
      <c r="Y167" s="269">
        <f t="shared" si="14"/>
        <v>0.1613422308611642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9.3830128242176708E-2</v>
      </c>
      <c r="C168" s="269">
        <f t="shared" si="15"/>
        <v>0.10433401486563501</v>
      </c>
      <c r="D168" s="269">
        <f t="shared" si="15"/>
        <v>9.7001432282200165E-2</v>
      </c>
      <c r="E168" s="269">
        <f t="shared" si="15"/>
        <v>0.10159416978817332</v>
      </c>
      <c r="F168" s="269">
        <f t="shared" si="15"/>
        <v>0.11565902535993157</v>
      </c>
      <c r="G168" s="269">
        <f t="shared" si="15"/>
        <v>9.5179129003308535E-2</v>
      </c>
      <c r="H168" s="269">
        <f t="shared" si="15"/>
        <v>0.11452925638694468</v>
      </c>
      <c r="I168" s="269">
        <f t="shared" si="15"/>
        <v>0.10170529568140831</v>
      </c>
      <c r="J168" s="269">
        <f t="shared" si="15"/>
        <v>9.8445622294183965E-2</v>
      </c>
      <c r="K168" s="269">
        <f t="shared" si="15"/>
        <v>0.11203654444539271</v>
      </c>
      <c r="L168" s="269">
        <f t="shared" si="15"/>
        <v>9.2040450281046224E-2</v>
      </c>
      <c r="M168" s="269">
        <f t="shared" si="15"/>
        <v>9.3359998765777497E-2</v>
      </c>
      <c r="N168" s="269">
        <f t="shared" si="15"/>
        <v>8.2058379241770063E-2</v>
      </c>
      <c r="O168" s="269">
        <f t="shared" si="15"/>
        <v>8.5553225449710543E-2</v>
      </c>
      <c r="P168" s="269">
        <f t="shared" si="15"/>
        <v>7.4614387281475639E-2</v>
      </c>
      <c r="Q168" s="269">
        <f t="shared" si="15"/>
        <v>7.076965932244543E-2</v>
      </c>
      <c r="R168" s="269">
        <f t="shared" si="15"/>
        <v>6.6744052150051428E-2</v>
      </c>
      <c r="S168" s="269">
        <f t="shared" si="15"/>
        <v>6.620283234145008E-2</v>
      </c>
      <c r="T168" s="269">
        <f t="shared" si="15"/>
        <v>6.1045697875407222E-2</v>
      </c>
      <c r="U168" s="269">
        <f t="shared" si="15"/>
        <v>7.8467821947894784E-2</v>
      </c>
      <c r="V168" s="269">
        <f t="shared" si="15"/>
        <v>0.10475096356271134</v>
      </c>
      <c r="W168" s="269">
        <f t="shared" si="15"/>
        <v>0.11959922431562721</v>
      </c>
      <c r="X168" s="269">
        <f t="shared" si="15"/>
        <v>0.16699919103485614</v>
      </c>
      <c r="Y168" s="269">
        <f t="shared" si="15"/>
        <v>0.10297537849546043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9.3830128242176708E-2</v>
      </c>
      <c r="C169" s="318">
        <f t="shared" si="16"/>
        <v>0.10433401486563501</v>
      </c>
      <c r="D169" s="318">
        <f t="shared" si="16"/>
        <v>9.7001432282200165E-2</v>
      </c>
      <c r="E169" s="318">
        <f t="shared" si="16"/>
        <v>0.10159416978817332</v>
      </c>
      <c r="F169" s="318">
        <f t="shared" si="16"/>
        <v>0.11565902535993157</v>
      </c>
      <c r="G169" s="318">
        <f t="shared" si="16"/>
        <v>9.5179129003308535E-2</v>
      </c>
      <c r="H169" s="318">
        <f t="shared" si="16"/>
        <v>0.11452925638694468</v>
      </c>
      <c r="I169" s="318">
        <f t="shared" si="16"/>
        <v>0.10170529568140831</v>
      </c>
      <c r="J169" s="318">
        <f t="shared" si="16"/>
        <v>9.8445622294183965E-2</v>
      </c>
      <c r="K169" s="318">
        <f t="shared" si="16"/>
        <v>0.11203654444539271</v>
      </c>
      <c r="L169" s="318">
        <f t="shared" si="16"/>
        <v>9.2040450281046224E-2</v>
      </c>
      <c r="M169" s="318">
        <f t="shared" si="16"/>
        <v>9.3359998765777497E-2</v>
      </c>
      <c r="N169" s="318">
        <f t="shared" si="16"/>
        <v>8.2058379241770063E-2</v>
      </c>
      <c r="O169" s="318">
        <f t="shared" si="16"/>
        <v>8.5553225449710543E-2</v>
      </c>
      <c r="P169" s="318">
        <f t="shared" si="16"/>
        <v>7.4614387281475639E-2</v>
      </c>
      <c r="Q169" s="318">
        <f t="shared" si="16"/>
        <v>7.076965932244543E-2</v>
      </c>
      <c r="R169" s="318">
        <f t="shared" si="16"/>
        <v>6.6744052150051428E-2</v>
      </c>
      <c r="S169" s="318">
        <f t="shared" si="16"/>
        <v>6.620283234145008E-2</v>
      </c>
      <c r="T169" s="318">
        <f t="shared" si="16"/>
        <v>6.1045697875407222E-2</v>
      </c>
      <c r="U169" s="318">
        <f t="shared" si="16"/>
        <v>7.8467821947894784E-2</v>
      </c>
      <c r="V169" s="318">
        <f t="shared" si="16"/>
        <v>0.10475096356271134</v>
      </c>
      <c r="W169" s="318">
        <f t="shared" si="16"/>
        <v>0.11959922431562721</v>
      </c>
      <c r="X169" s="318">
        <f t="shared" si="16"/>
        <v>0.16699919103485614</v>
      </c>
      <c r="Y169" s="318">
        <f t="shared" si="16"/>
        <v>0.10297537849546043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1.1986455535024481E-2</v>
      </c>
      <c r="C171" s="269">
        <f t="shared" si="18"/>
        <v>1.3007551049855301E-2</v>
      </c>
      <c r="D171" s="269">
        <f t="shared" si="18"/>
        <v>1.1758241659371111E-2</v>
      </c>
      <c r="E171" s="269">
        <f t="shared" si="18"/>
        <v>1.2671212197049224E-2</v>
      </c>
      <c r="F171" s="269">
        <f t="shared" si="18"/>
        <v>1.5351968312161842E-2</v>
      </c>
      <c r="G171" s="269">
        <f t="shared" si="18"/>
        <v>1.2910489970945738E-2</v>
      </c>
      <c r="H171" s="269">
        <f t="shared" si="18"/>
        <v>1.4603351951523754E-2</v>
      </c>
      <c r="I171" s="269">
        <f t="shared" si="18"/>
        <v>1.3959519568091657E-2</v>
      </c>
      <c r="J171" s="269">
        <f t="shared" si="18"/>
        <v>1.3641418950953145E-2</v>
      </c>
      <c r="K171" s="269">
        <f t="shared" si="18"/>
        <v>1.6482758309160881E-2</v>
      </c>
      <c r="L171" s="269">
        <f t="shared" si="18"/>
        <v>1.3940347320039041E-2</v>
      </c>
      <c r="M171" s="269">
        <f t="shared" si="18"/>
        <v>1.4165027283777821E-2</v>
      </c>
      <c r="N171" s="269">
        <f t="shared" si="18"/>
        <v>1.2618963417648623E-2</v>
      </c>
      <c r="O171" s="269">
        <f t="shared" si="18"/>
        <v>1.3036858902658693E-2</v>
      </c>
      <c r="P171" s="269">
        <f t="shared" si="18"/>
        <v>1.137849361875069E-2</v>
      </c>
      <c r="Q171" s="269">
        <f t="shared" si="18"/>
        <v>1.0818051755732293E-2</v>
      </c>
      <c r="R171" s="269">
        <f t="shared" si="18"/>
        <v>1.0224761262305185E-2</v>
      </c>
      <c r="S171" s="269">
        <f t="shared" si="18"/>
        <v>1.021677023712832E-2</v>
      </c>
      <c r="T171" s="269">
        <f t="shared" si="18"/>
        <v>9.2965445567732025E-3</v>
      </c>
      <c r="U171" s="269">
        <f t="shared" si="18"/>
        <v>1.192426025347184E-2</v>
      </c>
      <c r="V171" s="269">
        <f t="shared" si="18"/>
        <v>1.5810062225977861E-2</v>
      </c>
      <c r="W171" s="269">
        <f t="shared" si="18"/>
        <v>1.7369890114425714E-2</v>
      </c>
      <c r="X171" s="269">
        <f t="shared" si="18"/>
        <v>2.0162992108621127E-2</v>
      </c>
      <c r="Y171" s="269">
        <f t="shared" si="18"/>
        <v>1.4033884624780115E-2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8.034237937951624E-3</v>
      </c>
      <c r="C172" s="318">
        <f t="shared" si="19"/>
        <v>8.6208024446668436E-3</v>
      </c>
      <c r="D172" s="318">
        <f t="shared" si="19"/>
        <v>7.7026058847915928E-3</v>
      </c>
      <c r="E172" s="318">
        <f t="shared" si="19"/>
        <v>8.4240174922745881E-3</v>
      </c>
      <c r="F172" s="318">
        <f t="shared" si="19"/>
        <v>1.0500482801853634E-2</v>
      </c>
      <c r="G172" s="318">
        <f t="shared" si="19"/>
        <v>8.9027184616186569E-3</v>
      </c>
      <c r="H172" s="318">
        <f t="shared" si="19"/>
        <v>9.7816336732823687E-3</v>
      </c>
      <c r="I172" s="318">
        <f t="shared" si="19"/>
        <v>9.6900671342923465E-3</v>
      </c>
      <c r="J172" s="318">
        <f t="shared" si="19"/>
        <v>9.5309641986519086E-3</v>
      </c>
      <c r="K172" s="318">
        <f t="shared" si="19"/>
        <v>1.1805746496803795E-2</v>
      </c>
      <c r="L172" s="318">
        <f t="shared" si="19"/>
        <v>1.0100546348706831E-2</v>
      </c>
      <c r="M172" s="318">
        <f t="shared" si="19"/>
        <v>1.0285187299543157E-2</v>
      </c>
      <c r="N172" s="318">
        <f t="shared" si="19"/>
        <v>9.2574753969720414E-3</v>
      </c>
      <c r="O172" s="318">
        <f t="shared" si="19"/>
        <v>9.5298634912471484E-3</v>
      </c>
      <c r="P172" s="318">
        <f t="shared" si="19"/>
        <v>8.2923259147772068E-3</v>
      </c>
      <c r="Q172" s="318">
        <f t="shared" si="19"/>
        <v>7.8543342556398124E-3</v>
      </c>
      <c r="R172" s="318">
        <f t="shared" si="19"/>
        <v>7.4300508072276811E-3</v>
      </c>
      <c r="S172" s="318">
        <f t="shared" si="19"/>
        <v>7.4895458546356394E-3</v>
      </c>
      <c r="T172" s="318">
        <f t="shared" si="19"/>
        <v>6.787199719965626E-3</v>
      </c>
      <c r="U172" s="318">
        <f t="shared" si="19"/>
        <v>8.7821636744396438E-3</v>
      </c>
      <c r="V172" s="318">
        <f t="shared" si="19"/>
        <v>1.174807815653971E-2</v>
      </c>
      <c r="W172" s="318">
        <f t="shared" si="19"/>
        <v>1.298601885257326E-2</v>
      </c>
      <c r="X172" s="318">
        <f t="shared" si="19"/>
        <v>1.5370291192438523E-2</v>
      </c>
      <c r="Y172" s="318">
        <f t="shared" si="19"/>
        <v>1.0004253824389221E-2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3.9522175970728591E-3</v>
      </c>
      <c r="C173" s="318">
        <f t="shared" si="20"/>
        <v>4.3867486051884577E-3</v>
      </c>
      <c r="D173" s="318">
        <f t="shared" si="20"/>
        <v>4.055635774579517E-3</v>
      </c>
      <c r="E173" s="318">
        <f t="shared" si="20"/>
        <v>4.2471947047746364E-3</v>
      </c>
      <c r="F173" s="318">
        <f t="shared" si="20"/>
        <v>4.8514855103082071E-3</v>
      </c>
      <c r="G173" s="318">
        <f t="shared" si="20"/>
        <v>4.0077715093270825E-3</v>
      </c>
      <c r="H173" s="318">
        <f t="shared" si="20"/>
        <v>4.8217182782413839E-3</v>
      </c>
      <c r="I173" s="318">
        <f t="shared" si="20"/>
        <v>4.2694524337993107E-3</v>
      </c>
      <c r="J173" s="318">
        <f t="shared" si="20"/>
        <v>4.1104547523012364E-3</v>
      </c>
      <c r="K173" s="318">
        <f t="shared" si="20"/>
        <v>4.6770118123570861E-3</v>
      </c>
      <c r="L173" s="318">
        <f t="shared" si="20"/>
        <v>3.8398009713322087E-3</v>
      </c>
      <c r="M173" s="318">
        <f t="shared" si="20"/>
        <v>3.8798399842346633E-3</v>
      </c>
      <c r="N173" s="318">
        <f t="shared" si="20"/>
        <v>3.3614880206765821E-3</v>
      </c>
      <c r="O173" s="318">
        <f t="shared" si="20"/>
        <v>3.5069954114115465E-3</v>
      </c>
      <c r="P173" s="318">
        <f t="shared" si="20"/>
        <v>3.0861677039734827E-3</v>
      </c>
      <c r="Q173" s="318">
        <f t="shared" si="20"/>
        <v>2.9637175000924807E-3</v>
      </c>
      <c r="R173" s="318">
        <f t="shared" si="20"/>
        <v>2.7947104550775036E-3</v>
      </c>
      <c r="S173" s="318">
        <f t="shared" si="20"/>
        <v>2.7272243824926802E-3</v>
      </c>
      <c r="T173" s="318">
        <f t="shared" si="20"/>
        <v>2.5093448368075761E-3</v>
      </c>
      <c r="U173" s="318">
        <f t="shared" si="20"/>
        <v>3.1420965790321977E-3</v>
      </c>
      <c r="V173" s="318">
        <f t="shared" si="20"/>
        <v>4.0619840694381508E-3</v>
      </c>
      <c r="W173" s="318">
        <f t="shared" si="20"/>
        <v>4.3838712618524548E-3</v>
      </c>
      <c r="X173" s="318">
        <f t="shared" si="20"/>
        <v>4.792700916182605E-3</v>
      </c>
      <c r="Y173" s="318">
        <f t="shared" si="20"/>
        <v>4.0296308003908935E-3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0.72747894062546348</v>
      </c>
      <c r="C176" s="310">
        <f t="shared" si="23"/>
        <v>0.69757860103673541</v>
      </c>
      <c r="D176" s="310">
        <f t="shared" si="23"/>
        <v>0.72076149332486605</v>
      </c>
      <c r="E176" s="310">
        <f t="shared" si="23"/>
        <v>0.70684238878213546</v>
      </c>
      <c r="F176" s="310">
        <f t="shared" si="23"/>
        <v>0.66374951625777034</v>
      </c>
      <c r="G176" s="310">
        <f t="shared" si="23"/>
        <v>0.72211877189863705</v>
      </c>
      <c r="H176" s="310">
        <f t="shared" si="23"/>
        <v>0.66755856500169131</v>
      </c>
      <c r="I176" s="310">
        <f t="shared" si="23"/>
        <v>0.70328449501037005</v>
      </c>
      <c r="J176" s="310">
        <f t="shared" si="23"/>
        <v>0.71335742067761998</v>
      </c>
      <c r="K176" s="310">
        <f t="shared" si="23"/>
        <v>0.67190521729583241</v>
      </c>
      <c r="L176" s="310">
        <f t="shared" si="23"/>
        <v>0.72971075413666864</v>
      </c>
      <c r="M176" s="310">
        <f t="shared" si="23"/>
        <v>0.72636740987979775</v>
      </c>
      <c r="N176" s="310">
        <f t="shared" si="23"/>
        <v>0.76104973495722228</v>
      </c>
      <c r="O176" s="310">
        <f t="shared" si="23"/>
        <v>0.75100621332221262</v>
      </c>
      <c r="P176" s="310">
        <f t="shared" si="23"/>
        <v>0.78174921726859681</v>
      </c>
      <c r="Q176" s="310">
        <f t="shared" si="23"/>
        <v>0.79151692780310945</v>
      </c>
      <c r="R176" s="310">
        <f t="shared" si="23"/>
        <v>0.80338468079366021</v>
      </c>
      <c r="S176" s="310">
        <f t="shared" si="23"/>
        <v>0.8065675379158882</v>
      </c>
      <c r="T176" s="310">
        <f t="shared" si="23"/>
        <v>0.82209367862621441</v>
      </c>
      <c r="U176" s="310">
        <f t="shared" si="23"/>
        <v>0.77462616836179599</v>
      </c>
      <c r="V176" s="310">
        <f t="shared" si="23"/>
        <v>0.7045304865653933</v>
      </c>
      <c r="W176" s="310">
        <f t="shared" si="23"/>
        <v>0.67392902789500608</v>
      </c>
      <c r="X176" s="310">
        <f t="shared" si="23"/>
        <v>0.60457264327169125</v>
      </c>
      <c r="Y176" s="310">
        <f t="shared" si="23"/>
        <v>0.71099705495326959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1.0000000000000002</v>
      </c>
      <c r="D178" s="232">
        <f t="shared" si="24"/>
        <v>1</v>
      </c>
      <c r="E178" s="232">
        <f t="shared" si="24"/>
        <v>1</v>
      </c>
      <c r="F178" s="232">
        <f t="shared" si="24"/>
        <v>1.0000000000000002</v>
      </c>
      <c r="G178" s="232">
        <f t="shared" si="24"/>
        <v>1</v>
      </c>
      <c r="H178" s="232">
        <f t="shared" si="24"/>
        <v>1.0000000000000002</v>
      </c>
      <c r="I178" s="232">
        <f t="shared" si="24"/>
        <v>1</v>
      </c>
      <c r="J178" s="232">
        <f t="shared" si="24"/>
        <v>0.99999999999999989</v>
      </c>
      <c r="K178" s="232">
        <f t="shared" si="24"/>
        <v>1.0000000000000002</v>
      </c>
      <c r="L178" s="232">
        <f t="shared" si="24"/>
        <v>0.99999999999999989</v>
      </c>
      <c r="M178" s="232">
        <f t="shared" si="24"/>
        <v>1.0000000000000002</v>
      </c>
      <c r="N178" s="232">
        <f t="shared" si="24"/>
        <v>1</v>
      </c>
      <c r="O178" s="232">
        <f t="shared" si="24"/>
        <v>1</v>
      </c>
      <c r="P178" s="232">
        <f t="shared" si="24"/>
        <v>0.99999999999999989</v>
      </c>
      <c r="Q178" s="232">
        <f t="shared" si="24"/>
        <v>0.99999999999999989</v>
      </c>
      <c r="R178" s="232">
        <f t="shared" si="24"/>
        <v>1</v>
      </c>
      <c r="S178" s="232">
        <f t="shared" si="24"/>
        <v>0.99999999999999989</v>
      </c>
      <c r="T178" s="232">
        <f t="shared" si="24"/>
        <v>0.99999999999999989</v>
      </c>
      <c r="U178" s="232">
        <f t="shared" si="24"/>
        <v>1.0000000000000002</v>
      </c>
      <c r="V178" s="232">
        <f t="shared" si="24"/>
        <v>1.0000000000000002</v>
      </c>
      <c r="W178" s="232">
        <f t="shared" si="24"/>
        <v>1.0000000000000002</v>
      </c>
      <c r="X178" s="232">
        <f t="shared" si="24"/>
        <v>1.0000000000000002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3.4987321503242366E-2</v>
      </c>
      <c r="C183" s="268">
        <f t="shared" si="29"/>
        <v>3.5178853176078564E-2</v>
      </c>
      <c r="D183" s="268">
        <f t="shared" si="29"/>
        <v>3.2698055334387313E-2</v>
      </c>
      <c r="E183" s="268">
        <f t="shared" si="29"/>
        <v>3.3990205186393278E-2</v>
      </c>
      <c r="F183" s="268">
        <f t="shared" si="29"/>
        <v>3.6808916591175744E-2</v>
      </c>
      <c r="G183" s="268">
        <f t="shared" si="29"/>
        <v>3.7771822326514187E-2</v>
      </c>
      <c r="H183" s="268">
        <f t="shared" si="29"/>
        <v>3.4751666364160667E-2</v>
      </c>
      <c r="I183" s="268">
        <f t="shared" si="29"/>
        <v>3.8332567804799669E-2</v>
      </c>
      <c r="J183" s="268">
        <f t="shared" si="29"/>
        <v>3.9166505486235709E-2</v>
      </c>
      <c r="K183" s="268">
        <f t="shared" si="29"/>
        <v>4.2181071235593066E-2</v>
      </c>
      <c r="L183" s="268">
        <f t="shared" si="29"/>
        <v>4.3915945506314995E-2</v>
      </c>
      <c r="M183" s="268">
        <f t="shared" si="29"/>
        <v>4.4183065951206926E-2</v>
      </c>
      <c r="N183" s="268">
        <f t="shared" si="29"/>
        <v>4.5507556995218336E-2</v>
      </c>
      <c r="O183" s="268">
        <f t="shared" si="29"/>
        <v>4.5054561189497792E-2</v>
      </c>
      <c r="P183" s="268">
        <f t="shared" si="29"/>
        <v>4.4727094732680113E-2</v>
      </c>
      <c r="Q183" s="268">
        <f t="shared" si="29"/>
        <v>4.4341349951133431E-2</v>
      </c>
      <c r="R183" s="268">
        <f t="shared" si="29"/>
        <v>4.4263758715999399E-2</v>
      </c>
      <c r="S183" s="268">
        <f t="shared" si="29"/>
        <v>4.5385361482929099E-2</v>
      </c>
      <c r="T183" s="268">
        <f t="shared" si="29"/>
        <v>4.4781357065004905E-2</v>
      </c>
      <c r="U183" s="268">
        <f t="shared" si="29"/>
        <v>4.5738083693132002E-2</v>
      </c>
      <c r="V183" s="268">
        <f t="shared" si="29"/>
        <v>4.6669647281173843E-2</v>
      </c>
      <c r="W183" s="268">
        <f t="shared" si="29"/>
        <v>4.6837007739165555E-2</v>
      </c>
      <c r="X183" s="268">
        <f t="shared" si="29"/>
        <v>4.6808812372926091E-2</v>
      </c>
      <c r="Y183" s="268">
        <f t="shared" si="29"/>
        <v>4.1495497995830619E-2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0.59376206333858028</v>
      </c>
      <c r="C184" s="269">
        <f t="shared" si="30"/>
        <v>0.59404948264227719</v>
      </c>
      <c r="D184" s="269">
        <f t="shared" si="30"/>
        <v>0.59520449427843591</v>
      </c>
      <c r="E184" s="269">
        <f t="shared" si="30"/>
        <v>0.59344107585898642</v>
      </c>
      <c r="F184" s="269">
        <f t="shared" si="30"/>
        <v>0.59035285166472429</v>
      </c>
      <c r="G184" s="269">
        <f t="shared" si="30"/>
        <v>0.58988003992703331</v>
      </c>
      <c r="H184" s="269">
        <f t="shared" si="30"/>
        <v>0.59385711048447665</v>
      </c>
      <c r="I184" s="269">
        <f t="shared" si="30"/>
        <v>0.58840066553913195</v>
      </c>
      <c r="J184" s="269">
        <f t="shared" si="30"/>
        <v>0.58629893479956141</v>
      </c>
      <c r="K184" s="269">
        <f t="shared" si="30"/>
        <v>0.58217404020373087</v>
      </c>
      <c r="L184" s="269">
        <f t="shared" si="30"/>
        <v>0.57984282615510896</v>
      </c>
      <c r="M184" s="269">
        <f t="shared" si="30"/>
        <v>0.57871856053908266</v>
      </c>
      <c r="N184" s="269">
        <f t="shared" si="30"/>
        <v>0.57405515934308893</v>
      </c>
      <c r="O184" s="269">
        <f t="shared" si="30"/>
        <v>0.57484552749138995</v>
      </c>
      <c r="P184" s="269">
        <f t="shared" si="30"/>
        <v>0.57709311639898309</v>
      </c>
      <c r="Q184" s="269">
        <f t="shared" si="30"/>
        <v>0.58010432972414561</v>
      </c>
      <c r="R184" s="269">
        <f t="shared" si="30"/>
        <v>0.58003097589829644</v>
      </c>
      <c r="S184" s="269">
        <f t="shared" si="30"/>
        <v>0.57528722744868011</v>
      </c>
      <c r="T184" s="269">
        <f t="shared" si="30"/>
        <v>0.57567875786938538</v>
      </c>
      <c r="U184" s="269">
        <f t="shared" si="30"/>
        <v>0.56910502809678309</v>
      </c>
      <c r="V184" s="269">
        <f t="shared" si="30"/>
        <v>0.56133307373437136</v>
      </c>
      <c r="W184" s="269">
        <f t="shared" si="30"/>
        <v>0.54953022397149887</v>
      </c>
      <c r="X184" s="269">
        <f t="shared" si="30"/>
        <v>0.49793372170725381</v>
      </c>
      <c r="Y184" s="269">
        <f t="shared" si="30"/>
        <v>0.57040136362701899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0.59376206333858028</v>
      </c>
      <c r="C185" s="318">
        <f t="shared" si="31"/>
        <v>0.59404948264227719</v>
      </c>
      <c r="D185" s="318">
        <f t="shared" si="31"/>
        <v>0.59520449427843591</v>
      </c>
      <c r="E185" s="318">
        <f t="shared" si="31"/>
        <v>0.59344107585898642</v>
      </c>
      <c r="F185" s="318">
        <f t="shared" si="31"/>
        <v>0.59035285166472429</v>
      </c>
      <c r="G185" s="318">
        <f t="shared" si="31"/>
        <v>0.58988003992703331</v>
      </c>
      <c r="H185" s="318">
        <f t="shared" si="31"/>
        <v>0.59385711048447665</v>
      </c>
      <c r="I185" s="318">
        <f t="shared" si="31"/>
        <v>0.58840066553913195</v>
      </c>
      <c r="J185" s="318">
        <f t="shared" si="31"/>
        <v>0.58629893479956141</v>
      </c>
      <c r="K185" s="318">
        <f t="shared" si="31"/>
        <v>0.58217404020373087</v>
      </c>
      <c r="L185" s="318">
        <f t="shared" si="31"/>
        <v>0.57984282615510896</v>
      </c>
      <c r="M185" s="318">
        <f t="shared" si="31"/>
        <v>0.57871856053908266</v>
      </c>
      <c r="N185" s="318">
        <f t="shared" si="31"/>
        <v>0.57405515934308893</v>
      </c>
      <c r="O185" s="318">
        <f t="shared" si="31"/>
        <v>0.57484552749138995</v>
      </c>
      <c r="P185" s="318">
        <f t="shared" si="31"/>
        <v>0.57709311639898309</v>
      </c>
      <c r="Q185" s="318">
        <f t="shared" si="31"/>
        <v>0.58010432972414561</v>
      </c>
      <c r="R185" s="318">
        <f t="shared" si="31"/>
        <v>0.58003097589829644</v>
      </c>
      <c r="S185" s="318">
        <f t="shared" si="31"/>
        <v>0.57528722744868011</v>
      </c>
      <c r="T185" s="318">
        <f t="shared" si="31"/>
        <v>0.57567875786938538</v>
      </c>
      <c r="U185" s="318">
        <f t="shared" si="31"/>
        <v>0.56910502809678309</v>
      </c>
      <c r="V185" s="318">
        <f t="shared" si="31"/>
        <v>0.56133307373437136</v>
      </c>
      <c r="W185" s="318">
        <f t="shared" si="31"/>
        <v>0.54953022397149887</v>
      </c>
      <c r="X185" s="318">
        <f t="shared" si="31"/>
        <v>0.49793372170725381</v>
      </c>
      <c r="Y185" s="318">
        <f t="shared" si="31"/>
        <v>0.57040136362701899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0.3210637220054513</v>
      </c>
      <c r="C187" s="269">
        <f t="shared" si="33"/>
        <v>0.32179783841832427</v>
      </c>
      <c r="D187" s="269">
        <f t="shared" si="33"/>
        <v>0.32423711831482988</v>
      </c>
      <c r="E187" s="269">
        <f t="shared" si="33"/>
        <v>0.3233117926580108</v>
      </c>
      <c r="F187" s="269">
        <f t="shared" si="33"/>
        <v>0.32054852475970325</v>
      </c>
      <c r="G187" s="269">
        <f t="shared" si="33"/>
        <v>0.31906546605697694</v>
      </c>
      <c r="H187" s="269">
        <f t="shared" si="33"/>
        <v>0.32127275482866208</v>
      </c>
      <c r="I187" s="269">
        <f t="shared" si="33"/>
        <v>0.31924335780092933</v>
      </c>
      <c r="J187" s="269">
        <f t="shared" si="33"/>
        <v>0.31981804879244613</v>
      </c>
      <c r="K187" s="269">
        <f t="shared" si="33"/>
        <v>0.31762991758731102</v>
      </c>
      <c r="L187" s="269">
        <f t="shared" si="33"/>
        <v>0.31656116563197079</v>
      </c>
      <c r="M187" s="269">
        <f t="shared" si="33"/>
        <v>0.3171697512151827</v>
      </c>
      <c r="N187" s="269">
        <f t="shared" si="33"/>
        <v>0.31917018764800037</v>
      </c>
      <c r="O187" s="269">
        <f t="shared" si="33"/>
        <v>0.31939614799015015</v>
      </c>
      <c r="P187" s="269">
        <f t="shared" si="33"/>
        <v>0.31777979193481148</v>
      </c>
      <c r="Q187" s="269">
        <f t="shared" si="33"/>
        <v>0.3154959108956466</v>
      </c>
      <c r="R187" s="269">
        <f t="shared" si="33"/>
        <v>0.31550356067719909</v>
      </c>
      <c r="S187" s="269">
        <f t="shared" si="33"/>
        <v>0.31806637446727543</v>
      </c>
      <c r="T187" s="269">
        <f t="shared" si="33"/>
        <v>0.31897177004728217</v>
      </c>
      <c r="U187" s="269">
        <f t="shared" si="33"/>
        <v>0.32369934319600663</v>
      </c>
      <c r="V187" s="269">
        <f t="shared" si="33"/>
        <v>0.3296991062011948</v>
      </c>
      <c r="W187" s="269">
        <f t="shared" si="33"/>
        <v>0.34145972155896059</v>
      </c>
      <c r="X187" s="269">
        <f t="shared" si="33"/>
        <v>0.39516903447358309</v>
      </c>
      <c r="Y187" s="269">
        <f t="shared" si="33"/>
        <v>0.33199077952802963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0.3210637220054513</v>
      </c>
      <c r="C188" s="318">
        <f t="shared" si="34"/>
        <v>0.32179783841832427</v>
      </c>
      <c r="D188" s="318">
        <f t="shared" si="34"/>
        <v>0.32423711831482988</v>
      </c>
      <c r="E188" s="318">
        <f t="shared" si="34"/>
        <v>0.3233117926580108</v>
      </c>
      <c r="F188" s="318">
        <f t="shared" si="34"/>
        <v>0.32054852475970325</v>
      </c>
      <c r="G188" s="318">
        <f t="shared" si="34"/>
        <v>0.31906546605697694</v>
      </c>
      <c r="H188" s="318">
        <f t="shared" si="34"/>
        <v>0.32127275482866208</v>
      </c>
      <c r="I188" s="318">
        <f t="shared" si="34"/>
        <v>0.31924335780092933</v>
      </c>
      <c r="J188" s="318">
        <f t="shared" si="34"/>
        <v>0.31981804879244613</v>
      </c>
      <c r="K188" s="318">
        <f t="shared" si="34"/>
        <v>0.31762991758731102</v>
      </c>
      <c r="L188" s="318">
        <f t="shared" si="34"/>
        <v>0.31656116563197079</v>
      </c>
      <c r="M188" s="318">
        <f t="shared" si="34"/>
        <v>0.3171697512151827</v>
      </c>
      <c r="N188" s="318">
        <f t="shared" si="34"/>
        <v>0.31917018764800037</v>
      </c>
      <c r="O188" s="318">
        <f t="shared" si="34"/>
        <v>0.31939614799015015</v>
      </c>
      <c r="P188" s="318">
        <f t="shared" si="34"/>
        <v>0.31777979193481148</v>
      </c>
      <c r="Q188" s="318">
        <f t="shared" si="34"/>
        <v>0.3154959108956466</v>
      </c>
      <c r="R188" s="318">
        <f t="shared" si="34"/>
        <v>0.31550356067719909</v>
      </c>
      <c r="S188" s="318">
        <f t="shared" si="34"/>
        <v>0.31806637446727543</v>
      </c>
      <c r="T188" s="318">
        <f t="shared" si="34"/>
        <v>0.31897177004728217</v>
      </c>
      <c r="U188" s="318">
        <f t="shared" si="34"/>
        <v>0.32369934319600663</v>
      </c>
      <c r="V188" s="318">
        <f t="shared" si="34"/>
        <v>0.3296991062011948</v>
      </c>
      <c r="W188" s="318">
        <f t="shared" si="34"/>
        <v>0.34145972155896059</v>
      </c>
      <c r="X188" s="318">
        <f t="shared" si="34"/>
        <v>0.39516903447358309</v>
      </c>
      <c r="Y188" s="318">
        <f t="shared" si="34"/>
        <v>0.33199077952802963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5.0186893152725967E-2</v>
      </c>
      <c r="C190" s="269">
        <f t="shared" si="36"/>
        <v>4.8973825763320024E-2</v>
      </c>
      <c r="D190" s="269">
        <f t="shared" si="36"/>
        <v>4.7860332072346939E-2</v>
      </c>
      <c r="E190" s="269">
        <f t="shared" si="36"/>
        <v>4.9256926296609514E-2</v>
      </c>
      <c r="F190" s="269">
        <f t="shared" si="36"/>
        <v>5.2289706984396785E-2</v>
      </c>
      <c r="G190" s="269">
        <f t="shared" si="36"/>
        <v>5.3282671689475612E-2</v>
      </c>
      <c r="H190" s="269">
        <f t="shared" si="36"/>
        <v>5.0118468322700609E-2</v>
      </c>
      <c r="I190" s="269">
        <f t="shared" si="36"/>
        <v>5.4023408855139066E-2</v>
      </c>
      <c r="J190" s="269">
        <f t="shared" si="36"/>
        <v>5.4716510921756688E-2</v>
      </c>
      <c r="K190" s="269">
        <f t="shared" si="36"/>
        <v>5.8014970973365235E-2</v>
      </c>
      <c r="L190" s="269">
        <f t="shared" si="36"/>
        <v>5.9680062706605225E-2</v>
      </c>
      <c r="M190" s="269">
        <f t="shared" si="36"/>
        <v>5.9928622294527771E-2</v>
      </c>
      <c r="N190" s="269">
        <f t="shared" si="36"/>
        <v>6.1267096013692304E-2</v>
      </c>
      <c r="O190" s="269">
        <f t="shared" si="36"/>
        <v>6.0703763328962233E-2</v>
      </c>
      <c r="P190" s="269">
        <f t="shared" si="36"/>
        <v>6.0399996933525331E-2</v>
      </c>
      <c r="Q190" s="269">
        <f t="shared" si="36"/>
        <v>6.0058409429074262E-2</v>
      </c>
      <c r="R190" s="269">
        <f t="shared" si="36"/>
        <v>6.020170470850509E-2</v>
      </c>
      <c r="S190" s="269">
        <f t="shared" si="36"/>
        <v>6.1261036601115329E-2</v>
      </c>
      <c r="T190" s="269">
        <f t="shared" si="36"/>
        <v>6.0568115018327456E-2</v>
      </c>
      <c r="U190" s="269">
        <f t="shared" si="36"/>
        <v>6.1457545014078345E-2</v>
      </c>
      <c r="V190" s="269">
        <f t="shared" si="36"/>
        <v>6.2298172783260081E-2</v>
      </c>
      <c r="W190" s="269">
        <f t="shared" si="36"/>
        <v>6.2173046730375152E-2</v>
      </c>
      <c r="X190" s="269">
        <f t="shared" si="36"/>
        <v>6.008843144623717E-2</v>
      </c>
      <c r="Y190" s="269">
        <f t="shared" si="36"/>
        <v>5.6112358849120816E-2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3.7163328404149001E-2</v>
      </c>
      <c r="C191" s="318">
        <f t="shared" si="37"/>
        <v>3.5943956765713332E-2</v>
      </c>
      <c r="D191" s="318">
        <f t="shared" si="37"/>
        <v>3.4805129073533968E-2</v>
      </c>
      <c r="E191" s="318">
        <f t="shared" si="37"/>
        <v>3.6240402080734271E-2</v>
      </c>
      <c r="F191" s="318">
        <f t="shared" si="37"/>
        <v>3.9340919813771531E-2</v>
      </c>
      <c r="G191" s="318">
        <f t="shared" si="37"/>
        <v>4.034425516167163E-2</v>
      </c>
      <c r="H191" s="318">
        <f t="shared" si="37"/>
        <v>3.7092818812002291E-2</v>
      </c>
      <c r="I191" s="318">
        <f t="shared" si="37"/>
        <v>4.1117440894392204E-2</v>
      </c>
      <c r="J191" s="318">
        <f t="shared" si="37"/>
        <v>4.1856642279341091E-2</v>
      </c>
      <c r="K191" s="318">
        <f t="shared" si="37"/>
        <v>4.5245577683227615E-2</v>
      </c>
      <c r="L191" s="318">
        <f t="shared" si="37"/>
        <v>4.6961802216926953E-2</v>
      </c>
      <c r="M191" s="318">
        <f t="shared" si="37"/>
        <v>4.7235021423489655E-2</v>
      </c>
      <c r="N191" s="318">
        <f t="shared" si="37"/>
        <v>4.8675782087500605E-2</v>
      </c>
      <c r="O191" s="318">
        <f t="shared" si="37"/>
        <v>4.8095113484243279E-2</v>
      </c>
      <c r="P191" s="318">
        <f t="shared" si="37"/>
        <v>4.774204852045117E-2</v>
      </c>
      <c r="Q191" s="318">
        <f t="shared" si="37"/>
        <v>4.7334413125551325E-2</v>
      </c>
      <c r="R191" s="318">
        <f t="shared" si="37"/>
        <v>4.7479317346272761E-2</v>
      </c>
      <c r="S191" s="318">
        <f t="shared" si="37"/>
        <v>4.8642698518719371E-2</v>
      </c>
      <c r="T191" s="318">
        <f t="shared" si="37"/>
        <v>4.7941189115826559E-2</v>
      </c>
      <c r="U191" s="318">
        <f t="shared" si="37"/>
        <v>4.8974807163693387E-2</v>
      </c>
      <c r="V191" s="318">
        <f t="shared" si="37"/>
        <v>4.9985904818224021E-2</v>
      </c>
      <c r="W191" s="318">
        <f t="shared" si="37"/>
        <v>5.0119662226569675E-2</v>
      </c>
      <c r="X191" s="318">
        <f t="shared" si="37"/>
        <v>4.9166763550023897E-2</v>
      </c>
      <c r="Y191" s="318">
        <f t="shared" si="37"/>
        <v>4.3601187202176046E-2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1.302356474857696E-2</v>
      </c>
      <c r="C192" s="318">
        <f t="shared" si="38"/>
        <v>1.3029868997606688E-2</v>
      </c>
      <c r="D192" s="318">
        <f t="shared" si="38"/>
        <v>1.3055202998812975E-2</v>
      </c>
      <c r="E192" s="318">
        <f t="shared" si="38"/>
        <v>1.3016524215875238E-2</v>
      </c>
      <c r="F192" s="318">
        <f t="shared" si="38"/>
        <v>1.294878717062525E-2</v>
      </c>
      <c r="G192" s="318">
        <f t="shared" si="38"/>
        <v>1.2938416527803984E-2</v>
      </c>
      <c r="H192" s="318">
        <f t="shared" si="38"/>
        <v>1.3025649510698315E-2</v>
      </c>
      <c r="I192" s="318">
        <f t="shared" si="38"/>
        <v>1.2905967960746853E-2</v>
      </c>
      <c r="J192" s="318">
        <f t="shared" si="38"/>
        <v>1.2859868642415593E-2</v>
      </c>
      <c r="K192" s="318">
        <f t="shared" si="38"/>
        <v>1.2769393290137623E-2</v>
      </c>
      <c r="L192" s="318">
        <f t="shared" si="38"/>
        <v>1.2718260489678279E-2</v>
      </c>
      <c r="M192" s="318">
        <f t="shared" si="38"/>
        <v>1.2693600871038118E-2</v>
      </c>
      <c r="N192" s="318">
        <f t="shared" si="38"/>
        <v>1.2591313926191694E-2</v>
      </c>
      <c r="O192" s="318">
        <f t="shared" si="38"/>
        <v>1.2608649844718956E-2</v>
      </c>
      <c r="P192" s="318">
        <f t="shared" si="38"/>
        <v>1.2657948413074153E-2</v>
      </c>
      <c r="Q192" s="318">
        <f t="shared" si="38"/>
        <v>1.2723996303522936E-2</v>
      </c>
      <c r="R192" s="318">
        <f t="shared" si="38"/>
        <v>1.2722387362232329E-2</v>
      </c>
      <c r="S192" s="318">
        <f t="shared" si="38"/>
        <v>1.2618338082395954E-2</v>
      </c>
      <c r="T192" s="318">
        <f t="shared" si="38"/>
        <v>1.2626925902500899E-2</v>
      </c>
      <c r="U192" s="318">
        <f t="shared" si="38"/>
        <v>1.2482737850384951E-2</v>
      </c>
      <c r="V192" s="318">
        <f t="shared" si="38"/>
        <v>1.2312267965036055E-2</v>
      </c>
      <c r="W192" s="318">
        <f t="shared" si="38"/>
        <v>1.205338450380548E-2</v>
      </c>
      <c r="X192" s="318">
        <f t="shared" si="38"/>
        <v>1.0921667896213268E-2</v>
      </c>
      <c r="Y192" s="318">
        <f t="shared" si="38"/>
        <v>1.2511171646944772E-2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1.0000000000000002</v>
      </c>
      <c r="C197" s="232">
        <f t="shared" si="42"/>
        <v>1</v>
      </c>
      <c r="D197" s="232">
        <f t="shared" si="42"/>
        <v>1.0000000000000002</v>
      </c>
      <c r="E197" s="232">
        <f t="shared" si="42"/>
        <v>0.99999999999999978</v>
      </c>
      <c r="F197" s="232">
        <f t="shared" si="42"/>
        <v>1</v>
      </c>
      <c r="G197" s="232">
        <f t="shared" si="42"/>
        <v>1.0000000000000002</v>
      </c>
      <c r="H197" s="232">
        <f t="shared" si="42"/>
        <v>1.0000000000000004</v>
      </c>
      <c r="I197" s="232">
        <f t="shared" si="42"/>
        <v>1</v>
      </c>
      <c r="J197" s="232">
        <f t="shared" si="42"/>
        <v>1</v>
      </c>
      <c r="K197" s="232">
        <f t="shared" si="42"/>
        <v>1.0000000000000002</v>
      </c>
      <c r="L197" s="232">
        <f t="shared" si="42"/>
        <v>1</v>
      </c>
      <c r="M197" s="232">
        <f t="shared" si="42"/>
        <v>1</v>
      </c>
      <c r="N197" s="232">
        <f t="shared" si="42"/>
        <v>1</v>
      </c>
      <c r="O197" s="232">
        <f t="shared" si="42"/>
        <v>1</v>
      </c>
      <c r="P197" s="232">
        <f t="shared" si="42"/>
        <v>1.0000000000000002</v>
      </c>
      <c r="Q197" s="232">
        <f t="shared" si="42"/>
        <v>0.99999999999999978</v>
      </c>
      <c r="R197" s="232">
        <f t="shared" si="42"/>
        <v>0.99999999999999989</v>
      </c>
      <c r="S197" s="232">
        <f t="shared" si="42"/>
        <v>0.99999999999999978</v>
      </c>
      <c r="T197" s="232">
        <f t="shared" si="42"/>
        <v>1</v>
      </c>
      <c r="U197" s="232">
        <f t="shared" si="42"/>
        <v>0.99999999999999978</v>
      </c>
      <c r="V197" s="232">
        <f t="shared" si="42"/>
        <v>1</v>
      </c>
      <c r="W197" s="232">
        <f t="shared" si="42"/>
        <v>1.0000000000000002</v>
      </c>
      <c r="X197" s="232">
        <f t="shared" si="42"/>
        <v>1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5.8645515080408286E-2</v>
      </c>
      <c r="C202" s="268">
        <f t="shared" si="47"/>
        <v>5.912743697485269E-2</v>
      </c>
      <c r="D202" s="268">
        <f t="shared" si="47"/>
        <v>5.521380402649062E-2</v>
      </c>
      <c r="E202" s="268">
        <f t="shared" si="47"/>
        <v>5.7141465363693369E-2</v>
      </c>
      <c r="F202" s="268">
        <f t="shared" si="47"/>
        <v>6.1293433758502096E-2</v>
      </c>
      <c r="G202" s="268">
        <f t="shared" si="47"/>
        <v>6.270296495424478E-2</v>
      </c>
      <c r="H202" s="268">
        <f t="shared" si="47"/>
        <v>5.8270932685647654E-2</v>
      </c>
      <c r="I202" s="268">
        <f t="shared" si="47"/>
        <v>6.3489864861563522E-2</v>
      </c>
      <c r="J202" s="268">
        <f t="shared" si="47"/>
        <v>6.4715161542932054E-2</v>
      </c>
      <c r="K202" s="268">
        <f t="shared" si="47"/>
        <v>6.8988901458524959E-2</v>
      </c>
      <c r="L202" s="268">
        <f t="shared" si="47"/>
        <v>7.1447485704834557E-2</v>
      </c>
      <c r="M202" s="268">
        <f t="shared" si="47"/>
        <v>7.1820771283372276E-2</v>
      </c>
      <c r="N202" s="268">
        <f t="shared" si="47"/>
        <v>7.3649770794685002E-2</v>
      </c>
      <c r="O202" s="268">
        <f t="shared" si="47"/>
        <v>7.3039002419249544E-2</v>
      </c>
      <c r="P202" s="268">
        <f t="shared" si="47"/>
        <v>7.2588514846104804E-2</v>
      </c>
      <c r="Q202" s="268">
        <f t="shared" si="47"/>
        <v>7.2055931228231604E-2</v>
      </c>
      <c r="R202" s="268">
        <f t="shared" si="47"/>
        <v>7.1910183085105175E-2</v>
      </c>
      <c r="S202" s="268">
        <f t="shared" si="47"/>
        <v>7.346667600185694E-2</v>
      </c>
      <c r="T202" s="268">
        <f t="shared" si="47"/>
        <v>7.2637971299070486E-2</v>
      </c>
      <c r="U202" s="268">
        <f t="shared" si="47"/>
        <v>7.3950100888291848E-2</v>
      </c>
      <c r="V202" s="268">
        <f t="shared" si="47"/>
        <v>7.5216020827532287E-2</v>
      </c>
      <c r="W202" s="268">
        <f t="shared" si="47"/>
        <v>7.5429559673833163E-2</v>
      </c>
      <c r="X202" s="268">
        <f t="shared" si="47"/>
        <v>7.5442771946987008E-2</v>
      </c>
      <c r="Y202" s="268">
        <f t="shared" si="47"/>
        <v>6.8137421618390356E-2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0.47722204490393921</v>
      </c>
      <c r="C203" s="269">
        <f t="shared" si="48"/>
        <v>0.47875568092448301</v>
      </c>
      <c r="D203" s="269">
        <f t="shared" si="48"/>
        <v>0.48192104154133525</v>
      </c>
      <c r="E203" s="269">
        <f t="shared" si="48"/>
        <v>0.4783647090637646</v>
      </c>
      <c r="F203" s="269">
        <f t="shared" si="48"/>
        <v>0.47136412350002849</v>
      </c>
      <c r="G203" s="269">
        <f t="shared" si="48"/>
        <v>0.46953479577238894</v>
      </c>
      <c r="H203" s="269">
        <f t="shared" si="48"/>
        <v>0.47746576571620619</v>
      </c>
      <c r="I203" s="269">
        <f t="shared" si="48"/>
        <v>0.46729763964083243</v>
      </c>
      <c r="J203" s="269">
        <f t="shared" si="48"/>
        <v>0.46450913804109234</v>
      </c>
      <c r="K203" s="269">
        <f t="shared" si="48"/>
        <v>0.45656057070236156</v>
      </c>
      <c r="L203" s="269">
        <f t="shared" si="48"/>
        <v>0.45233369802645934</v>
      </c>
      <c r="M203" s="269">
        <f t="shared" si="48"/>
        <v>0.45107168770663908</v>
      </c>
      <c r="N203" s="269">
        <f t="shared" si="48"/>
        <v>0.44547716219096273</v>
      </c>
      <c r="O203" s="269">
        <f t="shared" si="48"/>
        <v>0.44683909893256091</v>
      </c>
      <c r="P203" s="269">
        <f t="shared" si="48"/>
        <v>0.44908345744667644</v>
      </c>
      <c r="Q203" s="269">
        <f t="shared" si="48"/>
        <v>0.45201294572295408</v>
      </c>
      <c r="R203" s="269">
        <f t="shared" si="48"/>
        <v>0.45183225818040679</v>
      </c>
      <c r="S203" s="269">
        <f t="shared" si="48"/>
        <v>0.44652241575225748</v>
      </c>
      <c r="T203" s="269">
        <f t="shared" si="48"/>
        <v>0.44774485329566865</v>
      </c>
      <c r="U203" s="269">
        <f t="shared" si="48"/>
        <v>0.44120169334698911</v>
      </c>
      <c r="V203" s="269">
        <f t="shared" si="48"/>
        <v>0.43379087188571958</v>
      </c>
      <c r="W203" s="269">
        <f t="shared" si="48"/>
        <v>0.42435366390378432</v>
      </c>
      <c r="X203" s="269">
        <f t="shared" si="48"/>
        <v>0.38480924353253187</v>
      </c>
      <c r="Y203" s="269">
        <f t="shared" si="48"/>
        <v>0.44910636634771472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0.47722204490393921</v>
      </c>
      <c r="C204" s="318">
        <f t="shared" si="49"/>
        <v>0.47875568092448301</v>
      </c>
      <c r="D204" s="318">
        <f t="shared" si="49"/>
        <v>0.48192104154133525</v>
      </c>
      <c r="E204" s="318">
        <f t="shared" si="49"/>
        <v>0.4783647090637646</v>
      </c>
      <c r="F204" s="318">
        <f t="shared" si="49"/>
        <v>0.47136412350002849</v>
      </c>
      <c r="G204" s="318">
        <f t="shared" si="49"/>
        <v>0.46953479577238894</v>
      </c>
      <c r="H204" s="318">
        <f t="shared" si="49"/>
        <v>0.47746576571620619</v>
      </c>
      <c r="I204" s="318">
        <f t="shared" si="49"/>
        <v>0.46729763964083243</v>
      </c>
      <c r="J204" s="318">
        <f t="shared" si="49"/>
        <v>0.46450913804109234</v>
      </c>
      <c r="K204" s="318">
        <f t="shared" si="49"/>
        <v>0.45656057070236156</v>
      </c>
      <c r="L204" s="318">
        <f t="shared" si="49"/>
        <v>0.45233369802645934</v>
      </c>
      <c r="M204" s="318">
        <f t="shared" si="49"/>
        <v>0.45107168770663908</v>
      </c>
      <c r="N204" s="318">
        <f t="shared" si="49"/>
        <v>0.44547716219096273</v>
      </c>
      <c r="O204" s="318">
        <f t="shared" si="49"/>
        <v>0.44683909893256091</v>
      </c>
      <c r="P204" s="318">
        <f t="shared" si="49"/>
        <v>0.44908345744667644</v>
      </c>
      <c r="Q204" s="318">
        <f t="shared" si="49"/>
        <v>0.45201294572295408</v>
      </c>
      <c r="R204" s="318">
        <f t="shared" si="49"/>
        <v>0.45183225818040679</v>
      </c>
      <c r="S204" s="318">
        <f t="shared" si="49"/>
        <v>0.44652241575225748</v>
      </c>
      <c r="T204" s="318">
        <f t="shared" si="49"/>
        <v>0.44774485329566865</v>
      </c>
      <c r="U204" s="318">
        <f t="shared" si="49"/>
        <v>0.44120169334698911</v>
      </c>
      <c r="V204" s="318">
        <f t="shared" si="49"/>
        <v>0.43379087188571958</v>
      </c>
      <c r="W204" s="318">
        <f t="shared" si="49"/>
        <v>0.42435366390378432</v>
      </c>
      <c r="X204" s="318">
        <f t="shared" si="49"/>
        <v>0.38480924353253187</v>
      </c>
      <c r="Y204" s="318">
        <f t="shared" si="49"/>
        <v>0.44910636634771472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0.28972936906522911</v>
      </c>
      <c r="C206" s="269">
        <f t="shared" si="51"/>
        <v>0.29118411176353176</v>
      </c>
      <c r="D206" s="269">
        <f t="shared" si="51"/>
        <v>0.29475803411665219</v>
      </c>
      <c r="E206" s="269">
        <f t="shared" si="51"/>
        <v>0.2926148134197451</v>
      </c>
      <c r="F206" s="269">
        <f t="shared" si="51"/>
        <v>0.28736367887479747</v>
      </c>
      <c r="G206" s="269">
        <f t="shared" si="51"/>
        <v>0.28515245536161321</v>
      </c>
      <c r="H206" s="269">
        <f t="shared" si="51"/>
        <v>0.29001963926989621</v>
      </c>
      <c r="I206" s="269">
        <f t="shared" si="51"/>
        <v>0.28466595852359899</v>
      </c>
      <c r="J206" s="269">
        <f t="shared" si="51"/>
        <v>0.28449285242004063</v>
      </c>
      <c r="K206" s="269">
        <f t="shared" si="51"/>
        <v>0.279679221400014</v>
      </c>
      <c r="L206" s="269">
        <f t="shared" si="51"/>
        <v>0.27726785620544647</v>
      </c>
      <c r="M206" s="269">
        <f t="shared" si="51"/>
        <v>0.27756400958108046</v>
      </c>
      <c r="N206" s="269">
        <f t="shared" si="51"/>
        <v>0.27809128077388412</v>
      </c>
      <c r="O206" s="269">
        <f t="shared" si="51"/>
        <v>0.27875516186198523</v>
      </c>
      <c r="P206" s="269">
        <f t="shared" si="51"/>
        <v>0.27765191508038528</v>
      </c>
      <c r="Q206" s="269">
        <f t="shared" si="51"/>
        <v>0.27601439634140074</v>
      </c>
      <c r="R206" s="269">
        <f t="shared" si="51"/>
        <v>0.27594564537167926</v>
      </c>
      <c r="S206" s="269">
        <f t="shared" si="51"/>
        <v>0.27718487313323265</v>
      </c>
      <c r="T206" s="269">
        <f t="shared" si="51"/>
        <v>0.27854532877627081</v>
      </c>
      <c r="U206" s="269">
        <f t="shared" si="51"/>
        <v>0.28176029906956634</v>
      </c>
      <c r="V206" s="269">
        <f t="shared" si="51"/>
        <v>0.28606898872249908</v>
      </c>
      <c r="W206" s="269">
        <f t="shared" si="51"/>
        <v>0.29605274219708644</v>
      </c>
      <c r="X206" s="269">
        <f t="shared" si="51"/>
        <v>0.34288627049916914</v>
      </c>
      <c r="Y206" s="269">
        <f t="shared" si="51"/>
        <v>0.29348635327695394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0.28972936906522911</v>
      </c>
      <c r="C207" s="318">
        <f t="shared" si="52"/>
        <v>0.29118411176353176</v>
      </c>
      <c r="D207" s="318">
        <f t="shared" si="52"/>
        <v>0.29475803411665219</v>
      </c>
      <c r="E207" s="318">
        <f t="shared" si="52"/>
        <v>0.2926148134197451</v>
      </c>
      <c r="F207" s="318">
        <f t="shared" si="52"/>
        <v>0.28736367887479747</v>
      </c>
      <c r="G207" s="318">
        <f t="shared" si="52"/>
        <v>0.28515245536161321</v>
      </c>
      <c r="H207" s="318">
        <f t="shared" si="52"/>
        <v>0.29001963926989621</v>
      </c>
      <c r="I207" s="318">
        <f t="shared" si="52"/>
        <v>0.28466595852359899</v>
      </c>
      <c r="J207" s="318">
        <f t="shared" si="52"/>
        <v>0.28449285242004063</v>
      </c>
      <c r="K207" s="318">
        <f t="shared" si="52"/>
        <v>0.279679221400014</v>
      </c>
      <c r="L207" s="318">
        <f t="shared" si="52"/>
        <v>0.27726785620544647</v>
      </c>
      <c r="M207" s="318">
        <f t="shared" si="52"/>
        <v>0.27756400958108046</v>
      </c>
      <c r="N207" s="318">
        <f t="shared" si="52"/>
        <v>0.27809128077388412</v>
      </c>
      <c r="O207" s="318">
        <f t="shared" si="52"/>
        <v>0.27875516186198523</v>
      </c>
      <c r="P207" s="318">
        <f t="shared" si="52"/>
        <v>0.27765191508038528</v>
      </c>
      <c r="Q207" s="318">
        <f t="shared" si="52"/>
        <v>0.27601439634140074</v>
      </c>
      <c r="R207" s="318">
        <f t="shared" si="52"/>
        <v>0.27594564537167926</v>
      </c>
      <c r="S207" s="318">
        <f t="shared" si="52"/>
        <v>0.27718487313323265</v>
      </c>
      <c r="T207" s="318">
        <f t="shared" si="52"/>
        <v>0.27854532877627081</v>
      </c>
      <c r="U207" s="318">
        <f t="shared" si="52"/>
        <v>0.28176029906956634</v>
      </c>
      <c r="V207" s="318">
        <f t="shared" si="52"/>
        <v>0.28606898872249908</v>
      </c>
      <c r="W207" s="318">
        <f t="shared" si="52"/>
        <v>0.29605274219708644</v>
      </c>
      <c r="X207" s="318">
        <f t="shared" si="52"/>
        <v>0.34288627049916914</v>
      </c>
      <c r="Y207" s="318">
        <f t="shared" si="52"/>
        <v>0.29348635327695394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0.17440307095042354</v>
      </c>
      <c r="C209" s="269">
        <f t="shared" si="54"/>
        <v>0.17093277033713256</v>
      </c>
      <c r="D209" s="269">
        <f t="shared" si="54"/>
        <v>0.16810712031552208</v>
      </c>
      <c r="E209" s="269">
        <f t="shared" si="54"/>
        <v>0.17187901215279675</v>
      </c>
      <c r="F209" s="269">
        <f t="shared" si="54"/>
        <v>0.17997876386667183</v>
      </c>
      <c r="G209" s="269">
        <f t="shared" si="54"/>
        <v>0.1826097839117532</v>
      </c>
      <c r="H209" s="269">
        <f t="shared" si="54"/>
        <v>0.17424366232825025</v>
      </c>
      <c r="I209" s="269">
        <f t="shared" si="54"/>
        <v>0.18454653697400508</v>
      </c>
      <c r="J209" s="269">
        <f t="shared" si="54"/>
        <v>0.18628284799593486</v>
      </c>
      <c r="K209" s="269">
        <f t="shared" si="54"/>
        <v>0.19477130643909979</v>
      </c>
      <c r="L209" s="269">
        <f t="shared" si="54"/>
        <v>0.19895096006325963</v>
      </c>
      <c r="M209" s="269">
        <f t="shared" si="54"/>
        <v>0.19954353142890821</v>
      </c>
      <c r="N209" s="269">
        <f t="shared" si="54"/>
        <v>0.20278178624046811</v>
      </c>
      <c r="O209" s="269">
        <f t="shared" si="54"/>
        <v>0.20136673678620445</v>
      </c>
      <c r="P209" s="269">
        <f t="shared" si="54"/>
        <v>0.20067611262683374</v>
      </c>
      <c r="Q209" s="269">
        <f t="shared" si="54"/>
        <v>0.19991672670741342</v>
      </c>
      <c r="R209" s="269">
        <f t="shared" si="54"/>
        <v>0.20031191336280871</v>
      </c>
      <c r="S209" s="269">
        <f t="shared" si="54"/>
        <v>0.20282603511265279</v>
      </c>
      <c r="T209" s="269">
        <f t="shared" si="54"/>
        <v>0.20107184662899</v>
      </c>
      <c r="U209" s="269">
        <f t="shared" si="54"/>
        <v>0.20308790669515245</v>
      </c>
      <c r="V209" s="269">
        <f t="shared" si="54"/>
        <v>0.20492411856424902</v>
      </c>
      <c r="W209" s="269">
        <f t="shared" si="54"/>
        <v>0.20416403422529614</v>
      </c>
      <c r="X209" s="269">
        <f t="shared" si="54"/>
        <v>0.19686171402131197</v>
      </c>
      <c r="Y209" s="269">
        <f t="shared" si="54"/>
        <v>0.18926985875694105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0.12073229522018512</v>
      </c>
      <c r="C210" s="318">
        <f t="shared" si="55"/>
        <v>0.1170895142368245</v>
      </c>
      <c r="D210" s="318">
        <f t="shared" si="55"/>
        <v>0.11390787194371994</v>
      </c>
      <c r="E210" s="318">
        <f t="shared" si="55"/>
        <v>0.11807972670153459</v>
      </c>
      <c r="F210" s="318">
        <f t="shared" si="55"/>
        <v>0.12696679924809934</v>
      </c>
      <c r="G210" s="318">
        <f t="shared" si="55"/>
        <v>0.12980355463012855</v>
      </c>
      <c r="H210" s="318">
        <f t="shared" si="55"/>
        <v>0.12054547653765177</v>
      </c>
      <c r="I210" s="318">
        <f t="shared" si="55"/>
        <v>0.13199190944945027</v>
      </c>
      <c r="J210" s="318">
        <f t="shared" si="55"/>
        <v>0.13404182929473857</v>
      </c>
      <c r="K210" s="318">
        <f t="shared" si="55"/>
        <v>0.14342422333783914</v>
      </c>
      <c r="L210" s="318">
        <f t="shared" si="55"/>
        <v>0.14807925218376661</v>
      </c>
      <c r="M210" s="318">
        <f t="shared" si="55"/>
        <v>0.14881375553593512</v>
      </c>
      <c r="N210" s="318">
        <f t="shared" si="55"/>
        <v>0.15268119864144611</v>
      </c>
      <c r="O210" s="318">
        <f t="shared" si="55"/>
        <v>0.15111297897596179</v>
      </c>
      <c r="P210" s="318">
        <f t="shared" si="55"/>
        <v>0.15016994304359016</v>
      </c>
      <c r="Q210" s="318">
        <f t="shared" si="55"/>
        <v>0.1490810922346924</v>
      </c>
      <c r="R210" s="318">
        <f t="shared" si="55"/>
        <v>0.14949659991397346</v>
      </c>
      <c r="S210" s="318">
        <f t="shared" si="55"/>
        <v>0.15260789307525449</v>
      </c>
      <c r="T210" s="318">
        <f t="shared" si="55"/>
        <v>0.15071622315724212</v>
      </c>
      <c r="U210" s="318">
        <f t="shared" si="55"/>
        <v>0.1534681596857824</v>
      </c>
      <c r="V210" s="318">
        <f t="shared" si="55"/>
        <v>0.15613782956645245</v>
      </c>
      <c r="W210" s="318">
        <f t="shared" si="55"/>
        <v>0.1564391007925385</v>
      </c>
      <c r="X210" s="318">
        <f t="shared" si="55"/>
        <v>0.15358414369717807</v>
      </c>
      <c r="Y210" s="318">
        <f t="shared" si="55"/>
        <v>0.1387611127242166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5.3670775730238422E-2</v>
      </c>
      <c r="C211" s="318">
        <f t="shared" si="56"/>
        <v>5.3843256100308066E-2</v>
      </c>
      <c r="D211" s="318">
        <f t="shared" si="56"/>
        <v>5.4199248371802136E-2</v>
      </c>
      <c r="E211" s="318">
        <f t="shared" si="56"/>
        <v>5.3799285451262155E-2</v>
      </c>
      <c r="F211" s="318">
        <f t="shared" si="56"/>
        <v>5.3011964618572494E-2</v>
      </c>
      <c r="G211" s="318">
        <f t="shared" si="56"/>
        <v>5.2806229281624657E-2</v>
      </c>
      <c r="H211" s="318">
        <f t="shared" si="56"/>
        <v>5.3698185790598492E-2</v>
      </c>
      <c r="I211" s="318">
        <f t="shared" si="56"/>
        <v>5.2554627524554816E-2</v>
      </c>
      <c r="J211" s="318">
        <f t="shared" si="56"/>
        <v>5.2241018701196303E-2</v>
      </c>
      <c r="K211" s="318">
        <f t="shared" si="56"/>
        <v>5.1347083101260647E-2</v>
      </c>
      <c r="L211" s="318">
        <f t="shared" si="56"/>
        <v>5.0871707879493043E-2</v>
      </c>
      <c r="M211" s="318">
        <f t="shared" si="56"/>
        <v>5.072977589297311E-2</v>
      </c>
      <c r="N211" s="318">
        <f t="shared" si="56"/>
        <v>5.0100587599021994E-2</v>
      </c>
      <c r="O211" s="318">
        <f t="shared" si="56"/>
        <v>5.025375781024264E-2</v>
      </c>
      <c r="P211" s="318">
        <f t="shared" si="56"/>
        <v>5.0506169583243589E-2</v>
      </c>
      <c r="Q211" s="318">
        <f t="shared" si="56"/>
        <v>5.0835634472721006E-2</v>
      </c>
      <c r="R211" s="318">
        <f t="shared" si="56"/>
        <v>5.0815313448835241E-2</v>
      </c>
      <c r="S211" s="318">
        <f t="shared" si="56"/>
        <v>5.0218142037398307E-2</v>
      </c>
      <c r="T211" s="318">
        <f t="shared" si="56"/>
        <v>5.0355623471747879E-2</v>
      </c>
      <c r="U211" s="318">
        <f t="shared" si="56"/>
        <v>4.9619747009370031E-2</v>
      </c>
      <c r="V211" s="318">
        <f t="shared" si="56"/>
        <v>4.8786288997796579E-2</v>
      </c>
      <c r="W211" s="318">
        <f t="shared" si="56"/>
        <v>4.7724933432757639E-2</v>
      </c>
      <c r="X211" s="318">
        <f t="shared" si="56"/>
        <v>4.3277570324133902E-2</v>
      </c>
      <c r="Y211" s="318">
        <f t="shared" si="56"/>
        <v>5.0508746032724469E-2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2.1748859227863209</v>
      </c>
      <c r="C217" s="320">
        <f>IF(C$5=0,0,(C$5-C$16-C$59)/(CHI_fec!C$5-CHI_fec!C$16))</f>
        <v>2.2032646701138838</v>
      </c>
      <c r="D217" s="320">
        <f>IF(D$5=0,0,(D$5-D$16-D$59)/(CHI_fec!D$5-CHI_fec!D$16))</f>
        <v>2.0900848908652687</v>
      </c>
      <c r="E217" s="320">
        <f>IF(E$5=0,0,(E$5-E$16-E$59)/(CHI_fec!E$5-CHI_fec!E$16))</f>
        <v>2.1096473277830636</v>
      </c>
      <c r="F217" s="320">
        <f>IF(F$5=0,0,(F$5-F$16-F$59)/(CHI_fec!F$5-CHI_fec!F$16))</f>
        <v>2.2746958099919032</v>
      </c>
      <c r="G217" s="320">
        <f>IF(G$5=0,0,(G$5-G$16-G$59)/(CHI_fec!G$5-CHI_fec!G$16))</f>
        <v>2.089787219070133</v>
      </c>
      <c r="H217" s="320">
        <f>IF(H$5=0,0,(H$5-H$16-H$59)/(CHI_fec!H$5-CHI_fec!H$16))</f>
        <v>2.2664481217153116</v>
      </c>
      <c r="I217" s="320">
        <f>IF(I$5=0,0,(I$5-I$16-I$59)/(CHI_fec!I$5-CHI_fec!I$16))</f>
        <v>2.0311482106757239</v>
      </c>
      <c r="J217" s="320">
        <f>IF(J$5=0,0,(J$5-J$16-J$59)/(CHI_fec!J$5-CHI_fec!J$16))</f>
        <v>2.0513937105829405</v>
      </c>
      <c r="K217" s="320">
        <f>IF(K$5=0,0,(K$5-K$16-K$59)/(CHI_fec!K$5-CHI_fec!K$16))</f>
        <v>1.9684191438238687</v>
      </c>
      <c r="L217" s="320">
        <f>IF(L$5=0,0,(L$5-L$16-L$59)/(CHI_fec!L$5-CHI_fec!L$16))</f>
        <v>1.8456006913692735</v>
      </c>
      <c r="M217" s="320">
        <f>IF(M$5=0,0,(M$5-M$16-M$59)/(CHI_fec!M$5-CHI_fec!M$16))</f>
        <v>1.8697953565014434</v>
      </c>
      <c r="N217" s="320">
        <f>IF(N$5=0,0,(N$5-N$16-N$59)/(CHI_fec!N$5-CHI_fec!N$16))</f>
        <v>1.8597636982860184</v>
      </c>
      <c r="O217" s="320">
        <f>IF(O$5=0,0,(O$5-O$16-O$59)/(CHI_fec!O$5-CHI_fec!O$16))</f>
        <v>1.8553679483893908</v>
      </c>
      <c r="P217" s="320">
        <f>IF(P$5=0,0,(P$5-P$16-P$59)/(CHI_fec!P$5-CHI_fec!P$16))</f>
        <v>1.8551106239929425</v>
      </c>
      <c r="Q217" s="320">
        <f>IF(Q$5=0,0,(Q$5-Q$16-Q$59)/(CHI_fec!Q$5-CHI_fec!Q$16))</f>
        <v>1.8042223366523555</v>
      </c>
      <c r="R217" s="320">
        <f>IF(R$5=0,0,(R$5-R$16-R$59)/(CHI_fec!R$5-CHI_fec!R$16))</f>
        <v>1.7890296107098447</v>
      </c>
      <c r="S217" s="320">
        <f>IF(S$5=0,0,(S$5-S$16-S$59)/(CHI_fec!S$5-CHI_fec!S$16))</f>
        <v>1.8206483004035634</v>
      </c>
      <c r="T217" s="320">
        <f>IF(T$5=0,0,(T$5-T$16-T$59)/(CHI_fec!T$5-CHI_fec!T$16))</f>
        <v>1.7780556317687801</v>
      </c>
      <c r="U217" s="320">
        <f>IF(U$5=0,0,(U$5-U$16-U$59)/(CHI_fec!U$5-CHI_fec!U$16))</f>
        <v>1.7846251823921129</v>
      </c>
      <c r="V217" s="320">
        <f>IF(V$5=0,0,(V$5-V$16-V$59)/(CHI_fec!V$5-CHI_fec!V$16))</f>
        <v>1.760265359165486</v>
      </c>
      <c r="W217" s="320">
        <f>IF(W$5=0,0,(W$5-W$16-W$59)/(CHI_fec!W$5-CHI_fec!W$16))</f>
        <v>1.6319812397797617</v>
      </c>
      <c r="X217" s="320">
        <f>IF(X$5=0,0,(X$5-X$16-X$59)/(CHI_fec!X$5-CHI_fec!X$16))</f>
        <v>1.2448115225707233</v>
      </c>
      <c r="Y217" s="320">
        <f>IF(Y$5=0,0,(Y$5-Y$16-Y$59)/(CHI_fec!Y$5-CHI_fec!Y$16))</f>
        <v>1.5548528188415811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2.2550981351152015</v>
      </c>
      <c r="C222" s="275">
        <f>IF(C$10=0,0,C$10/CHI_fec!C$10)</f>
        <v>2.3053471430988073</v>
      </c>
      <c r="D222" s="275">
        <f>IF(D$10=0,0,D$10/CHI_fec!D$10)</f>
        <v>2.1444461709117704</v>
      </c>
      <c r="E222" s="275">
        <f>IF(E$10=0,0,E$10/CHI_fec!E$10)</f>
        <v>2.1936391782730262</v>
      </c>
      <c r="F222" s="275">
        <f>IF(F$10=0,0,F$10/CHI_fec!F$10)</f>
        <v>2.3146785273733443</v>
      </c>
      <c r="G222" s="275">
        <f>IF(G$10=0,0,G$10/CHI_fec!G$10)</f>
        <v>2.2667001284441892</v>
      </c>
      <c r="H222" s="275">
        <f>IF(H$10=0,0,H$10/CHI_fec!H$10)</f>
        <v>2.2839082087844105</v>
      </c>
      <c r="I222" s="275">
        <f>IF(I$10=0,0,I$10/CHI_fec!I$10)</f>
        <v>2.2458480000169918</v>
      </c>
      <c r="J222" s="275">
        <f>IF(J$10=0,0,J$10/CHI_fec!J$10)</f>
        <v>2.2759888472189522</v>
      </c>
      <c r="K222" s="275">
        <f>IF(K$10=0,0,K$10/CHI_fec!K$10)</f>
        <v>2.2882709077754089</v>
      </c>
      <c r="L222" s="275">
        <f>IF(L$10=0,0,L$10/CHI_fec!L$10)</f>
        <v>2.2700191314271958</v>
      </c>
      <c r="M222" s="275">
        <f>IF(M$10=0,0,M$10/CHI_fec!M$10)</f>
        <v>2.2853434348181021</v>
      </c>
      <c r="N222" s="275">
        <f>IF(N$10=0,0,N$10/CHI_fec!N$10)</f>
        <v>2.3012066245670679</v>
      </c>
      <c r="O222" s="275">
        <f>IF(O$10=0,0,O$10/CHI_fec!O$10)</f>
        <v>2.2959478190637039</v>
      </c>
      <c r="P222" s="275">
        <f>IF(P$10=0,0,P$10/CHI_fec!P$10)</f>
        <v>2.2923917256840047</v>
      </c>
      <c r="Q222" s="275">
        <f>IF(Q$10=0,0,Q$10/CHI_fec!Q$10)</f>
        <v>2.2674960177785994</v>
      </c>
      <c r="R222" s="275">
        <f>IF(R$10=0,0,R$10/CHI_fec!R$10)</f>
        <v>2.2573710476292792</v>
      </c>
      <c r="S222" s="275">
        <f>IF(S$10=0,0,S$10/CHI_fec!S$10)</f>
        <v>2.2874258960316922</v>
      </c>
      <c r="T222" s="275">
        <f>IF(T$10=0,0,T$10/CHI_fec!T$10)</f>
        <v>2.262832591465628</v>
      </c>
      <c r="U222" s="275">
        <f>IF(U$10=0,0,U$10/CHI_fec!U$10)</f>
        <v>2.2809338513177813</v>
      </c>
      <c r="V222" s="275">
        <f>IF(V$10=0,0,V$10/CHI_fec!V$10)</f>
        <v>2.2880291124501952</v>
      </c>
      <c r="W222" s="275">
        <f>IF(W$10=0,0,W$10/CHI_fec!W$10)</f>
        <v>2.240404404774083</v>
      </c>
      <c r="X222" s="275">
        <f>IF(X$10=0,0,X$10/CHI_fec!X$10)</f>
        <v>1.959227959247033</v>
      </c>
      <c r="Y222" s="275">
        <f>IF(Y$10=0,0,Y$10/CHI_fec!Y$10)</f>
        <v>2.0312668288208582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2.6909647801712469</v>
      </c>
      <c r="C224" s="276">
        <f>IF(C$25=0,0,C$25/CHI_fec!C$25)</f>
        <v>2.7229442697308239</v>
      </c>
      <c r="D224" s="276">
        <f>IF(D$25=0,0,D$25/CHI_fec!D$25)</f>
        <v>2.6752342097736896</v>
      </c>
      <c r="E224" s="276">
        <f>IF(E$25=0,0,E$25/CHI_fec!E$25)</f>
        <v>2.6592074868595401</v>
      </c>
      <c r="F224" s="276">
        <f>IF(F$25=0,0,F$25/CHI_fec!F$25)</f>
        <v>2.6881387275053998</v>
      </c>
      <c r="G224" s="276">
        <f>IF(G$25=0,0,G$25/CHI_fec!G$25)</f>
        <v>2.5760350302549861</v>
      </c>
      <c r="H224" s="276">
        <f>IF(H$25=0,0,H$25/CHI_fec!H$25)</f>
        <v>2.7357710784939875</v>
      </c>
      <c r="I224" s="276">
        <f>IF(I$25=0,0,I$25/CHI_fec!I$25)</f>
        <v>2.52992235017431</v>
      </c>
      <c r="J224" s="276">
        <f>IF(J$25=0,0,J$25/CHI_fec!J$25)</f>
        <v>2.5112844935695486</v>
      </c>
      <c r="K224" s="276">
        <f>IF(K$25=0,0,K$25/CHI_fec!K$25)</f>
        <v>2.3886420849271128</v>
      </c>
      <c r="L224" s="276">
        <f>IF(L$25=0,0,L$25/CHI_fec!L$25)</f>
        <v>2.2866244786333376</v>
      </c>
      <c r="M224" s="276">
        <f>IF(M$25=0,0,M$25/CHI_fec!M$25)</f>
        <v>2.2853249722223228</v>
      </c>
      <c r="N224" s="276">
        <f>IF(N$25=0,0,N$25/CHI_fec!N$25)</f>
        <v>2.2255551717921138</v>
      </c>
      <c r="O224" s="276">
        <f>IF(O$25=0,0,O$25/CHI_fec!O$25)</f>
        <v>2.2372635571101753</v>
      </c>
      <c r="P224" s="276">
        <f>IF(P$25=0,0,P$25/CHI_fec!P$25)</f>
        <v>2.2481963664378881</v>
      </c>
      <c r="Q224" s="276">
        <f>IF(Q$25=0,0,Q$25/CHI_fec!Q$25)</f>
        <v>2.2332703616501304</v>
      </c>
      <c r="R224" s="276">
        <f>IF(R$25=0,0,R$25/CHI_fec!R$25)</f>
        <v>2.2091401446913177</v>
      </c>
      <c r="S224" s="276">
        <f>IF(S$25=0,0,S$25/CHI_fec!S$25)</f>
        <v>2.1952834791461098</v>
      </c>
      <c r="T224" s="276">
        <f>IF(T$25=0,0,T$25/CHI_fec!T$25)</f>
        <v>2.1772059116756006</v>
      </c>
      <c r="U224" s="276">
        <f>IF(U$25=0,0,U$25/CHI_fec!U$25)</f>
        <v>2.1271656232529996</v>
      </c>
      <c r="V224" s="276">
        <f>IF(V$25=0,0,V$25/CHI_fec!V$25)</f>
        <v>2.0446540169699436</v>
      </c>
      <c r="W224" s="276">
        <f>IF(W$25=0,0,W$25/CHI_fec!W$25)</f>
        <v>1.8813364100281509</v>
      </c>
      <c r="X224" s="276">
        <f>IF(X$25=0,0,X$25/CHI_fec!X$25)</f>
        <v>1.332668806447624</v>
      </c>
      <c r="Y224" s="276">
        <f>IF(Y$25=0,0,Y$25/CHI_fec!Y$25)</f>
        <v>2.0257670330782984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2.7514614625846519</v>
      </c>
      <c r="C225" s="276">
        <f>IF(C$36=0,0,C$36/CHI_fec!C$36)</f>
        <v>2.7904525488663912</v>
      </c>
      <c r="D225" s="276">
        <f>IF(D$36=0,0,D$36/CHI_fec!D$36)</f>
        <v>2.7679832132211901</v>
      </c>
      <c r="E225" s="276">
        <f>IF(E$36=0,0,E$36/CHI_fec!E$36)</f>
        <v>2.7494085936923445</v>
      </c>
      <c r="F225" s="276">
        <f>IF(F$36=0,0,F$36/CHI_fec!F$36)</f>
        <v>2.7551253518391268</v>
      </c>
      <c r="G225" s="276">
        <f>IF(G$36=0,0,G$36/CHI_fec!G$36)</f>
        <v>2.6432860082166139</v>
      </c>
      <c r="H225" s="276">
        <f>IF(H$36=0,0,H$36/CHI_fec!H$36)</f>
        <v>2.8017194995598809</v>
      </c>
      <c r="I225" s="276">
        <f>IF(I$36=0,0,I$36/CHI_fec!I$36)</f>
        <v>2.600706608828701</v>
      </c>
      <c r="J225" s="276">
        <f>IF(J$36=0,0,J$36/CHI_fec!J$36)</f>
        <v>2.5966836884694691</v>
      </c>
      <c r="K225" s="276">
        <f>IF(K$36=0,0,K$36/CHI_fec!K$36)</f>
        <v>2.4698546733906594</v>
      </c>
      <c r="L225" s="276">
        <f>IF(L$36=0,0,L$36/CHI_fec!L$36)</f>
        <v>2.3698986625925857</v>
      </c>
      <c r="M225" s="276">
        <f>IF(M$36=0,0,M$36/CHI_fec!M$36)</f>
        <v>2.3786054968196679</v>
      </c>
      <c r="N225" s="276">
        <f>IF(N$36=0,0,N$36/CHI_fec!N$36)</f>
        <v>2.3574991137180041</v>
      </c>
      <c r="O225" s="276">
        <f>IF(O$36=0,0,O$36/CHI_fec!O$36)</f>
        <v>2.3690755153306813</v>
      </c>
      <c r="P225" s="276">
        <f>IF(P$36=0,0,P$36/CHI_fec!P$36)</f>
        <v>2.3689436493724423</v>
      </c>
      <c r="Q225" s="276">
        <f>IF(Q$36=0,0,Q$36/CHI_fec!Q$36)</f>
        <v>2.3473438790112344</v>
      </c>
      <c r="R225" s="276">
        <f>IF(R$36=0,0,R$36/CHI_fec!R$36)</f>
        <v>2.3393419703401297</v>
      </c>
      <c r="S225" s="276">
        <f>IF(S$36=0,0,S$36/CHI_fec!S$36)</f>
        <v>2.3437437070015408</v>
      </c>
      <c r="T225" s="276">
        <f>IF(T$36=0,0,T$36/CHI_fec!T$36)</f>
        <v>2.3436229206246391</v>
      </c>
      <c r="U225" s="276">
        <f>IF(U$36=0,0,U$36/CHI_fec!U$36)</f>
        <v>2.3444332415224967</v>
      </c>
      <c r="V225" s="276">
        <f>IF(V$36=0,0,V$36/CHI_fec!V$36)</f>
        <v>2.3455889930597067</v>
      </c>
      <c r="W225" s="276">
        <f>IF(W$36=0,0,W$36/CHI_fec!W$36)</f>
        <v>2.3419302295938453</v>
      </c>
      <c r="X225" s="276">
        <f>IF(X$36=0,0,X$36/CHI_fec!X$36)</f>
        <v>2.3385123026025902</v>
      </c>
      <c r="Y225" s="276">
        <f>IF(Y$36=0,0,Y$36/CHI_fec!Y$36)</f>
        <v>2.3324725898985235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2.3706503278514135</v>
      </c>
      <c r="C226" s="276">
        <f>IF(C$44=0,0,C$44/CHI_fec!C$44)</f>
        <v>2.3743182513751044</v>
      </c>
      <c r="D226" s="276">
        <f>IF(D$44=0,0,D$44/CHI_fec!D$44)</f>
        <v>2.2929591490460708</v>
      </c>
      <c r="E226" s="276">
        <f>IF(E$44=0,0,E$44/CHI_fec!E$44)</f>
        <v>2.3232518711480417</v>
      </c>
      <c r="F226" s="276">
        <f>IF(F$44=0,0,F$44/CHI_fec!F$44)</f>
        <v>2.4164882988774194</v>
      </c>
      <c r="G226" s="276">
        <f>IF(G$44=0,0,G$44/CHI_fec!G$44)</f>
        <v>2.3492171220870084</v>
      </c>
      <c r="H226" s="276">
        <f>IF(H$44=0,0,H$44/CHI_fec!H$44)</f>
        <v>2.4097176425241313</v>
      </c>
      <c r="I226" s="276">
        <f>IF(I$44=0,0,I$44/CHI_fec!I$44)</f>
        <v>2.3257050400537889</v>
      </c>
      <c r="J226" s="276">
        <f>IF(J$44=0,0,J$44/CHI_fec!J$44)</f>
        <v>2.3374933819090731</v>
      </c>
      <c r="K226" s="276">
        <f>IF(K$44=0,0,K$44/CHI_fec!K$44)</f>
        <v>2.3158717056886431</v>
      </c>
      <c r="L226" s="276">
        <f>IF(L$44=0,0,L$44/CHI_fec!L$44)</f>
        <v>2.2706411585643824</v>
      </c>
      <c r="M226" s="276">
        <f>IF(M$44=0,0,M$44/CHI_fec!M$44)</f>
        <v>2.2810700059794544</v>
      </c>
      <c r="N226" s="276">
        <f>IF(N$44=0,0,N$44/CHI_fec!N$44)</f>
        <v>2.2769466493739134</v>
      </c>
      <c r="O226" s="276">
        <f>IF(O$44=0,0,O$44/CHI_fec!O$44)</f>
        <v>2.2737445502621401</v>
      </c>
      <c r="P226" s="276">
        <f>IF(P$44=0,0,P$44/CHI_fec!P$44)</f>
        <v>2.2740451987095405</v>
      </c>
      <c r="Q226" s="276">
        <f>IF(Q$44=0,0,Q$44/CHI_fec!Q$44)</f>
        <v>2.2519865834927937</v>
      </c>
      <c r="R226" s="276">
        <f>IF(R$44=0,0,R$44/CHI_fec!R$44)</f>
        <v>2.2439617141366184</v>
      </c>
      <c r="S226" s="276">
        <f>IF(S$44=0,0,S$44/CHI_fec!S$44)</f>
        <v>2.261039422915089</v>
      </c>
      <c r="T226" s="276">
        <f>IF(T$44=0,0,T$44/CHI_fec!T$44)</f>
        <v>2.2366518906226847</v>
      </c>
      <c r="U226" s="276">
        <f>IF(U$44=0,0,U$44/CHI_fec!U$44)</f>
        <v>2.2361052058868958</v>
      </c>
      <c r="V226" s="276">
        <f>IF(V$44=0,0,V$44/CHI_fec!V$44)</f>
        <v>2.2182993021265469</v>
      </c>
      <c r="W226" s="276">
        <f>IF(W$44=0,0,W$44/CHI_fec!W$44)</f>
        <v>2.1346503495563836</v>
      </c>
      <c r="X226" s="276">
        <f>IF(X$44=0,0,X$44/CHI_fec!X$44)</f>
        <v>1.7417496125740826</v>
      </c>
      <c r="Y226" s="276">
        <f>IF(Y$44=0,0,Y$44/CHI_fec!Y$44)</f>
        <v>2.0069582756513871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2.2089049227354387</v>
      </c>
      <c r="C229" s="320">
        <f>IF(C$61=0,0,(C$61-C$108)/CHI_fec!C$61)</f>
        <v>2.2375902946768358</v>
      </c>
      <c r="D229" s="320">
        <f>IF(D$61=0,0,(D$61-D$108)/CHI_fec!D$61)</f>
        <v>2.1070853986999345</v>
      </c>
      <c r="E229" s="320">
        <f>IF(E$61=0,0,(E$61-E$108)/CHI_fec!E$61)</f>
        <v>2.1330587455506582</v>
      </c>
      <c r="F229" s="320">
        <f>IF(F$61=0,0,(F$61-F$108)/CHI_fec!F$61)</f>
        <v>2.3307338216962954</v>
      </c>
      <c r="G229" s="320">
        <f>IF(G$61=0,0,(G$61-G$108)/CHI_fec!G$61)</f>
        <v>2.123575065359685</v>
      </c>
      <c r="H229" s="320">
        <f>IF(H$61=0,0,(H$61-H$108)/CHI_fec!H$61)</f>
        <v>2.3126084802280826</v>
      </c>
      <c r="I229" s="320">
        <f>IF(I$61=0,0,(I$61-I$108)/CHI_fec!I$61)</f>
        <v>2.0596698849485544</v>
      </c>
      <c r="J229" s="320">
        <f>IF(J$61=0,0,(J$61-J$108)/CHI_fec!J$61)</f>
        <v>2.0859472856966947</v>
      </c>
      <c r="K229" s="320">
        <f>IF(K$61=0,0,(K$61-K$108)/CHI_fec!K$61)</f>
        <v>2.0050697557381723</v>
      </c>
      <c r="L229" s="320">
        <f>IF(L$61=0,0,(L$61-L$108)/CHI_fec!L$61)</f>
        <v>1.8722979939121305</v>
      </c>
      <c r="M229" s="320">
        <f>IF(M$61=0,0,(M$61-M$108)/CHI_fec!M$61)</f>
        <v>1.9009646063871759</v>
      </c>
      <c r="N229" s="320">
        <f>IF(N$61=0,0,(N$61-N$108)/CHI_fec!N$61)</f>
        <v>1.8954313645590735</v>
      </c>
      <c r="O229" s="320">
        <f>IF(O$61=0,0,(O$61-O$108)/CHI_fec!O$61)</f>
        <v>1.8882570764102777</v>
      </c>
      <c r="P229" s="320">
        <f>IF(P$61=0,0,(P$61-P$108)/CHI_fec!P$61)</f>
        <v>1.8870641230448999</v>
      </c>
      <c r="Q229" s="320">
        <f>IF(Q$61=0,0,(Q$61-Q$108)/CHI_fec!Q$61)</f>
        <v>1.8285584393056391</v>
      </c>
      <c r="R229" s="320">
        <f>IF(R$61=0,0,(R$61-R$108)/CHI_fec!R$61)</f>
        <v>1.8128756575607121</v>
      </c>
      <c r="S229" s="320">
        <f>IF(S$61=0,0,(S$61-S$108)/CHI_fec!S$61)</f>
        <v>1.8517403049907251</v>
      </c>
      <c r="T229" s="320">
        <f>IF(T$61=0,0,(T$61-T$108)/CHI_fec!T$61)</f>
        <v>1.8019618673559341</v>
      </c>
      <c r="U229" s="320">
        <f>IF(U$61=0,0,(U$61-U$108)/CHI_fec!U$61)</f>
        <v>1.81388621895198</v>
      </c>
      <c r="V229" s="320">
        <f>IF(V$61=0,0,(V$61-V$108)/CHI_fec!V$61)</f>
        <v>1.7914271994652031</v>
      </c>
      <c r="W229" s="320">
        <f>IF(W$61=0,0,(W$61-W$108)/CHI_fec!W$61)</f>
        <v>1.6511016317422098</v>
      </c>
      <c r="X229" s="320">
        <f>IF(X$61=0,0,(X$61-X$108)/CHI_fec!X$61)</f>
        <v>1.2372488903967616</v>
      </c>
      <c r="Y229" s="320">
        <f>IF(Y$61=0,0,(Y$61-Y$108)/CHI_fec!Y$61)</f>
        <v>1.5497141381836692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2.2550981351152024</v>
      </c>
      <c r="C234" s="275">
        <f>IF(C$66=0,0,C$66/CHI_fec!C$66)</f>
        <v>2.3053471430988073</v>
      </c>
      <c r="D234" s="275">
        <f>IF(D$66=0,0,D$66/CHI_fec!D$66)</f>
        <v>2.1444461709117708</v>
      </c>
      <c r="E234" s="275">
        <f>IF(E$66=0,0,E$66/CHI_fec!E$66)</f>
        <v>2.1936391782730267</v>
      </c>
      <c r="F234" s="275">
        <f>IF(F$66=0,0,F$66/CHI_fec!F$66)</f>
        <v>2.3146785273733443</v>
      </c>
      <c r="G234" s="275">
        <f>IF(G$66=0,0,G$66/CHI_fec!G$66)</f>
        <v>2.2667001284441883</v>
      </c>
      <c r="H234" s="275">
        <f>IF(H$66=0,0,H$66/CHI_fec!H$66)</f>
        <v>2.2839082087844096</v>
      </c>
      <c r="I234" s="275">
        <f>IF(I$66=0,0,I$66/CHI_fec!I$66)</f>
        <v>2.2458480000169923</v>
      </c>
      <c r="J234" s="275">
        <f>IF(J$66=0,0,J$66/CHI_fec!J$66)</f>
        <v>2.2759888472189527</v>
      </c>
      <c r="K234" s="275">
        <f>IF(K$66=0,0,K$66/CHI_fec!K$66)</f>
        <v>2.2882709077754093</v>
      </c>
      <c r="L234" s="275">
        <f>IF(L$66=0,0,L$66/CHI_fec!L$66)</f>
        <v>2.2700191314271949</v>
      </c>
      <c r="M234" s="275">
        <f>IF(M$66=0,0,M$66/CHI_fec!M$66)</f>
        <v>2.2853434348181021</v>
      </c>
      <c r="N234" s="275">
        <f>IF(N$66=0,0,N$66/CHI_fec!N$66)</f>
        <v>2.3012066245670675</v>
      </c>
      <c r="O234" s="275">
        <f>IF(O$66=0,0,O$66/CHI_fec!O$66)</f>
        <v>2.2959478190637044</v>
      </c>
      <c r="P234" s="275">
        <f>IF(P$66=0,0,P$66/CHI_fec!P$66)</f>
        <v>2.2923917256840047</v>
      </c>
      <c r="Q234" s="275">
        <f>IF(Q$66=0,0,Q$66/CHI_fec!Q$66)</f>
        <v>2.2674960177785985</v>
      </c>
      <c r="R234" s="275">
        <f>IF(R$66=0,0,R$66/CHI_fec!R$66)</f>
        <v>2.2573710476292796</v>
      </c>
      <c r="S234" s="275">
        <f>IF(S$66=0,0,S$66/CHI_fec!S$66)</f>
        <v>2.2874258960316922</v>
      </c>
      <c r="T234" s="275">
        <f>IF(T$66=0,0,T$66/CHI_fec!T$66)</f>
        <v>2.2628325914656275</v>
      </c>
      <c r="U234" s="275">
        <f>IF(U$66=0,0,U$66/CHI_fec!U$66)</f>
        <v>2.2809338513177813</v>
      </c>
      <c r="V234" s="275">
        <f>IF(V$66=0,0,V$66/CHI_fec!V$66)</f>
        <v>2.2880291124501961</v>
      </c>
      <c r="W234" s="275">
        <f>IF(W$66=0,0,W$66/CHI_fec!W$66)</f>
        <v>2.240404404774083</v>
      </c>
      <c r="X234" s="275">
        <f>IF(X$66=0,0,X$66/CHI_fec!X$66)</f>
        <v>1.9592279592470325</v>
      </c>
      <c r="Y234" s="275">
        <f>IF(Y$66=0,0,Y$66/CHI_fec!Y$66)</f>
        <v>2.0312668288208582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2.6898024394466167</v>
      </c>
      <c r="C235" s="276">
        <f>IF(C$72=0,0,C$72/CHI_fec!C$72)</f>
        <v>2.7217724792879499</v>
      </c>
      <c r="D235" s="276">
        <f>IF(D$72=0,0,D$72/CHI_fec!D$72)</f>
        <v>2.6737947938633413</v>
      </c>
      <c r="E235" s="276">
        <f>IF(E$72=0,0,E$72/CHI_fec!E$72)</f>
        <v>2.6578887815706866</v>
      </c>
      <c r="F235" s="276">
        <f>IF(F$72=0,0,F$72/CHI_fec!F$72)</f>
        <v>2.6873155840240872</v>
      </c>
      <c r="G235" s="276">
        <f>IF(G$72=0,0,G$72/CHI_fec!G$72)</f>
        <v>2.5749185179199738</v>
      </c>
      <c r="H235" s="276">
        <f>IF(H$72=0,0,H$72/CHI_fec!H$72)</f>
        <v>2.7347846976263552</v>
      </c>
      <c r="I235" s="276">
        <f>IF(I$72=0,0,I$72/CHI_fec!I$72)</f>
        <v>2.5287365054348494</v>
      </c>
      <c r="J235" s="276">
        <f>IF(J$72=0,0,J$72/CHI_fec!J$72)</f>
        <v>2.5102125986056318</v>
      </c>
      <c r="K235" s="276">
        <f>IF(K$72=0,0,K$72/CHI_fec!K$72)</f>
        <v>2.3876552433014231</v>
      </c>
      <c r="L235" s="276">
        <f>IF(L$72=0,0,L$72/CHI_fec!L$72)</f>
        <v>2.2855144205327953</v>
      </c>
      <c r="M235" s="276">
        <f>IF(M$72=0,0,M$72/CHI_fec!M$72)</f>
        <v>2.2842955536715399</v>
      </c>
      <c r="N235" s="276">
        <f>IF(N$72=0,0,N$72/CHI_fec!N$72)</f>
        <v>2.2246362974300666</v>
      </c>
      <c r="O235" s="276">
        <f>IF(O$72=0,0,O$72/CHI_fec!O$72)</f>
        <v>2.2362948664652262</v>
      </c>
      <c r="P235" s="276">
        <f>IF(P$72=0,0,P$72/CHI_fec!P$72)</f>
        <v>2.2472060558897202</v>
      </c>
      <c r="Q235" s="276">
        <f>IF(Q$72=0,0,Q$72/CHI_fec!Q$72)</f>
        <v>2.2321575495497807</v>
      </c>
      <c r="R235" s="276">
        <f>IF(R$72=0,0,R$72/CHI_fec!R$72)</f>
        <v>2.2080381462903009</v>
      </c>
      <c r="S235" s="276">
        <f>IF(S$72=0,0,S$72/CHI_fec!S$72)</f>
        <v>2.1943122702966766</v>
      </c>
      <c r="T235" s="276">
        <f>IF(T$72=0,0,T$72/CHI_fec!T$72)</f>
        <v>2.1761289618958322</v>
      </c>
      <c r="U235" s="276">
        <f>IF(U$72=0,0,U$72/CHI_fec!U$72)</f>
        <v>2.1262161324842141</v>
      </c>
      <c r="V235" s="276">
        <f>IF(V$72=0,0,V$72/CHI_fec!V$72)</f>
        <v>2.0437957538762968</v>
      </c>
      <c r="W235" s="276">
        <f>IF(W$72=0,0,W$72/CHI_fec!W$72)</f>
        <v>1.8804125758249934</v>
      </c>
      <c r="X235" s="276">
        <f>IF(X$72=0,0,X$72/CHI_fec!X$72)</f>
        <v>1.3317673851767047</v>
      </c>
      <c r="Y235" s="276">
        <f>IF(Y$72=0,0,Y$72/CHI_fec!Y$72)</f>
        <v>2.0242552613811693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2.7514614625846519</v>
      </c>
      <c r="C236" s="276">
        <f>IF(C$85=0,0,C$85/CHI_fec!C$85)</f>
        <v>2.7904525488663907</v>
      </c>
      <c r="D236" s="276">
        <f>IF(D$85=0,0,D$85/CHI_fec!D$85)</f>
        <v>2.767983213221191</v>
      </c>
      <c r="E236" s="276">
        <f>IF(E$85=0,0,E$85/CHI_fec!E$85)</f>
        <v>2.7494085936923454</v>
      </c>
      <c r="F236" s="276">
        <f>IF(F$85=0,0,F$85/CHI_fec!F$85)</f>
        <v>2.7551253518391268</v>
      </c>
      <c r="G236" s="276">
        <f>IF(G$85=0,0,G$85/CHI_fec!G$85)</f>
        <v>2.6432860082166143</v>
      </c>
      <c r="H236" s="276">
        <f>IF(H$85=0,0,H$85/CHI_fec!H$85)</f>
        <v>2.8017194995598804</v>
      </c>
      <c r="I236" s="276">
        <f>IF(I$85=0,0,I$85/CHI_fec!I$85)</f>
        <v>2.6007066088287001</v>
      </c>
      <c r="J236" s="276">
        <f>IF(J$85=0,0,J$85/CHI_fec!J$85)</f>
        <v>2.5966836884694691</v>
      </c>
      <c r="K236" s="276">
        <f>IF(K$85=0,0,K$85/CHI_fec!K$85)</f>
        <v>2.469854673390659</v>
      </c>
      <c r="L236" s="276">
        <f>IF(L$85=0,0,L$85/CHI_fec!L$85)</f>
        <v>2.3698986625925849</v>
      </c>
      <c r="M236" s="276">
        <f>IF(M$85=0,0,M$85/CHI_fec!M$85)</f>
        <v>2.3786054968196693</v>
      </c>
      <c r="N236" s="276">
        <f>IF(N$85=0,0,N$85/CHI_fec!N$85)</f>
        <v>2.3574991137180041</v>
      </c>
      <c r="O236" s="276">
        <f>IF(O$85=0,0,O$85/CHI_fec!O$85)</f>
        <v>2.3690755153306813</v>
      </c>
      <c r="P236" s="276">
        <f>IF(P$85=0,0,P$85/CHI_fec!P$85)</f>
        <v>2.3689436493724423</v>
      </c>
      <c r="Q236" s="276">
        <f>IF(Q$85=0,0,Q$85/CHI_fec!Q$85)</f>
        <v>2.3473438790112349</v>
      </c>
      <c r="R236" s="276">
        <f>IF(R$85=0,0,R$85/CHI_fec!R$85)</f>
        <v>2.3393419703401297</v>
      </c>
      <c r="S236" s="276">
        <f>IF(S$85=0,0,S$85/CHI_fec!S$85)</f>
        <v>2.343743707001539</v>
      </c>
      <c r="T236" s="276">
        <f>IF(T$85=0,0,T$85/CHI_fec!T$85)</f>
        <v>2.3436229206246399</v>
      </c>
      <c r="U236" s="276">
        <f>IF(U$85=0,0,U$85/CHI_fec!U$85)</f>
        <v>2.3444332415224967</v>
      </c>
      <c r="V236" s="276">
        <f>IF(V$85=0,0,V$85/CHI_fec!V$85)</f>
        <v>2.3455889930597058</v>
      </c>
      <c r="W236" s="276">
        <f>IF(W$85=0,0,W$85/CHI_fec!W$85)</f>
        <v>2.3419302295938467</v>
      </c>
      <c r="X236" s="276">
        <f>IF(X$85=0,0,X$85/CHI_fec!X$85)</f>
        <v>2.3385123026025907</v>
      </c>
      <c r="Y236" s="276">
        <f>IF(Y$85=0,0,Y$85/CHI_fec!Y$85)</f>
        <v>2.3324725898985239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2.3414508700341115</v>
      </c>
      <c r="C237" s="276">
        <f>IF(C$93=0,0,C$93/CHI_fec!C$93)</f>
        <v>2.3421086204535997</v>
      </c>
      <c r="D237" s="276">
        <f>IF(D$93=0,0,D$93/CHI_fec!D$93)</f>
        <v>2.2574353781621461</v>
      </c>
      <c r="E237" s="276">
        <f>IF(E$93=0,0,E$93/CHI_fec!E$93)</f>
        <v>2.292354548558925</v>
      </c>
      <c r="F237" s="276">
        <f>IF(F$93=0,0,F$93/CHI_fec!F$93)</f>
        <v>2.3923185430380283</v>
      </c>
      <c r="G237" s="276">
        <f>IF(G$93=0,0,G$93/CHI_fec!G$93)</f>
        <v>2.3291126414023116</v>
      </c>
      <c r="H237" s="276">
        <f>IF(H$93=0,0,H$93/CHI_fec!H$93)</f>
        <v>2.3799557081132563</v>
      </c>
      <c r="I237" s="276">
        <f>IF(I$93=0,0,I$93/CHI_fec!I$93)</f>
        <v>2.307738592009998</v>
      </c>
      <c r="J237" s="276">
        <f>IF(J$93=0,0,J$93/CHI_fec!J$93)</f>
        <v>2.3222444518782885</v>
      </c>
      <c r="K237" s="276">
        <f>IF(K$93=0,0,K$93/CHI_fec!K$93)</f>
        <v>2.3096191758318865</v>
      </c>
      <c r="L237" s="276">
        <f>IF(L$93=0,0,L$93/CHI_fec!L$93)</f>
        <v>2.2692764508249459</v>
      </c>
      <c r="M237" s="276">
        <f>IF(M$93=0,0,M$93/CHI_fec!M$93)</f>
        <v>2.280706886265639</v>
      </c>
      <c r="N237" s="276">
        <f>IF(N$93=0,0,N$93/CHI_fec!N$93)</f>
        <v>2.2813174790066215</v>
      </c>
      <c r="O237" s="276">
        <f>IF(O$93=0,0,O$93/CHI_fec!O$93)</f>
        <v>2.2768578436118423</v>
      </c>
      <c r="P237" s="276">
        <f>IF(P$93=0,0,P$93/CHI_fec!P$93)</f>
        <v>2.2762594990055516</v>
      </c>
      <c r="Q237" s="276">
        <f>IF(Q$93=0,0,Q$93/CHI_fec!Q$93)</f>
        <v>2.2536020035290174</v>
      </c>
      <c r="R237" s="276">
        <f>IF(R$93=0,0,R$93/CHI_fec!R$93)</f>
        <v>2.2469835191762466</v>
      </c>
      <c r="S237" s="276">
        <f>IF(S$93=0,0,S$93/CHI_fec!S$93)</f>
        <v>2.2666853480730156</v>
      </c>
      <c r="T237" s="276">
        <f>IF(T$93=0,0,T$93/CHI_fec!T$93)</f>
        <v>2.2418036524893195</v>
      </c>
      <c r="U237" s="276">
        <f>IF(U$93=0,0,U$93/CHI_fec!U$93)</f>
        <v>2.2455353993904015</v>
      </c>
      <c r="V237" s="276">
        <f>IF(V$93=0,0,V$93/CHI_fec!V$93)</f>
        <v>2.2334335417172877</v>
      </c>
      <c r="W237" s="276">
        <f>IF(W$93=0,0,W$93/CHI_fec!W$93)</f>
        <v>2.1573860855590796</v>
      </c>
      <c r="X237" s="276">
        <f>IF(X$93=0,0,X$93/CHI_fec!X$93)</f>
        <v>1.7818867810204371</v>
      </c>
      <c r="Y237" s="276">
        <f>IF(Y$93=0,0,Y$93/CHI_fec!Y$93)</f>
        <v>2.0052823017988524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2.2932141039542526</v>
      </c>
      <c r="C240" s="320">
        <f>IF(C$110=0,0,C$110/CHI_fec!C$110)</f>
        <v>2.320009724119636</v>
      </c>
      <c r="D240" s="320">
        <f>IF(D$110=0,0,D$110/CHI_fec!D$110)</f>
        <v>2.2034328842035849</v>
      </c>
      <c r="E240" s="320">
        <f>IF(E$110=0,0,E$110/CHI_fec!E$110)</f>
        <v>2.2269428309509367</v>
      </c>
      <c r="F240" s="320">
        <f>IF(F$110=0,0,F$110/CHI_fec!F$110)</f>
        <v>2.3901149067265344</v>
      </c>
      <c r="G240" s="320">
        <f>IF(G$110=0,0,G$110/CHI_fec!G$110)</f>
        <v>2.2173069537981678</v>
      </c>
      <c r="H240" s="320">
        <f>IF(H$110=0,0,H$110/CHI_fec!H$110)</f>
        <v>2.3801200956013844</v>
      </c>
      <c r="I240" s="320">
        <f>IF(I$110=0,0,I$110/CHI_fec!I$110)</f>
        <v>2.1620449545698111</v>
      </c>
      <c r="J240" s="320">
        <f>IF(J$110=0,0,J$110/CHI_fec!J$110)</f>
        <v>2.1832667033960473</v>
      </c>
      <c r="K240" s="320">
        <f>IF(K$110=0,0,K$110/CHI_fec!K$110)</f>
        <v>2.1100704534120198</v>
      </c>
      <c r="L240" s="320">
        <f>IF(L$110=0,0,L$110/CHI_fec!L$110)</f>
        <v>1.9956907427516626</v>
      </c>
      <c r="M240" s="320">
        <f>IF(M$110=0,0,M$110/CHI_fec!M$110)</f>
        <v>2.0195839154959403</v>
      </c>
      <c r="N240" s="320">
        <f>IF(N$110=0,0,N$110/CHI_fec!N$110)</f>
        <v>2.0123818236348532</v>
      </c>
      <c r="O240" s="320">
        <f>IF(O$110=0,0,O$110/CHI_fec!O$110)</f>
        <v>2.0072369056324915</v>
      </c>
      <c r="P240" s="320">
        <f>IF(P$110=0,0,P$110/CHI_fec!P$110)</f>
        <v>2.0065348391266444</v>
      </c>
      <c r="Q240" s="320">
        <f>IF(Q$110=0,0,Q$110/CHI_fec!Q$110)</f>
        <v>2.0093535958360156</v>
      </c>
      <c r="R240" s="320">
        <f>IF(R$110=0,0,R$110/CHI_fec!R$110)</f>
        <v>1.9850041149491855</v>
      </c>
      <c r="S240" s="320">
        <f>IF(S$110=0,0,S$110/CHI_fec!S$110)</f>
        <v>2.0143280433804369</v>
      </c>
      <c r="T240" s="320">
        <f>IF(T$110=0,0,T$110/CHI_fec!T$110)</f>
        <v>1.936674917283858</v>
      </c>
      <c r="U240" s="320">
        <f>IF(U$110=0,0,U$110/CHI_fec!U$110)</f>
        <v>1.9482126410927867</v>
      </c>
      <c r="V240" s="320">
        <f>IF(V$110=0,0,V$110/CHI_fec!V$110)</f>
        <v>1.9377849988858913</v>
      </c>
      <c r="W240" s="320">
        <f>IF(W$110=0,0,W$110/CHI_fec!W$110)</f>
        <v>1.7445812193452259</v>
      </c>
      <c r="X240" s="320">
        <f>IF(X$110=0,0,X$110/CHI_fec!X$110)</f>
        <v>1.256704764953706</v>
      </c>
      <c r="Y240" s="320">
        <f>IF(Y$110=0,0,Y$110/CHI_fec!Y$110)</f>
        <v>1.5314128302762455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2.2550981351152029</v>
      </c>
      <c r="C245" s="275">
        <f>IF(C$115=0,0,C$115/CHI_fec!C$115)</f>
        <v>2.3053471430988073</v>
      </c>
      <c r="D245" s="275">
        <f>IF(D$115=0,0,D$115/CHI_fec!D$115)</f>
        <v>2.1444461709117713</v>
      </c>
      <c r="E245" s="275">
        <f>IF(E$115=0,0,E$115/CHI_fec!E$115)</f>
        <v>2.1936391782730271</v>
      </c>
      <c r="F245" s="275">
        <f>IF(F$115=0,0,F$115/CHI_fec!F$115)</f>
        <v>2.3146785273733443</v>
      </c>
      <c r="G245" s="275">
        <f>IF(G$115=0,0,G$115/CHI_fec!G$115)</f>
        <v>2.2667001284441888</v>
      </c>
      <c r="H245" s="275">
        <f>IF(H$115=0,0,H$115/CHI_fec!H$115)</f>
        <v>2.28390820878441</v>
      </c>
      <c r="I245" s="275">
        <f>IF(I$115=0,0,I$115/CHI_fec!I$115)</f>
        <v>2.2458480000169923</v>
      </c>
      <c r="J245" s="275">
        <f>IF(J$115=0,0,J$115/CHI_fec!J$115)</f>
        <v>2.2759888472189527</v>
      </c>
      <c r="K245" s="275">
        <f>IF(K$115=0,0,K$115/CHI_fec!K$115)</f>
        <v>2.2882709077754084</v>
      </c>
      <c r="L245" s="275">
        <f>IF(L$115=0,0,L$115/CHI_fec!L$115)</f>
        <v>2.2700191314271958</v>
      </c>
      <c r="M245" s="275">
        <f>IF(M$115=0,0,M$115/CHI_fec!M$115)</f>
        <v>2.2853434348181016</v>
      </c>
      <c r="N245" s="275">
        <f>IF(N$115=0,0,N$115/CHI_fec!N$115)</f>
        <v>2.3012066245670679</v>
      </c>
      <c r="O245" s="275">
        <f>IF(O$115=0,0,O$115/CHI_fec!O$115)</f>
        <v>2.2959478190637044</v>
      </c>
      <c r="P245" s="275">
        <f>IF(P$115=0,0,P$115/CHI_fec!P$115)</f>
        <v>2.2923917256840034</v>
      </c>
      <c r="Q245" s="275">
        <f>IF(Q$115=0,0,Q$115/CHI_fec!Q$115)</f>
        <v>2.2674960177785985</v>
      </c>
      <c r="R245" s="275">
        <f>IF(R$115=0,0,R$115/CHI_fec!R$115)</f>
        <v>2.2573710476292792</v>
      </c>
      <c r="S245" s="275">
        <f>IF(S$115=0,0,S$115/CHI_fec!S$115)</f>
        <v>2.2874258960316927</v>
      </c>
      <c r="T245" s="275">
        <f>IF(T$115=0,0,T$115/CHI_fec!T$115)</f>
        <v>2.2628325914656275</v>
      </c>
      <c r="U245" s="275">
        <f>IF(U$115=0,0,U$115/CHI_fec!U$115)</f>
        <v>2.2809338513177804</v>
      </c>
      <c r="V245" s="275">
        <f>IF(V$115=0,0,V$115/CHI_fec!V$115)</f>
        <v>2.2880291124501961</v>
      </c>
      <c r="W245" s="275">
        <f>IF(W$115=0,0,W$115/CHI_fec!W$115)</f>
        <v>2.2404044047740825</v>
      </c>
      <c r="X245" s="275">
        <f>IF(X$115=0,0,X$115/CHI_fec!X$115)</f>
        <v>1.9592279592470321</v>
      </c>
      <c r="Y245" s="275">
        <f>IF(Y$115=0,0,Y$115/CHI_fec!Y$115)</f>
        <v>2.0312668288208573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2.689319997557476</v>
      </c>
      <c r="C246" s="276">
        <f>IF(C$121=0,0,C$121/CHI_fec!C$121)</f>
        <v>2.7212861140892906</v>
      </c>
      <c r="D246" s="276">
        <f>IF(D$121=0,0,D$121/CHI_fec!D$121)</f>
        <v>2.6731974387119708</v>
      </c>
      <c r="E246" s="276">
        <f>IF(E$121=0,0,E$121/CHI_fec!E$121)</f>
        <v>2.6573414884631785</v>
      </c>
      <c r="F246" s="276">
        <f>IF(F$121=0,0,F$121/CHI_fec!F$121)</f>
        <v>2.686973868746505</v>
      </c>
      <c r="G246" s="276">
        <f>IF(G$121=0,0,G$121/CHI_fec!G$121)</f>
        <v>2.5744550985632002</v>
      </c>
      <c r="H246" s="276">
        <f>IF(H$121=0,0,H$121/CHI_fec!H$121)</f>
        <v>2.7343752483692687</v>
      </c>
      <c r="I246" s="276">
        <f>IF(I$121=0,0,I$121/CHI_fec!I$121)</f>
        <v>2.5282443335857252</v>
      </c>
      <c r="J246" s="276">
        <f>IF(J$121=0,0,J$121/CHI_fec!J$121)</f>
        <v>2.5097676939732656</v>
      </c>
      <c r="K246" s="276">
        <f>IF(K$121=0,0,K$121/CHI_fec!K$121)</f>
        <v>2.3872456332781677</v>
      </c>
      <c r="L246" s="276">
        <f>IF(L$121=0,0,L$121/CHI_fec!L$121)</f>
        <v>2.2850537140081713</v>
      </c>
      <c r="M246" s="276">
        <f>IF(M$121=0,0,M$121/CHI_fec!M$121)</f>
        <v>2.2838682937387547</v>
      </c>
      <c r="N246" s="276">
        <f>IF(N$121=0,0,N$121/CHI_fec!N$121)</f>
        <v>2.224254898550869</v>
      </c>
      <c r="O246" s="276">
        <f>IF(O$121=0,0,O$121/CHI_fec!O$121)</f>
        <v>2.2358928016936606</v>
      </c>
      <c r="P246" s="276">
        <f>IF(P$121=0,0,P$121/CHI_fec!P$121)</f>
        <v>2.2467950219310091</v>
      </c>
      <c r="Q246" s="276">
        <f>IF(Q$121=0,0,Q$121/CHI_fec!Q$121)</f>
        <v>2.2316957084243128</v>
      </c>
      <c r="R246" s="276">
        <f>IF(R$121=0,0,R$121/CHI_fec!R$121)</f>
        <v>2.2075807934389582</v>
      </c>
      <c r="S246" s="276">
        <f>IF(S$121=0,0,S$121/CHI_fec!S$121)</f>
        <v>2.1939091656987273</v>
      </c>
      <c r="T246" s="276">
        <f>IF(T$121=0,0,T$121/CHI_fec!T$121)</f>
        <v>2.1756820021066074</v>
      </c>
      <c r="U246" s="276">
        <f>IF(U$121=0,0,U$121/CHI_fec!U$121)</f>
        <v>2.1258220442810192</v>
      </c>
      <c r="V246" s="276">
        <f>IF(V$121=0,0,V$121/CHI_fec!V$121)</f>
        <v>2.0434395165006363</v>
      </c>
      <c r="W246" s="276">
        <f>IF(W$121=0,0,W$121/CHI_fec!W$121)</f>
        <v>1.8800291606924113</v>
      </c>
      <c r="X246" s="276">
        <f>IF(X$121=0,0,X$121/CHI_fec!X$121)</f>
        <v>1.3313933701534795</v>
      </c>
      <c r="Y246" s="276">
        <f>IF(Y$121=0,0,Y$121/CHI_fec!Y$121)</f>
        <v>2.0236280636304556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2.751461462584651</v>
      </c>
      <c r="C247" s="276">
        <f>IF(C$134=0,0,C$134/CHI_fec!C$134)</f>
        <v>2.790452548866392</v>
      </c>
      <c r="D247" s="276">
        <f>IF(D$134=0,0,D$134/CHI_fec!D$134)</f>
        <v>2.7679832132211915</v>
      </c>
      <c r="E247" s="276">
        <f>IF(E$134=0,0,E$134/CHI_fec!E$134)</f>
        <v>2.7494085936923436</v>
      </c>
      <c r="F247" s="276">
        <f>IF(F$134=0,0,F$134/CHI_fec!F$134)</f>
        <v>2.7551253518391268</v>
      </c>
      <c r="G247" s="276">
        <f>IF(G$134=0,0,G$134/CHI_fec!G$134)</f>
        <v>2.6432860082166125</v>
      </c>
      <c r="H247" s="276">
        <f>IF(H$134=0,0,H$134/CHI_fec!H$134)</f>
        <v>2.8017194995598818</v>
      </c>
      <c r="I247" s="276">
        <f>IF(I$134=0,0,I$134/CHI_fec!I$134)</f>
        <v>2.6007066088287005</v>
      </c>
      <c r="J247" s="276">
        <f>IF(J$134=0,0,J$134/CHI_fec!J$134)</f>
        <v>2.5966836884694682</v>
      </c>
      <c r="K247" s="276">
        <f>IF(K$134=0,0,K$134/CHI_fec!K$134)</f>
        <v>2.4698546733906608</v>
      </c>
      <c r="L247" s="276">
        <f>IF(L$134=0,0,L$134/CHI_fec!L$134)</f>
        <v>2.3698986625925857</v>
      </c>
      <c r="M247" s="276">
        <f>IF(M$134=0,0,M$134/CHI_fec!M$134)</f>
        <v>2.3786054968196688</v>
      </c>
      <c r="N247" s="276">
        <f>IF(N$134=0,0,N$134/CHI_fec!N$134)</f>
        <v>2.3574991137180046</v>
      </c>
      <c r="O247" s="276">
        <f>IF(O$134=0,0,O$134/CHI_fec!O$134)</f>
        <v>2.3690755153306799</v>
      </c>
      <c r="P247" s="276">
        <f>IF(P$134=0,0,P$134/CHI_fec!P$134)</f>
        <v>2.3689436493724423</v>
      </c>
      <c r="Q247" s="276">
        <f>IF(Q$134=0,0,Q$134/CHI_fec!Q$134)</f>
        <v>2.3473438790112353</v>
      </c>
      <c r="R247" s="276">
        <f>IF(R$134=0,0,R$134/CHI_fec!R$134)</f>
        <v>2.3393419703401301</v>
      </c>
      <c r="S247" s="276">
        <f>IF(S$134=0,0,S$134/CHI_fec!S$134)</f>
        <v>2.3437437070015403</v>
      </c>
      <c r="T247" s="276">
        <f>IF(T$134=0,0,T$134/CHI_fec!T$134)</f>
        <v>2.3436229206246399</v>
      </c>
      <c r="U247" s="276">
        <f>IF(U$134=0,0,U$134/CHI_fec!U$134)</f>
        <v>2.3444332415224958</v>
      </c>
      <c r="V247" s="276">
        <f>IF(V$134=0,0,V$134/CHI_fec!V$134)</f>
        <v>2.3455889930597067</v>
      </c>
      <c r="W247" s="276">
        <f>IF(W$134=0,0,W$134/CHI_fec!W$134)</f>
        <v>2.3419302295938462</v>
      </c>
      <c r="X247" s="276">
        <f>IF(X$134=0,0,X$134/CHI_fec!X$134)</f>
        <v>2.3385123026025898</v>
      </c>
      <c r="Y247" s="276">
        <f>IF(Y$134=0,0,Y$134/CHI_fec!Y$134)</f>
        <v>2.3324725898985235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2.3614311515918249</v>
      </c>
      <c r="C248" s="276">
        <f>IF(C$142=0,0,C$142/CHI_fec!C$142)</f>
        <v>2.3641565174841679</v>
      </c>
      <c r="D248" s="276">
        <f>IF(D$142=0,0,D$142/CHI_fec!D$142)</f>
        <v>2.2817556158579384</v>
      </c>
      <c r="E248" s="276">
        <f>IF(E$142=0,0,E$142/CHI_fec!E$142)</f>
        <v>2.3135015773125756</v>
      </c>
      <c r="F248" s="276">
        <f>IF(F$142=0,0,F$142/CHI_fec!F$142)</f>
        <v>2.408846685229479</v>
      </c>
      <c r="G248" s="276">
        <f>IF(G$142=0,0,G$142/CHI_fec!G$142)</f>
        <v>2.3428594592350565</v>
      </c>
      <c r="H248" s="276">
        <f>IF(H$142=0,0,H$142/CHI_fec!H$142)</f>
        <v>2.4003215854644022</v>
      </c>
      <c r="I248" s="276">
        <f>IF(I$142=0,0,I$142/CHI_fec!I$142)</f>
        <v>2.3200211335130434</v>
      </c>
      <c r="J248" s="276">
        <f>IF(J$142=0,0,J$142/CHI_fec!J$142)</f>
        <v>2.3326684854106343</v>
      </c>
      <c r="K248" s="276">
        <f>IF(K$142=0,0,K$142/CHI_fec!K$142)</f>
        <v>2.3138910826057231</v>
      </c>
      <c r="L248" s="276">
        <f>IF(L$142=0,0,L$142/CHI_fec!L$142)</f>
        <v>2.2702087116745386</v>
      </c>
      <c r="M248" s="276">
        <f>IF(M$142=0,0,M$142/CHI_fec!M$142)</f>
        <v>2.2809549379398288</v>
      </c>
      <c r="N248" s="276">
        <f>IF(N$142=0,0,N$142/CHI_fec!N$142)</f>
        <v>2.2783319632452947</v>
      </c>
      <c r="O248" s="276">
        <f>IF(O$142=0,0,O$142/CHI_fec!O$142)</f>
        <v>2.2747311135440875</v>
      </c>
      <c r="P248" s="276">
        <f>IF(P$142=0,0,P$142/CHI_fec!P$142)</f>
        <v>2.2747467397078727</v>
      </c>
      <c r="Q248" s="276">
        <f>IF(Q$142=0,0,Q$142/CHI_fec!Q$142)</f>
        <v>2.252498176984854</v>
      </c>
      <c r="R248" s="276">
        <f>IF(R$142=0,0,R$142/CHI_fec!R$142)</f>
        <v>2.2449184191098013</v>
      </c>
      <c r="S248" s="276">
        <f>IF(S$142=0,0,S$142/CHI_fec!S$142)</f>
        <v>2.2628279579308015</v>
      </c>
      <c r="T248" s="276">
        <f>IF(T$142=0,0,T$142/CHI_fec!T$142)</f>
        <v>2.2382830607626851</v>
      </c>
      <c r="U248" s="276">
        <f>IF(U$142=0,0,U$142/CHI_fec!U$142)</f>
        <v>2.239091215730622</v>
      </c>
      <c r="V248" s="276">
        <f>IF(V$142=0,0,V$142/CHI_fec!V$142)</f>
        <v>2.2230896761221062</v>
      </c>
      <c r="W248" s="276">
        <f>IF(W$142=0,0,W$142/CHI_fec!W$142)</f>
        <v>2.1418350606583081</v>
      </c>
      <c r="X248" s="276">
        <f>IF(X$142=0,0,X$142/CHI_fec!X$142)</f>
        <v>1.754367118679516</v>
      </c>
      <c r="Y248" s="276">
        <f>IF(Y$142=0,0,Y$142/CHI_fec!Y$142)</f>
        <v>2.0064284365880631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HR: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465.71074936724114</v>
      </c>
      <c r="C3" s="203">
        <f t="shared" si="0"/>
        <v>487.37982351774735</v>
      </c>
      <c r="D3" s="203">
        <f t="shared" si="0"/>
        <v>558.38111750515498</v>
      </c>
      <c r="E3" s="203">
        <f t="shared" si="0"/>
        <v>598.70923810274189</v>
      </c>
      <c r="F3" s="203">
        <f t="shared" si="0"/>
        <v>627.8649923972381</v>
      </c>
      <c r="G3" s="203">
        <f t="shared" si="0"/>
        <v>615.89643069813962</v>
      </c>
      <c r="H3" s="203">
        <f t="shared" si="0"/>
        <v>648.23914947196488</v>
      </c>
      <c r="I3" s="203">
        <f t="shared" si="0"/>
        <v>701.31415974260915</v>
      </c>
      <c r="J3" s="203">
        <f t="shared" si="0"/>
        <v>678.39380892234624</v>
      </c>
      <c r="K3" s="203">
        <f t="shared" si="0"/>
        <v>553.89641211323237</v>
      </c>
      <c r="L3" s="203">
        <f t="shared" si="0"/>
        <v>400.97524530527971</v>
      </c>
      <c r="M3" s="203">
        <f t="shared" si="0"/>
        <v>397.70446394280475</v>
      </c>
      <c r="N3" s="203">
        <f t="shared" si="0"/>
        <v>388.40975136625485</v>
      </c>
      <c r="O3" s="203">
        <f t="shared" si="0"/>
        <v>384.38433321770151</v>
      </c>
      <c r="P3" s="203">
        <f t="shared" si="0"/>
        <v>398.70913930169365</v>
      </c>
      <c r="Q3" s="203">
        <f t="shared" si="0"/>
        <v>413.13188199999996</v>
      </c>
      <c r="R3" s="203">
        <f t="shared" si="0"/>
        <v>453.10579654168384</v>
      </c>
      <c r="S3" s="203">
        <f t="shared" si="0"/>
        <v>457.29981616046291</v>
      </c>
      <c r="T3" s="203">
        <f t="shared" si="0"/>
        <v>473.14807885033565</v>
      </c>
      <c r="U3" s="203">
        <f t="shared" si="0"/>
        <v>438.25454993490791</v>
      </c>
      <c r="V3" s="203">
        <f t="shared" si="0"/>
        <v>532.04690707195323</v>
      </c>
      <c r="W3" s="203">
        <f t="shared" si="0"/>
        <v>543.46311545185767</v>
      </c>
      <c r="X3" s="203">
        <f t="shared" si="0"/>
        <v>569.48314535653719</v>
      </c>
      <c r="Y3" s="203">
        <f t="shared" si="0"/>
        <v>634</v>
      </c>
      <c r="DA3" s="112"/>
    </row>
    <row r="4" spans="1:105" ht="12" customHeight="1" x14ac:dyDescent="0.25">
      <c r="A4" s="50" t="s">
        <v>51</v>
      </c>
      <c r="B4" s="241">
        <v>304.2213835188748</v>
      </c>
      <c r="C4" s="241">
        <v>287.60093163378713</v>
      </c>
      <c r="D4" s="241">
        <v>322.02985482488663</v>
      </c>
      <c r="E4" s="241">
        <v>398.84587068181003</v>
      </c>
      <c r="F4" s="241">
        <v>364.49188102999619</v>
      </c>
      <c r="G4" s="241">
        <v>346.37993465790561</v>
      </c>
      <c r="H4" s="241">
        <v>377.43944575540638</v>
      </c>
      <c r="I4" s="241">
        <v>396.60808201119119</v>
      </c>
      <c r="J4" s="241">
        <v>378.10079652268303</v>
      </c>
      <c r="K4" s="241">
        <v>308.77523954594392</v>
      </c>
      <c r="L4" s="241">
        <v>200.49583055629449</v>
      </c>
      <c r="M4" s="241">
        <v>196.9753016885077</v>
      </c>
      <c r="N4" s="241">
        <v>190.60327864575839</v>
      </c>
      <c r="O4" s="241">
        <v>179.02703194744871</v>
      </c>
      <c r="P4" s="241">
        <v>192.42895249429819</v>
      </c>
      <c r="Q4" s="241">
        <v>219.32137027227199</v>
      </c>
      <c r="R4" s="241">
        <v>223.383903966715</v>
      </c>
      <c r="S4" s="241">
        <v>221.43167561699809</v>
      </c>
      <c r="T4" s="241">
        <v>226.59087162440889</v>
      </c>
      <c r="U4" s="241">
        <v>213.38597721519579</v>
      </c>
      <c r="V4" s="241">
        <v>273.90819802445088</v>
      </c>
      <c r="W4" s="241">
        <v>264.31418286960849</v>
      </c>
      <c r="X4" s="241">
        <v>253.39901988158419</v>
      </c>
      <c r="Y4" s="241">
        <v>320.42065411364439</v>
      </c>
      <c r="DA4" s="83" t="s">
        <v>1404</v>
      </c>
    </row>
    <row r="5" spans="1:105" ht="12" customHeight="1" x14ac:dyDescent="0.25">
      <c r="A5" s="144" t="s">
        <v>52</v>
      </c>
      <c r="B5" s="282">
        <v>95.790882637741291</v>
      </c>
      <c r="C5" s="282">
        <v>137.13950291457269</v>
      </c>
      <c r="D5" s="282">
        <v>167.18080790237531</v>
      </c>
      <c r="E5" s="282">
        <v>113.8992539653196</v>
      </c>
      <c r="F5" s="282">
        <v>163.79922617637189</v>
      </c>
      <c r="G5" s="282">
        <v>168.5368277407913</v>
      </c>
      <c r="H5" s="282">
        <v>178.2195539190094</v>
      </c>
      <c r="I5" s="282">
        <v>216.47911661065211</v>
      </c>
      <c r="J5" s="282">
        <v>191.8807203202976</v>
      </c>
      <c r="K5" s="282">
        <v>145.54530180301501</v>
      </c>
      <c r="L5" s="282">
        <v>124.4473646767016</v>
      </c>
      <c r="M5" s="282">
        <v>112.5169321713734</v>
      </c>
      <c r="N5" s="282">
        <v>105.7043718745998</v>
      </c>
      <c r="O5" s="282">
        <v>115.52125895663769</v>
      </c>
      <c r="P5" s="282">
        <v>112.42341320548481</v>
      </c>
      <c r="Q5" s="282">
        <v>107.4094408082358</v>
      </c>
      <c r="R5" s="282">
        <v>124.462400323105</v>
      </c>
      <c r="S5" s="282">
        <v>125.0522084613838</v>
      </c>
      <c r="T5" s="282">
        <v>129.14132971344279</v>
      </c>
      <c r="U5" s="282">
        <v>111.7777416137378</v>
      </c>
      <c r="V5" s="282">
        <v>146.32906402694161</v>
      </c>
      <c r="W5" s="282">
        <v>141.38846310106891</v>
      </c>
      <c r="X5" s="282">
        <v>172.53141915667021</v>
      </c>
      <c r="Y5" s="282">
        <v>165.51313397488281</v>
      </c>
      <c r="DA5" s="94" t="s">
        <v>1405</v>
      </c>
    </row>
    <row r="6" spans="1:105" ht="12" customHeight="1" x14ac:dyDescent="0.25">
      <c r="A6" s="49" t="s">
        <v>60</v>
      </c>
      <c r="B6" s="242">
        <v>65.698483210625042</v>
      </c>
      <c r="C6" s="242">
        <v>62.639388969387518</v>
      </c>
      <c r="D6" s="242">
        <v>69.170454777893056</v>
      </c>
      <c r="E6" s="242">
        <v>85.964113455612221</v>
      </c>
      <c r="F6" s="242">
        <v>99.573885190870001</v>
      </c>
      <c r="G6" s="242">
        <v>100.97966829944281</v>
      </c>
      <c r="H6" s="242">
        <v>92.580149797549112</v>
      </c>
      <c r="I6" s="242">
        <v>88.226961120765836</v>
      </c>
      <c r="J6" s="242">
        <v>108.4122920793656</v>
      </c>
      <c r="K6" s="242">
        <v>99.575870764273461</v>
      </c>
      <c r="L6" s="242">
        <v>76.03205007228361</v>
      </c>
      <c r="M6" s="242">
        <v>88.212230082923682</v>
      </c>
      <c r="N6" s="242">
        <v>92.102100845896658</v>
      </c>
      <c r="O6" s="242">
        <v>89.836042313615096</v>
      </c>
      <c r="P6" s="242">
        <v>93.856773601910675</v>
      </c>
      <c r="Q6" s="242">
        <v>86.40107091949217</v>
      </c>
      <c r="R6" s="242">
        <v>105.2594922518638</v>
      </c>
      <c r="S6" s="242">
        <v>110.81593208208101</v>
      </c>
      <c r="T6" s="242">
        <v>117.415877512484</v>
      </c>
      <c r="U6" s="242">
        <v>113.0908311059743</v>
      </c>
      <c r="V6" s="242">
        <v>111.80964502056079</v>
      </c>
      <c r="W6" s="242">
        <v>137.76046948118031</v>
      </c>
      <c r="X6" s="242">
        <v>143.55270631828279</v>
      </c>
      <c r="Y6" s="242">
        <v>148.06621191147281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2852</v>
      </c>
      <c r="C9" s="241">
        <v>3163.4409999999998</v>
      </c>
      <c r="D9" s="241">
        <v>3299.1390000000001</v>
      </c>
      <c r="E9" s="241">
        <v>3858.07</v>
      </c>
      <c r="F9" s="241">
        <v>3501.6509999999998</v>
      </c>
      <c r="G9" s="241">
        <v>3441.5410000000002</v>
      </c>
      <c r="H9" s="241">
        <v>3597.9650000000001</v>
      </c>
      <c r="I9" s="241">
        <v>3524.3910000000001</v>
      </c>
      <c r="J9" s="241">
        <v>3608.5349999999999</v>
      </c>
      <c r="K9" s="241">
        <v>2775.596</v>
      </c>
      <c r="L9" s="241">
        <v>2619.9670000000001</v>
      </c>
      <c r="M9" s="241">
        <v>2549.0410000000002</v>
      </c>
      <c r="N9" s="241">
        <v>2141.02</v>
      </c>
      <c r="O9" s="241">
        <v>2333.1129999999998</v>
      </c>
      <c r="P9" s="241">
        <v>2355.5720000000001</v>
      </c>
      <c r="Q9" s="241">
        <v>2321.297</v>
      </c>
      <c r="R9" s="241">
        <v>2265.7890000000002</v>
      </c>
      <c r="S9" s="241">
        <v>2514.6680000000001</v>
      </c>
      <c r="T9" s="241">
        <v>2608.306</v>
      </c>
      <c r="U9" s="241">
        <v>2717.9850000000001</v>
      </c>
      <c r="V9" s="241">
        <v>2729.0070000000001</v>
      </c>
      <c r="W9" s="241">
        <v>2969.5360000000001</v>
      </c>
      <c r="X9" s="241">
        <v>2890.0050000000001</v>
      </c>
      <c r="Y9" s="241">
        <v>2995.6</v>
      </c>
      <c r="DA9" s="83" t="s">
        <v>1408</v>
      </c>
    </row>
    <row r="10" spans="1:105" ht="12" customHeight="1" x14ac:dyDescent="0.25">
      <c r="A10" s="144" t="s">
        <v>1409</v>
      </c>
      <c r="B10" s="282">
        <v>2705.7429000000002</v>
      </c>
      <c r="C10" s="282">
        <v>4545.007349999998</v>
      </c>
      <c r="D10" s="282">
        <v>5160.5200000000004</v>
      </c>
      <c r="E10" s="282">
        <v>3319.6206000000002</v>
      </c>
      <c r="F10" s="282">
        <v>4741.3216000000011</v>
      </c>
      <c r="G10" s="282">
        <v>5045.4232653965191</v>
      </c>
      <c r="H10" s="282">
        <v>5118.7930221769529</v>
      </c>
      <c r="I10" s="282">
        <v>5796.1697910549819</v>
      </c>
      <c r="J10" s="282">
        <v>5517.6892553277239</v>
      </c>
      <c r="K10" s="282">
        <v>3938.643956515371</v>
      </c>
      <c r="L10" s="282">
        <v>3983.2969395638702</v>
      </c>
      <c r="M10" s="282">
        <v>3093.4733356500001</v>
      </c>
      <c r="N10" s="282">
        <v>2906.9608508219999</v>
      </c>
      <c r="O10" s="282">
        <v>2693.2867853325779</v>
      </c>
      <c r="P10" s="282">
        <v>2469.987569703871</v>
      </c>
      <c r="Q10" s="282">
        <v>2776.9896569552061</v>
      </c>
      <c r="R10" s="282">
        <v>2487.7540423867781</v>
      </c>
      <c r="S10" s="282">
        <v>3588.0105756913149</v>
      </c>
      <c r="T10" s="282">
        <v>2591.57775989121</v>
      </c>
      <c r="U10" s="282">
        <v>2459.0683135953368</v>
      </c>
      <c r="V10" s="282">
        <v>2673.0242213326892</v>
      </c>
      <c r="W10" s="282">
        <v>2434.0161839189841</v>
      </c>
      <c r="X10" s="282">
        <v>2699.566011838428</v>
      </c>
      <c r="Y10" s="282">
        <v>2706.1640494467229</v>
      </c>
      <c r="DA10" s="94" t="s">
        <v>1410</v>
      </c>
    </row>
    <row r="11" spans="1:105" ht="12" customHeight="1" x14ac:dyDescent="0.25">
      <c r="A11" s="49" t="s">
        <v>1411</v>
      </c>
      <c r="B11" s="242">
        <v>54.103999999999999</v>
      </c>
      <c r="C11" s="242">
        <v>60.524500000000003</v>
      </c>
      <c r="D11" s="242">
        <v>62.25</v>
      </c>
      <c r="E11" s="242">
        <v>73.046000000000006</v>
      </c>
      <c r="F11" s="242">
        <v>84.031999999999996</v>
      </c>
      <c r="G11" s="242">
        <v>88.134999999999991</v>
      </c>
      <c r="H11" s="242">
        <v>77.525000000000006</v>
      </c>
      <c r="I11" s="242">
        <v>68.871269999999996</v>
      </c>
      <c r="J11" s="242">
        <v>90.890000000000015</v>
      </c>
      <c r="K11" s="242">
        <v>94.288760000000011</v>
      </c>
      <c r="L11" s="242">
        <v>102.36239999999999</v>
      </c>
      <c r="M11" s="242">
        <v>104.18156</v>
      </c>
      <c r="N11" s="242">
        <v>97.61751000000001</v>
      </c>
      <c r="O11" s="242">
        <v>98.183450000000008</v>
      </c>
      <c r="P11" s="242">
        <v>100.65466000000001</v>
      </c>
      <c r="Q11" s="242">
        <v>100.82317</v>
      </c>
      <c r="R11" s="242">
        <v>105.67662</v>
      </c>
      <c r="S11" s="242">
        <v>113.71825</v>
      </c>
      <c r="T11" s="242">
        <v>121.41379999999999</v>
      </c>
      <c r="U11" s="242">
        <v>118.32746</v>
      </c>
      <c r="V11" s="242">
        <v>109.205268</v>
      </c>
      <c r="W11" s="242">
        <v>116.625877</v>
      </c>
      <c r="X11" s="242">
        <v>120.14552</v>
      </c>
      <c r="Y11" s="242">
        <v>122.22703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3168.8888888888891</v>
      </c>
      <c r="C14" s="241">
        <v>3510.4557952458799</v>
      </c>
      <c r="D14" s="241">
        <v>3510.4557952458799</v>
      </c>
      <c r="E14" s="241">
        <v>4193.5896079598624</v>
      </c>
      <c r="F14" s="241">
        <v>4193.5896079598624</v>
      </c>
      <c r="G14" s="241">
        <v>4193.5896079598624</v>
      </c>
      <c r="H14" s="241">
        <v>4193.5896079598624</v>
      </c>
      <c r="I14" s="241">
        <v>3852.0227016028712</v>
      </c>
      <c r="J14" s="241">
        <v>3852.0227016028712</v>
      </c>
      <c r="K14" s="241">
        <v>3852.0227016028712</v>
      </c>
      <c r="L14" s="241">
        <v>3852.0227016028712</v>
      </c>
      <c r="M14" s="241">
        <v>3852.0227016028712</v>
      </c>
      <c r="N14" s="241">
        <v>3510.4557952458799</v>
      </c>
      <c r="O14" s="241">
        <v>3510.4557952458799</v>
      </c>
      <c r="P14" s="241">
        <v>3510.4557952458799</v>
      </c>
      <c r="Q14" s="241">
        <v>3510.4557952458799</v>
      </c>
      <c r="R14" s="241">
        <v>3510.4557952458799</v>
      </c>
      <c r="S14" s="241">
        <v>3510.4557952458799</v>
      </c>
      <c r="T14" s="241">
        <v>3510.4557952458799</v>
      </c>
      <c r="U14" s="241">
        <v>3510.4557952458799</v>
      </c>
      <c r="V14" s="241">
        <v>3510.4557952458799</v>
      </c>
      <c r="W14" s="241">
        <v>3510.4557952458799</v>
      </c>
      <c r="X14" s="241">
        <v>3510.4557952458799</v>
      </c>
      <c r="Y14" s="241">
        <v>3510.4557952458799</v>
      </c>
      <c r="DA14" s="83" t="s">
        <v>1413</v>
      </c>
    </row>
    <row r="15" spans="1:105" ht="12" customHeight="1" x14ac:dyDescent="0.25">
      <c r="A15" s="107" t="s">
        <v>1409</v>
      </c>
      <c r="B15" s="282">
        <v>2848.1504210526318</v>
      </c>
      <c r="C15" s="282">
        <v>4735.4377224320651</v>
      </c>
      <c r="D15" s="282">
        <v>5274.6626656833314</v>
      </c>
      <c r="E15" s="282">
        <v>5274.6626656833314</v>
      </c>
      <c r="F15" s="282">
        <v>5274.6626656833314</v>
      </c>
      <c r="G15" s="282">
        <v>5274.6626656833314</v>
      </c>
      <c r="H15" s="282">
        <v>5274.6626656833314</v>
      </c>
      <c r="I15" s="282">
        <v>6083.5000805602313</v>
      </c>
      <c r="J15" s="282">
        <v>6083.5000805602313</v>
      </c>
      <c r="K15" s="282">
        <v>6083.5000805602313</v>
      </c>
      <c r="L15" s="282">
        <v>5813.8876089345977</v>
      </c>
      <c r="M15" s="282">
        <v>5813.8876089345977</v>
      </c>
      <c r="N15" s="282">
        <v>5813.8876089345977</v>
      </c>
      <c r="O15" s="282">
        <v>5544.2751373089641</v>
      </c>
      <c r="P15" s="282">
        <v>5544.2751373089641</v>
      </c>
      <c r="Q15" s="282">
        <v>5544.2751373089641</v>
      </c>
      <c r="R15" s="282">
        <v>5544.2751373089641</v>
      </c>
      <c r="S15" s="282">
        <v>5544.2751373089641</v>
      </c>
      <c r="T15" s="282">
        <v>5544.2751373089641</v>
      </c>
      <c r="U15" s="282">
        <v>5544.2751373089641</v>
      </c>
      <c r="V15" s="282">
        <v>5544.2751373089641</v>
      </c>
      <c r="W15" s="282">
        <v>5544.2751373089641</v>
      </c>
      <c r="X15" s="282">
        <v>5544.2751373089641</v>
      </c>
      <c r="Y15" s="282">
        <v>5544.2751373089641</v>
      </c>
      <c r="DA15" s="94" t="s">
        <v>1414</v>
      </c>
    </row>
    <row r="16" spans="1:105" ht="12" customHeight="1" x14ac:dyDescent="0.25">
      <c r="A16" s="49" t="s">
        <v>1411</v>
      </c>
      <c r="B16" s="242">
        <v>69.814607184722561</v>
      </c>
      <c r="C16" s="242">
        <v>66.638034574431586</v>
      </c>
      <c r="D16" s="242">
        <v>68.394293338983289</v>
      </c>
      <c r="E16" s="242">
        <v>81.77247361777205</v>
      </c>
      <c r="F16" s="242">
        <v>91.974081286269822</v>
      </c>
      <c r="G16" s="242">
        <v>95.486598815373213</v>
      </c>
      <c r="H16" s="242">
        <v>93.730340050821525</v>
      </c>
      <c r="I16" s="242">
        <v>87.041249911427144</v>
      </c>
      <c r="J16" s="242">
        <v>100.41943019021591</v>
      </c>
      <c r="K16" s="242">
        <v>103.9319477193193</v>
      </c>
      <c r="L16" s="242">
        <v>110.62103785871371</v>
      </c>
      <c r="M16" s="242">
        <v>112.37729662326539</v>
      </c>
      <c r="N16" s="242">
        <v>110.62103785871371</v>
      </c>
      <c r="O16" s="242">
        <v>108.864779094162</v>
      </c>
      <c r="P16" s="242">
        <v>108.864779094162</v>
      </c>
      <c r="Q16" s="242">
        <v>108.864779094162</v>
      </c>
      <c r="R16" s="242">
        <v>115.5538692335564</v>
      </c>
      <c r="S16" s="242">
        <v>123.9992181375024</v>
      </c>
      <c r="T16" s="242">
        <v>132.44456704144849</v>
      </c>
      <c r="U16" s="242">
        <v>132.44456704144849</v>
      </c>
      <c r="V16" s="242">
        <v>132.44456704144849</v>
      </c>
      <c r="W16" s="242">
        <v>132.44456704144849</v>
      </c>
      <c r="X16" s="242">
        <v>132.44456704144849</v>
      </c>
      <c r="Y16" s="242">
        <v>137.37739841629119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341.56690635699152</v>
      </c>
      <c r="D18" s="241">
        <v>341.56690635699152</v>
      </c>
      <c r="E18" s="241">
        <v>683.13381271398293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341.56690635699152</v>
      </c>
      <c r="T18" s="241">
        <v>0</v>
      </c>
      <c r="U18" s="241">
        <v>0</v>
      </c>
      <c r="V18" s="241">
        <v>0</v>
      </c>
      <c r="W18" s="241">
        <v>0</v>
      </c>
      <c r="X18" s="241">
        <v>341.56690635699152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1887.2873013794331</v>
      </c>
      <c r="D19" s="282">
        <v>808.83741487689974</v>
      </c>
      <c r="E19" s="282">
        <v>0</v>
      </c>
      <c r="F19" s="282">
        <v>0</v>
      </c>
      <c r="G19" s="282">
        <v>269.61247162563319</v>
      </c>
      <c r="H19" s="282">
        <v>0</v>
      </c>
      <c r="I19" s="282">
        <v>1078.449886502533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269.61247162563319</v>
      </c>
      <c r="S19" s="282">
        <v>0</v>
      </c>
      <c r="T19" s="282">
        <v>0</v>
      </c>
      <c r="U19" s="282">
        <v>269.61247162563319</v>
      </c>
      <c r="V19" s="282">
        <v>0</v>
      </c>
      <c r="W19" s="282">
        <v>0</v>
      </c>
      <c r="X19" s="282">
        <v>269.61247162563319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1.7562587645517</v>
      </c>
      <c r="D20" s="242">
        <v>1.7562587645517</v>
      </c>
      <c r="E20" s="242">
        <v>20.067270418183139</v>
      </c>
      <c r="F20" s="242">
        <v>11.95786643304948</v>
      </c>
      <c r="G20" s="242">
        <v>8.4453489039460798</v>
      </c>
      <c r="H20" s="242">
        <v>0</v>
      </c>
      <c r="I20" s="242">
        <v>0</v>
      </c>
      <c r="J20" s="242">
        <v>13.37818027878876</v>
      </c>
      <c r="K20" s="242">
        <v>10.201607668497781</v>
      </c>
      <c r="L20" s="242">
        <v>8.4453489039460798</v>
      </c>
      <c r="M20" s="242">
        <v>6.6890901393943807</v>
      </c>
      <c r="N20" s="242">
        <v>0</v>
      </c>
      <c r="O20" s="242">
        <v>3.176572610290981</v>
      </c>
      <c r="P20" s="242">
        <v>0</v>
      </c>
      <c r="Q20" s="242">
        <v>6.6890901393943807</v>
      </c>
      <c r="R20" s="242">
        <v>6.6890901393943807</v>
      </c>
      <c r="S20" s="242">
        <v>15.134439043340461</v>
      </c>
      <c r="T20" s="242">
        <v>10.201607668497781</v>
      </c>
      <c r="U20" s="242">
        <v>4.9328313748426806</v>
      </c>
      <c r="V20" s="242">
        <v>1.7562587645517</v>
      </c>
      <c r="W20" s="242">
        <v>1.7562587645517</v>
      </c>
      <c r="X20" s="242">
        <v>4.9328313748426806</v>
      </c>
      <c r="Y20" s="242">
        <v>6.6890901393943807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341.56690635699169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341.56690635699124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341.56690635699124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0</v>
      </c>
      <c r="S22" s="241">
        <f t="shared" si="1"/>
        <v>341.56690635699169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341.56690635699169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269.61247162563359</v>
      </c>
      <c r="E23" s="282">
        <f t="shared" si="2"/>
        <v>0</v>
      </c>
      <c r="F23" s="282">
        <f t="shared" si="2"/>
        <v>0</v>
      </c>
      <c r="G23" s="282">
        <f t="shared" si="2"/>
        <v>269.61247162563359</v>
      </c>
      <c r="H23" s="282">
        <f t="shared" si="2"/>
        <v>0</v>
      </c>
      <c r="I23" s="282">
        <f t="shared" si="2"/>
        <v>269.61247162563359</v>
      </c>
      <c r="J23" s="282">
        <f t="shared" si="2"/>
        <v>0</v>
      </c>
      <c r="K23" s="282">
        <f t="shared" si="2"/>
        <v>0</v>
      </c>
      <c r="L23" s="282">
        <f t="shared" si="2"/>
        <v>269.61247162563359</v>
      </c>
      <c r="M23" s="282">
        <f t="shared" si="2"/>
        <v>0</v>
      </c>
      <c r="N23" s="282">
        <f t="shared" si="2"/>
        <v>0</v>
      </c>
      <c r="O23" s="282">
        <f t="shared" si="2"/>
        <v>269.61247162563359</v>
      </c>
      <c r="P23" s="282">
        <f t="shared" si="2"/>
        <v>0</v>
      </c>
      <c r="Q23" s="282">
        <f t="shared" si="2"/>
        <v>0</v>
      </c>
      <c r="R23" s="282">
        <f t="shared" si="2"/>
        <v>269.61247162563359</v>
      </c>
      <c r="S23" s="282">
        <f t="shared" si="2"/>
        <v>0</v>
      </c>
      <c r="T23" s="282">
        <f t="shared" si="2"/>
        <v>0</v>
      </c>
      <c r="U23" s="282">
        <f t="shared" si="2"/>
        <v>269.61247162563359</v>
      </c>
      <c r="V23" s="282">
        <f t="shared" si="2"/>
        <v>0</v>
      </c>
      <c r="W23" s="282">
        <f t="shared" si="2"/>
        <v>0</v>
      </c>
      <c r="X23" s="282">
        <f t="shared" si="2"/>
        <v>269.61247162563359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4.932831374842678</v>
      </c>
      <c r="D24" s="242">
        <f t="shared" si="3"/>
        <v>0</v>
      </c>
      <c r="E24" s="242">
        <f t="shared" si="3"/>
        <v>6.6890901393943807</v>
      </c>
      <c r="F24" s="242">
        <f t="shared" si="3"/>
        <v>1.7562587645517027</v>
      </c>
      <c r="G24" s="242">
        <f t="shared" si="3"/>
        <v>4.9328313748426922</v>
      </c>
      <c r="H24" s="242">
        <f t="shared" si="3"/>
        <v>1.7562587645516885</v>
      </c>
      <c r="I24" s="242">
        <f t="shared" si="3"/>
        <v>6.6890901393943807</v>
      </c>
      <c r="J24" s="242">
        <f t="shared" si="3"/>
        <v>0</v>
      </c>
      <c r="K24" s="242">
        <f t="shared" si="3"/>
        <v>6.6890901393943949</v>
      </c>
      <c r="L24" s="242">
        <f t="shared" si="3"/>
        <v>1.7562587645516743</v>
      </c>
      <c r="M24" s="242">
        <f t="shared" si="3"/>
        <v>4.9328313748426922</v>
      </c>
      <c r="N24" s="242">
        <f t="shared" si="3"/>
        <v>1.7562587645516885</v>
      </c>
      <c r="O24" s="242">
        <f t="shared" si="3"/>
        <v>4.932831374842678</v>
      </c>
      <c r="P24" s="242">
        <f t="shared" si="3"/>
        <v>0</v>
      </c>
      <c r="Q24" s="242">
        <f t="shared" si="3"/>
        <v>6.6890901393943807</v>
      </c>
      <c r="R24" s="242">
        <f t="shared" si="3"/>
        <v>0</v>
      </c>
      <c r="S24" s="242">
        <f t="shared" si="3"/>
        <v>6.689090139394466</v>
      </c>
      <c r="T24" s="242">
        <f t="shared" si="3"/>
        <v>1.7562587645516885</v>
      </c>
      <c r="U24" s="242">
        <f t="shared" si="3"/>
        <v>4.9328313748426922</v>
      </c>
      <c r="V24" s="242">
        <f t="shared" si="3"/>
        <v>1.7562587645516885</v>
      </c>
      <c r="W24" s="242">
        <f t="shared" si="3"/>
        <v>1.7562587645516885</v>
      </c>
      <c r="X24" s="242">
        <f t="shared" si="3"/>
        <v>4.9328313748426922</v>
      </c>
      <c r="Y24" s="242">
        <f t="shared" si="3"/>
        <v>1.7562587645516885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316.88888888888914</v>
      </c>
      <c r="C26" s="241">
        <f t="shared" si="4"/>
        <v>347.01479524588012</v>
      </c>
      <c r="D26" s="241">
        <f t="shared" si="4"/>
        <v>211.3167952458798</v>
      </c>
      <c r="E26" s="241">
        <f t="shared" si="4"/>
        <v>335.51960795986224</v>
      </c>
      <c r="F26" s="241">
        <f t="shared" si="4"/>
        <v>691.93860795986257</v>
      </c>
      <c r="G26" s="241">
        <f t="shared" si="4"/>
        <v>752.04860795986224</v>
      </c>
      <c r="H26" s="241">
        <f t="shared" si="4"/>
        <v>595.62460795986226</v>
      </c>
      <c r="I26" s="241">
        <f t="shared" si="4"/>
        <v>327.63170160287109</v>
      </c>
      <c r="J26" s="241">
        <f t="shared" si="4"/>
        <v>243.48770160287131</v>
      </c>
      <c r="K26" s="241">
        <f t="shared" si="4"/>
        <v>1076.4267016028712</v>
      </c>
      <c r="L26" s="241">
        <f t="shared" si="4"/>
        <v>1232.0557016028711</v>
      </c>
      <c r="M26" s="241">
        <f t="shared" si="4"/>
        <v>1302.981701602871</v>
      </c>
      <c r="N26" s="241">
        <f t="shared" si="4"/>
        <v>1369.4357952458799</v>
      </c>
      <c r="O26" s="241">
        <f t="shared" si="4"/>
        <v>1177.3427952458801</v>
      </c>
      <c r="P26" s="241">
        <f t="shared" si="4"/>
        <v>1154.8837952458798</v>
      </c>
      <c r="Q26" s="241">
        <f t="shared" si="4"/>
        <v>1189.1587952458799</v>
      </c>
      <c r="R26" s="241">
        <f t="shared" si="4"/>
        <v>1244.6667952458797</v>
      </c>
      <c r="S26" s="241">
        <f t="shared" si="4"/>
        <v>995.78779524587981</v>
      </c>
      <c r="T26" s="241">
        <f t="shared" si="4"/>
        <v>902.14979524587989</v>
      </c>
      <c r="U26" s="241">
        <f t="shared" si="4"/>
        <v>792.4707952458798</v>
      </c>
      <c r="V26" s="241">
        <f t="shared" si="4"/>
        <v>781.44879524587986</v>
      </c>
      <c r="W26" s="241">
        <f t="shared" si="4"/>
        <v>540.91979524587987</v>
      </c>
      <c r="X26" s="241">
        <f t="shared" si="4"/>
        <v>620.45079524587982</v>
      </c>
      <c r="Y26" s="241">
        <f t="shared" si="4"/>
        <v>514.85579524588002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142.40752105263164</v>
      </c>
      <c r="C27" s="282">
        <f t="shared" si="5"/>
        <v>190.43037243206709</v>
      </c>
      <c r="D27" s="282">
        <f t="shared" si="5"/>
        <v>114.14266568333096</v>
      </c>
      <c r="E27" s="282">
        <f t="shared" si="5"/>
        <v>1955.0420656833312</v>
      </c>
      <c r="F27" s="282">
        <f t="shared" si="5"/>
        <v>533.34106568333027</v>
      </c>
      <c r="G27" s="282">
        <f t="shared" si="5"/>
        <v>229.23940028681227</v>
      </c>
      <c r="H27" s="282">
        <f t="shared" si="5"/>
        <v>155.86964350637845</v>
      </c>
      <c r="I27" s="282">
        <f t="shared" si="5"/>
        <v>287.33028950524931</v>
      </c>
      <c r="J27" s="282">
        <f t="shared" si="5"/>
        <v>565.81082523250734</v>
      </c>
      <c r="K27" s="282">
        <f t="shared" si="5"/>
        <v>2144.8561240448603</v>
      </c>
      <c r="L27" s="282">
        <f t="shared" si="5"/>
        <v>1830.5906693707275</v>
      </c>
      <c r="M27" s="282">
        <f t="shared" si="5"/>
        <v>2720.4142732845976</v>
      </c>
      <c r="N27" s="282">
        <f t="shared" si="5"/>
        <v>2906.9267581125978</v>
      </c>
      <c r="O27" s="282">
        <f t="shared" si="5"/>
        <v>2850.9883519763862</v>
      </c>
      <c r="P27" s="282">
        <f t="shared" si="5"/>
        <v>3074.287567605093</v>
      </c>
      <c r="Q27" s="282">
        <f t="shared" si="5"/>
        <v>2767.285480353758</v>
      </c>
      <c r="R27" s="282">
        <f t="shared" si="5"/>
        <v>3056.521094922186</v>
      </c>
      <c r="S27" s="282">
        <f t="shared" si="5"/>
        <v>1956.2645616176492</v>
      </c>
      <c r="T27" s="282">
        <f t="shared" si="5"/>
        <v>2952.6973774177541</v>
      </c>
      <c r="U27" s="282">
        <f t="shared" si="5"/>
        <v>3085.2068237136273</v>
      </c>
      <c r="V27" s="282">
        <f t="shared" si="5"/>
        <v>2871.2509159762749</v>
      </c>
      <c r="W27" s="282">
        <f t="shared" si="5"/>
        <v>3110.25895338998</v>
      </c>
      <c r="X27" s="282">
        <f t="shared" si="5"/>
        <v>2844.709125470536</v>
      </c>
      <c r="Y27" s="282">
        <f t="shared" si="5"/>
        <v>2838.1110878622412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15.710607184722562</v>
      </c>
      <c r="C28" s="242">
        <f t="shared" si="6"/>
        <v>6.1135345744315828</v>
      </c>
      <c r="D28" s="242">
        <f t="shared" si="6"/>
        <v>6.1442933389832888</v>
      </c>
      <c r="E28" s="242">
        <f t="shared" si="6"/>
        <v>8.7264736177720437</v>
      </c>
      <c r="F28" s="242">
        <f t="shared" si="6"/>
        <v>7.9420812862698256</v>
      </c>
      <c r="G28" s="242">
        <f t="shared" si="6"/>
        <v>7.3515988153732224</v>
      </c>
      <c r="H28" s="242">
        <f t="shared" si="6"/>
        <v>16.205340050821519</v>
      </c>
      <c r="I28" s="242">
        <f t="shared" si="6"/>
        <v>18.169979911427149</v>
      </c>
      <c r="J28" s="242">
        <f t="shared" si="6"/>
        <v>9.5294301902158907</v>
      </c>
      <c r="K28" s="242">
        <f t="shared" si="6"/>
        <v>9.6431877193192861</v>
      </c>
      <c r="L28" s="242">
        <f t="shared" si="6"/>
        <v>8.2586378587137119</v>
      </c>
      <c r="M28" s="242">
        <f t="shared" si="6"/>
        <v>8.1957366232653897</v>
      </c>
      <c r="N28" s="242">
        <f t="shared" si="6"/>
        <v>13.003527858713696</v>
      </c>
      <c r="O28" s="242">
        <f t="shared" si="6"/>
        <v>10.681329094161995</v>
      </c>
      <c r="P28" s="242">
        <f t="shared" si="6"/>
        <v>8.2101190941619961</v>
      </c>
      <c r="Q28" s="242">
        <f t="shared" si="6"/>
        <v>8.0416090941619984</v>
      </c>
      <c r="R28" s="242">
        <f t="shared" si="6"/>
        <v>9.8772492335563982</v>
      </c>
      <c r="S28" s="242">
        <f t="shared" si="6"/>
        <v>10.280968137502398</v>
      </c>
      <c r="T28" s="242">
        <f t="shared" si="6"/>
        <v>11.030767041448499</v>
      </c>
      <c r="U28" s="242">
        <f t="shared" si="6"/>
        <v>14.117107041448492</v>
      </c>
      <c r="V28" s="242">
        <f t="shared" si="6"/>
        <v>23.23929904144849</v>
      </c>
      <c r="W28" s="242">
        <f t="shared" si="6"/>
        <v>15.818690041448491</v>
      </c>
      <c r="X28" s="242">
        <f t="shared" si="6"/>
        <v>12.299047041448489</v>
      </c>
      <c r="Y28" s="242">
        <f t="shared" si="6"/>
        <v>15.150368416291187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425.98727429062762</v>
      </c>
      <c r="C31" s="210">
        <v>489.50550300945832</v>
      </c>
      <c r="D31" s="210">
        <v>476.24325021496128</v>
      </c>
      <c r="E31" s="210">
        <v>458.91633705932918</v>
      </c>
      <c r="F31" s="210">
        <v>492.97411865864137</v>
      </c>
      <c r="G31" s="210">
        <v>519.54058469475501</v>
      </c>
      <c r="H31" s="210">
        <v>511.08357695614768</v>
      </c>
      <c r="I31" s="210">
        <v>533.56887360275141</v>
      </c>
      <c r="J31" s="210">
        <v>529.9572656921755</v>
      </c>
      <c r="K31" s="210">
        <v>418.48177128116942</v>
      </c>
      <c r="L31" s="210">
        <v>391.58521066208078</v>
      </c>
      <c r="M31" s="210">
        <v>348.44660361134987</v>
      </c>
      <c r="N31" s="210">
        <v>322.81263972484948</v>
      </c>
      <c r="O31" s="210">
        <v>339.46431642304378</v>
      </c>
      <c r="P31" s="210">
        <v>334.93164230438521</v>
      </c>
      <c r="Q31" s="210">
        <v>330.72923473774722</v>
      </c>
      <c r="R31" s="210">
        <v>318.82656921754079</v>
      </c>
      <c r="S31" s="210">
        <v>374.7705073086845</v>
      </c>
      <c r="T31" s="210">
        <v>376.4617368873603</v>
      </c>
      <c r="U31" s="210">
        <v>362.35348237317282</v>
      </c>
      <c r="V31" s="210">
        <v>369.02295786758378</v>
      </c>
      <c r="W31" s="210">
        <v>387.65640584694751</v>
      </c>
      <c r="X31" s="210">
        <v>372.20705073086839</v>
      </c>
      <c r="Y31" s="210">
        <v>393.36655202063628</v>
      </c>
      <c r="DA31" s="109" t="s">
        <v>1419</v>
      </c>
    </row>
    <row r="32" spans="1:105" ht="12" customHeight="1" x14ac:dyDescent="0.25">
      <c r="A32" s="24" t="s">
        <v>28</v>
      </c>
      <c r="B32" s="213">
        <v>38.103353396388648</v>
      </c>
      <c r="C32" s="213">
        <v>50.510662080825448</v>
      </c>
      <c r="D32" s="213">
        <v>49.497764402407562</v>
      </c>
      <c r="E32" s="213">
        <v>82.856405846947553</v>
      </c>
      <c r="F32" s="213">
        <v>157.71143594153051</v>
      </c>
      <c r="G32" s="213">
        <v>108.6049011177988</v>
      </c>
      <c r="H32" s="213">
        <v>93.551160791057598</v>
      </c>
      <c r="I32" s="213">
        <v>117.24849527085119</v>
      </c>
      <c r="J32" s="213">
        <v>126.59716251074811</v>
      </c>
      <c r="K32" s="213">
        <v>105.2394668959587</v>
      </c>
      <c r="L32" s="213">
        <v>123.2247635425623</v>
      </c>
      <c r="M32" s="213">
        <v>118.1877901977644</v>
      </c>
      <c r="N32" s="213">
        <v>105.9517626827171</v>
      </c>
      <c r="O32" s="213">
        <v>94.329492691315551</v>
      </c>
      <c r="P32" s="213">
        <v>81.976784178847808</v>
      </c>
      <c r="Q32" s="213">
        <v>62.668873602751503</v>
      </c>
      <c r="R32" s="213">
        <v>48.179535683576937</v>
      </c>
      <c r="S32" s="213">
        <v>56.708254514187438</v>
      </c>
      <c r="T32" s="213">
        <v>51.952192605331042</v>
      </c>
      <c r="U32" s="213">
        <v>70.051676698194314</v>
      </c>
      <c r="V32" s="213">
        <v>95.668615649183138</v>
      </c>
      <c r="W32" s="213">
        <v>103.204815133276</v>
      </c>
      <c r="X32" s="213">
        <v>74.024849527085124</v>
      </c>
      <c r="Y32" s="213">
        <v>61.378847807394664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161.32906276870168</v>
      </c>
      <c r="C33" s="204">
        <f t="shared" si="7"/>
        <v>187.84780739466893</v>
      </c>
      <c r="D33" s="204">
        <f t="shared" si="7"/>
        <v>186.55425623387788</v>
      </c>
      <c r="E33" s="204">
        <f t="shared" si="7"/>
        <v>146.60920034393806</v>
      </c>
      <c r="F33" s="204">
        <f t="shared" si="7"/>
        <v>121.55752364574374</v>
      </c>
      <c r="G33" s="204">
        <f t="shared" si="7"/>
        <v>188.77257093723131</v>
      </c>
      <c r="H33" s="204">
        <f t="shared" si="7"/>
        <v>199.69690455717966</v>
      </c>
      <c r="I33" s="204">
        <f t="shared" si="7"/>
        <v>185.87205503009454</v>
      </c>
      <c r="J33" s="204">
        <f t="shared" si="7"/>
        <v>174.74832330180564</v>
      </c>
      <c r="K33" s="204">
        <f t="shared" si="7"/>
        <v>124.95382631126398</v>
      </c>
      <c r="L33" s="204">
        <f t="shared" si="7"/>
        <v>98.358469475494402</v>
      </c>
      <c r="M33" s="204">
        <f t="shared" si="7"/>
        <v>79.744196044711941</v>
      </c>
      <c r="N33" s="204">
        <f t="shared" si="7"/>
        <v>80.560017196904539</v>
      </c>
      <c r="O33" s="204">
        <f t="shared" si="7"/>
        <v>117.30335339638864</v>
      </c>
      <c r="P33" s="204">
        <f t="shared" si="7"/>
        <v>124.83207222699914</v>
      </c>
      <c r="Q33" s="204">
        <f t="shared" si="7"/>
        <v>133.85193465176266</v>
      </c>
      <c r="R33" s="204">
        <f t="shared" si="7"/>
        <v>138.11126397248495</v>
      </c>
      <c r="S33" s="204">
        <f t="shared" si="7"/>
        <v>158.77377472055028</v>
      </c>
      <c r="T33" s="204">
        <f t="shared" si="7"/>
        <v>153.06878761822878</v>
      </c>
      <c r="U33" s="204">
        <f t="shared" si="7"/>
        <v>113.87979363714527</v>
      </c>
      <c r="V33" s="204">
        <f t="shared" si="7"/>
        <v>85.708684436801377</v>
      </c>
      <c r="W33" s="204">
        <f t="shared" si="7"/>
        <v>77.289595872742908</v>
      </c>
      <c r="X33" s="204">
        <f t="shared" si="7"/>
        <v>91.965520206362854</v>
      </c>
      <c r="Y33" s="204">
        <f t="shared" si="7"/>
        <v>117.43963886500427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6.7196904557179709</v>
      </c>
      <c r="C35" s="204">
        <v>7.8396388650042983</v>
      </c>
      <c r="D35" s="204">
        <v>6.8317282889079962</v>
      </c>
      <c r="E35" s="204">
        <v>7.8396388650042983</v>
      </c>
      <c r="F35" s="204">
        <v>6.60773860705073</v>
      </c>
      <c r="G35" s="204">
        <v>6.7196904557179709</v>
      </c>
      <c r="H35" s="204">
        <v>10.07953568357695</v>
      </c>
      <c r="I35" s="204">
        <v>12.31943250214961</v>
      </c>
      <c r="J35" s="204">
        <v>11.19948409286328</v>
      </c>
      <c r="K35" s="204">
        <v>6.7196904557179709</v>
      </c>
      <c r="L35" s="204">
        <v>4.4797936371453133</v>
      </c>
      <c r="M35" s="204">
        <v>3.359845227858985</v>
      </c>
      <c r="N35" s="204">
        <v>3.359845227858985</v>
      </c>
      <c r="O35" s="204">
        <v>3.359845227858985</v>
      </c>
      <c r="P35" s="204">
        <v>2.2398968185726571</v>
      </c>
      <c r="Q35" s="204">
        <v>2.2398968185726571</v>
      </c>
      <c r="R35" s="204">
        <v>2.2398968185726571</v>
      </c>
      <c r="S35" s="204">
        <v>1.7919174548581249</v>
      </c>
      <c r="T35" s="204">
        <v>1.7919174548581249</v>
      </c>
      <c r="U35" s="204">
        <v>1.5679277730008601</v>
      </c>
      <c r="V35" s="204">
        <v>0.89595872742906268</v>
      </c>
      <c r="W35" s="204">
        <v>1.6799656061908861</v>
      </c>
      <c r="X35" s="204">
        <v>1.007996560619089</v>
      </c>
      <c r="Y35" s="204">
        <v>0.67196904557179704</v>
      </c>
      <c r="DA35" s="71" t="s">
        <v>1422</v>
      </c>
    </row>
    <row r="36" spans="1:105" ht="12" customHeight="1" x14ac:dyDescent="0.25">
      <c r="A36" s="18" t="s">
        <v>71</v>
      </c>
      <c r="B36" s="204">
        <v>24.918228718830608</v>
      </c>
      <c r="C36" s="204">
        <v>12.709544282029229</v>
      </c>
      <c r="D36" s="204">
        <v>7.6661220980223552</v>
      </c>
      <c r="E36" s="204">
        <v>8.7882201203783303</v>
      </c>
      <c r="F36" s="204">
        <v>9.8613929492691312</v>
      </c>
      <c r="G36" s="204">
        <v>7.8742046431642301</v>
      </c>
      <c r="H36" s="204">
        <v>6.9224419604471183</v>
      </c>
      <c r="I36" s="204">
        <v>5.9859845227858983</v>
      </c>
      <c r="J36" s="204">
        <v>3.9294926913155628</v>
      </c>
      <c r="K36" s="204">
        <v>2.907308684436801</v>
      </c>
      <c r="L36" s="204">
        <v>1.891315563198624</v>
      </c>
      <c r="M36" s="204">
        <v>1.8779879621668101</v>
      </c>
      <c r="N36" s="204">
        <v>2.7002579535683569</v>
      </c>
      <c r="O36" s="204">
        <v>1.907566638005159</v>
      </c>
      <c r="P36" s="204">
        <v>2.933877901977644</v>
      </c>
      <c r="Q36" s="204">
        <v>4.0335339638864998</v>
      </c>
      <c r="R36" s="204">
        <v>3.0450558899398108</v>
      </c>
      <c r="S36" s="204">
        <v>4.4242476354256226</v>
      </c>
      <c r="T36" s="204">
        <v>3.841702493551161</v>
      </c>
      <c r="U36" s="204">
        <v>3.9610490111779879</v>
      </c>
      <c r="V36" s="204">
        <v>8.2537403267411857</v>
      </c>
      <c r="W36" s="204">
        <v>7.5488392089423906</v>
      </c>
      <c r="X36" s="204">
        <v>7.3447979363714531</v>
      </c>
      <c r="Y36" s="204">
        <v>6.7327601031814277</v>
      </c>
      <c r="DA36" s="71" t="s">
        <v>1423</v>
      </c>
    </row>
    <row r="37" spans="1:105" ht="12" customHeight="1" x14ac:dyDescent="0.25">
      <c r="A37" s="18" t="s">
        <v>32</v>
      </c>
      <c r="B37" s="204">
        <v>129.5910576096303</v>
      </c>
      <c r="C37" s="204">
        <v>155.35494411006019</v>
      </c>
      <c r="D37" s="204">
        <v>163.07446259673259</v>
      </c>
      <c r="E37" s="204">
        <v>125.4418744625967</v>
      </c>
      <c r="F37" s="204">
        <v>55.387446259673247</v>
      </c>
      <c r="G37" s="204">
        <v>47.474892519346518</v>
      </c>
      <c r="H37" s="204">
        <v>27.11470335339639</v>
      </c>
      <c r="I37" s="204">
        <v>26.053310404127259</v>
      </c>
      <c r="J37" s="204">
        <v>17.368873602751499</v>
      </c>
      <c r="K37" s="204">
        <v>11.5792777300086</v>
      </c>
      <c r="L37" s="204">
        <v>6.7546001719690452</v>
      </c>
      <c r="M37" s="204">
        <v>4.8246775580395527</v>
      </c>
      <c r="N37" s="204">
        <v>4.8246775580395527</v>
      </c>
      <c r="O37" s="204">
        <v>3.8597592433362</v>
      </c>
      <c r="P37" s="204">
        <v>4.8246775580395527</v>
      </c>
      <c r="Q37" s="204">
        <v>3.8597592433362</v>
      </c>
      <c r="R37" s="204">
        <v>3.184264832330181</v>
      </c>
      <c r="S37" s="204">
        <v>2.9913155631986239</v>
      </c>
      <c r="T37" s="204">
        <v>2.701805674978504</v>
      </c>
      <c r="U37" s="204">
        <v>2.6053310404127261</v>
      </c>
      <c r="V37" s="204">
        <v>1.833361994840929</v>
      </c>
      <c r="W37" s="204">
        <v>1.4398968185726571</v>
      </c>
      <c r="X37" s="204">
        <v>2.207824591573516</v>
      </c>
      <c r="Y37" s="204">
        <v>2.1228718830610491</v>
      </c>
      <c r="DA37" s="71" t="s">
        <v>1424</v>
      </c>
    </row>
    <row r="38" spans="1:105" ht="12" customHeight="1" x14ac:dyDescent="0.25">
      <c r="A38" s="18" t="s">
        <v>33</v>
      </c>
      <c r="B38" s="204">
        <v>0.1000859845227859</v>
      </c>
      <c r="C38" s="204">
        <v>11.943680137575241</v>
      </c>
      <c r="D38" s="204">
        <v>8.9819432502149592</v>
      </c>
      <c r="E38" s="204">
        <v>4.5394668959587277</v>
      </c>
      <c r="F38" s="204">
        <v>49.700945829750637</v>
      </c>
      <c r="G38" s="204">
        <v>126.7037833190026</v>
      </c>
      <c r="H38" s="204">
        <v>155.58022355975919</v>
      </c>
      <c r="I38" s="204">
        <v>141.51332760103179</v>
      </c>
      <c r="J38" s="204">
        <v>142.2504729148753</v>
      </c>
      <c r="K38" s="204">
        <v>103.7475494411006</v>
      </c>
      <c r="L38" s="204">
        <v>85.23276010318142</v>
      </c>
      <c r="M38" s="204">
        <v>69.681685296646592</v>
      </c>
      <c r="N38" s="204">
        <v>69.675236457437649</v>
      </c>
      <c r="O38" s="204">
        <v>108.1761822871883</v>
      </c>
      <c r="P38" s="204">
        <v>114.83361994840929</v>
      </c>
      <c r="Q38" s="204">
        <v>123.7187446259673</v>
      </c>
      <c r="R38" s="204">
        <v>129.64204643164231</v>
      </c>
      <c r="S38" s="204">
        <v>149.5662940670679</v>
      </c>
      <c r="T38" s="204">
        <v>144.733361994841</v>
      </c>
      <c r="U38" s="204">
        <v>105.7454858125537</v>
      </c>
      <c r="V38" s="204">
        <v>74.725623387790193</v>
      </c>
      <c r="W38" s="204">
        <v>66.620894239036971</v>
      </c>
      <c r="X38" s="204">
        <v>81.404901117798801</v>
      </c>
      <c r="Y38" s="204">
        <v>107.91203783319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175.3439380911436</v>
      </c>
      <c r="C39" s="204">
        <f t="shared" si="8"/>
        <v>193.12123817712813</v>
      </c>
      <c r="D39" s="204">
        <f t="shared" si="8"/>
        <v>182.26569217540845</v>
      </c>
      <c r="E39" s="204">
        <f t="shared" si="8"/>
        <v>165.99312123817711</v>
      </c>
      <c r="F39" s="204">
        <f t="shared" si="8"/>
        <v>153.07394668959594</v>
      </c>
      <c r="G39" s="204">
        <f t="shared" si="8"/>
        <v>159.02424763542564</v>
      </c>
      <c r="H39" s="204">
        <f t="shared" si="8"/>
        <v>151.03181427343074</v>
      </c>
      <c r="I39" s="204">
        <f t="shared" si="8"/>
        <v>160.83404987102324</v>
      </c>
      <c r="J39" s="204">
        <f t="shared" si="8"/>
        <v>155.93293207222695</v>
      </c>
      <c r="K39" s="204">
        <f t="shared" si="8"/>
        <v>124.33361994840929</v>
      </c>
      <c r="L39" s="204">
        <f t="shared" si="8"/>
        <v>107.3516766981943</v>
      </c>
      <c r="M39" s="204">
        <f t="shared" si="8"/>
        <v>98.34479793637145</v>
      </c>
      <c r="N39" s="204">
        <f t="shared" si="8"/>
        <v>82.674118658641433</v>
      </c>
      <c r="O39" s="204">
        <f t="shared" si="8"/>
        <v>72.527944969905406</v>
      </c>
      <c r="P39" s="204">
        <f t="shared" si="8"/>
        <v>70.077386070507302</v>
      </c>
      <c r="Q39" s="204">
        <f t="shared" si="8"/>
        <v>68.099742046431643</v>
      </c>
      <c r="R39" s="204">
        <f t="shared" si="8"/>
        <v>71.67687016337058</v>
      </c>
      <c r="S39" s="204">
        <f t="shared" si="8"/>
        <v>87.437919174548583</v>
      </c>
      <c r="T39" s="204">
        <f t="shared" si="8"/>
        <v>89.355116079105755</v>
      </c>
      <c r="U39" s="204">
        <f t="shared" si="8"/>
        <v>89.603353396388641</v>
      </c>
      <c r="V39" s="204">
        <f t="shared" si="8"/>
        <v>82.2993121238177</v>
      </c>
      <c r="W39" s="204">
        <f t="shared" si="8"/>
        <v>95.383061049011175</v>
      </c>
      <c r="X39" s="204">
        <f t="shared" si="8"/>
        <v>96.4536543422184</v>
      </c>
      <c r="Y39" s="204">
        <f t="shared" si="8"/>
        <v>99.773086844368009</v>
      </c>
      <c r="DA39" s="71"/>
    </row>
    <row r="40" spans="1:105" ht="12" customHeight="1" x14ac:dyDescent="0.25">
      <c r="A40" s="18" t="s">
        <v>73</v>
      </c>
      <c r="B40" s="204">
        <v>173.81771281169389</v>
      </c>
      <c r="C40" s="204">
        <v>191.96044711951851</v>
      </c>
      <c r="D40" s="204">
        <v>180.61049011177991</v>
      </c>
      <c r="E40" s="204">
        <v>165.64918314703351</v>
      </c>
      <c r="F40" s="204">
        <v>152.66552020636291</v>
      </c>
      <c r="G40" s="204">
        <v>158.4653482373173</v>
      </c>
      <c r="H40" s="204">
        <v>150.3869303525365</v>
      </c>
      <c r="I40" s="204">
        <v>160.189165950129</v>
      </c>
      <c r="J40" s="204">
        <v>155.48151332760099</v>
      </c>
      <c r="K40" s="204">
        <v>124.33361994840929</v>
      </c>
      <c r="L40" s="204">
        <v>107.3516766981943</v>
      </c>
      <c r="M40" s="204">
        <v>98.34479793637145</v>
      </c>
      <c r="N40" s="204">
        <v>82.674118658641433</v>
      </c>
      <c r="O40" s="204">
        <v>72.527944969905406</v>
      </c>
      <c r="P40" s="204">
        <v>70.077386070507302</v>
      </c>
      <c r="Q40" s="204">
        <v>68.099742046431643</v>
      </c>
      <c r="R40" s="204">
        <v>71.67687016337058</v>
      </c>
      <c r="S40" s="204">
        <v>87.437919174548583</v>
      </c>
      <c r="T40" s="204">
        <v>89.355116079105755</v>
      </c>
      <c r="U40" s="204">
        <v>89.603353396388641</v>
      </c>
      <c r="V40" s="204">
        <v>82.2993121238177</v>
      </c>
      <c r="W40" s="204">
        <v>95.383061049011175</v>
      </c>
      <c r="X40" s="204">
        <v>96.4536543422184</v>
      </c>
      <c r="Y40" s="204">
        <v>99.773086844368009</v>
      </c>
      <c r="DA40" s="71" t="s">
        <v>1426</v>
      </c>
    </row>
    <row r="41" spans="1:105" ht="12" customHeight="1" x14ac:dyDescent="0.25">
      <c r="A41" s="18" t="s">
        <v>36</v>
      </c>
      <c r="B41" s="204">
        <v>1.5262252794496991</v>
      </c>
      <c r="C41" s="204">
        <v>1.1607910576096301</v>
      </c>
      <c r="D41" s="204">
        <v>1.6552020636285469</v>
      </c>
      <c r="E41" s="204">
        <v>0.34393809114359408</v>
      </c>
      <c r="F41" s="204">
        <v>0.40842648323301811</v>
      </c>
      <c r="G41" s="204">
        <v>0.55889939810834044</v>
      </c>
      <c r="H41" s="204">
        <v>0.64488392089423896</v>
      </c>
      <c r="I41" s="204">
        <v>0.64488392089423896</v>
      </c>
      <c r="J41" s="204">
        <v>0.45141874462596732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1.3853826311263979</v>
      </c>
      <c r="C42" s="204">
        <f t="shared" si="9"/>
        <v>4.8246775580395527</v>
      </c>
      <c r="D42" s="204">
        <f t="shared" si="9"/>
        <v>4.0364574376612206</v>
      </c>
      <c r="E42" s="204">
        <f t="shared" si="9"/>
        <v>3.1049871023215818</v>
      </c>
      <c r="F42" s="204">
        <f t="shared" si="9"/>
        <v>4.2992261392949267</v>
      </c>
      <c r="G42" s="204">
        <f t="shared" si="9"/>
        <v>4.2036973344797932</v>
      </c>
      <c r="H42" s="204">
        <f t="shared" si="9"/>
        <v>4.6575236457437654</v>
      </c>
      <c r="I42" s="204">
        <f t="shared" si="9"/>
        <v>6.4727429062768689</v>
      </c>
      <c r="J42" s="204">
        <f t="shared" si="9"/>
        <v>8.7656921754084252</v>
      </c>
      <c r="K42" s="204">
        <f t="shared" si="9"/>
        <v>10.38976784178848</v>
      </c>
      <c r="L42" s="204">
        <f t="shared" si="9"/>
        <v>8.9089423903697327</v>
      </c>
      <c r="M42" s="204">
        <f t="shared" si="9"/>
        <v>5.135167669819432</v>
      </c>
      <c r="N42" s="204">
        <f t="shared" si="9"/>
        <v>8.7417024935511609</v>
      </c>
      <c r="O42" s="204">
        <f t="shared" si="9"/>
        <v>9.3866723989681855</v>
      </c>
      <c r="P42" s="204">
        <f t="shared" si="9"/>
        <v>10.58091143594153</v>
      </c>
      <c r="Q42" s="204">
        <f t="shared" si="9"/>
        <v>16.408684436801369</v>
      </c>
      <c r="R42" s="204">
        <f t="shared" si="9"/>
        <v>11.41685296646604</v>
      </c>
      <c r="S42" s="204">
        <f t="shared" si="9"/>
        <v>13.638091143594149</v>
      </c>
      <c r="T42" s="204">
        <f t="shared" si="9"/>
        <v>23.254084264832329</v>
      </c>
      <c r="U42" s="204">
        <f t="shared" si="9"/>
        <v>29.6957007738607</v>
      </c>
      <c r="V42" s="204">
        <f t="shared" si="9"/>
        <v>43.48907996560618</v>
      </c>
      <c r="W42" s="204">
        <f t="shared" si="9"/>
        <v>47.883834909716249</v>
      </c>
      <c r="X42" s="204">
        <f t="shared" si="9"/>
        <v>49.436285468615637</v>
      </c>
      <c r="Y42" s="204">
        <f t="shared" si="9"/>
        <v>53.038091143594137</v>
      </c>
      <c r="DA42" s="71"/>
    </row>
    <row r="43" spans="1:105" ht="12" customHeight="1" x14ac:dyDescent="0.25">
      <c r="A43" s="18" t="s">
        <v>38</v>
      </c>
      <c r="B43" s="204">
        <v>1.3853826311263979</v>
      </c>
      <c r="C43" s="204">
        <v>4.8246775580395527</v>
      </c>
      <c r="D43" s="204">
        <v>4.0364574376612206</v>
      </c>
      <c r="E43" s="204">
        <v>3.1049871023215818</v>
      </c>
      <c r="F43" s="204">
        <v>4.2992261392949267</v>
      </c>
      <c r="G43" s="204">
        <v>4.2036973344797932</v>
      </c>
      <c r="H43" s="204">
        <v>4.6575236457437654</v>
      </c>
      <c r="I43" s="204">
        <v>6.4727429062768689</v>
      </c>
      <c r="J43" s="204">
        <v>8.7656921754084252</v>
      </c>
      <c r="K43" s="204">
        <v>10.38976784178848</v>
      </c>
      <c r="L43" s="204">
        <v>8.9089423903697327</v>
      </c>
      <c r="M43" s="204">
        <v>5.135167669819432</v>
      </c>
      <c r="N43" s="204">
        <v>8.7417024935511609</v>
      </c>
      <c r="O43" s="204">
        <v>9.3866723989681855</v>
      </c>
      <c r="P43" s="204">
        <v>10.58091143594153</v>
      </c>
      <c r="Q43" s="204">
        <v>16.408684436801369</v>
      </c>
      <c r="R43" s="204">
        <v>11.41685296646604</v>
      </c>
      <c r="S43" s="204">
        <v>13.638091143594149</v>
      </c>
      <c r="T43" s="204">
        <v>23.254084264832329</v>
      </c>
      <c r="U43" s="204">
        <v>29.6957007738607</v>
      </c>
      <c r="V43" s="204">
        <v>43.48907996560618</v>
      </c>
      <c r="W43" s="204">
        <v>47.883834909716249</v>
      </c>
      <c r="X43" s="204">
        <v>49.436285468615637</v>
      </c>
      <c r="Y43" s="204">
        <v>53.038091143594137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1.330266552020636</v>
      </c>
      <c r="C49" s="204">
        <v>1.0085124677558039</v>
      </c>
      <c r="D49" s="204">
        <v>0.49269131556319862</v>
      </c>
      <c r="E49" s="204">
        <v>0.33542562338779008</v>
      </c>
      <c r="F49" s="204">
        <v>9.8108340498710228E-2</v>
      </c>
      <c r="G49" s="204">
        <v>3.5769561478933787E-2</v>
      </c>
      <c r="H49" s="204">
        <v>6.5348237317282884E-2</v>
      </c>
      <c r="I49" s="204">
        <v>0.1148753224419604</v>
      </c>
      <c r="J49" s="204">
        <v>0.1126397248495271</v>
      </c>
      <c r="K49" s="204">
        <v>8.2717110920034378E-2</v>
      </c>
      <c r="L49" s="204">
        <v>1.031814273430782E-3</v>
      </c>
      <c r="M49" s="204">
        <v>1.1177987962166811E-3</v>
      </c>
      <c r="N49" s="204">
        <v>1.1177987962166811E-3</v>
      </c>
      <c r="O49" s="204">
        <v>1.1177987962166811E-3</v>
      </c>
      <c r="P49" s="204">
        <v>1.031814273430782E-3</v>
      </c>
      <c r="Q49" s="204">
        <v>9.4582975064488384E-4</v>
      </c>
      <c r="R49" s="204">
        <v>9.4582975064488384E-4</v>
      </c>
      <c r="S49" s="204">
        <v>9.4582975064488384E-4</v>
      </c>
      <c r="T49" s="204">
        <v>9.4582975064488384E-4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48.495270851246772</v>
      </c>
      <c r="C50" s="207">
        <v>52.192605331040411</v>
      </c>
      <c r="D50" s="207">
        <v>53.396388650042987</v>
      </c>
      <c r="E50" s="207">
        <v>60.017196904557167</v>
      </c>
      <c r="F50" s="207">
        <v>56.233877901977642</v>
      </c>
      <c r="G50" s="207">
        <v>58.899398108340492</v>
      </c>
      <c r="H50" s="207">
        <v>62.08082545141874</v>
      </c>
      <c r="I50" s="207">
        <v>63.026655202063623</v>
      </c>
      <c r="J50" s="207">
        <v>63.800515907136713</v>
      </c>
      <c r="K50" s="207">
        <v>53.482373172828893</v>
      </c>
      <c r="L50" s="207">
        <v>53.740326741186593</v>
      </c>
      <c r="M50" s="207">
        <v>47.033533963886498</v>
      </c>
      <c r="N50" s="207">
        <v>44.883920894239033</v>
      </c>
      <c r="O50" s="207">
        <v>45.915735167669823</v>
      </c>
      <c r="P50" s="207">
        <v>47.46345657781599</v>
      </c>
      <c r="Q50" s="207">
        <v>49.699054170249347</v>
      </c>
      <c r="R50" s="207">
        <v>49.441100601891662</v>
      </c>
      <c r="S50" s="207">
        <v>58.211521926053308</v>
      </c>
      <c r="T50" s="207">
        <v>58.830610490111781</v>
      </c>
      <c r="U50" s="207">
        <v>59.122957867583843</v>
      </c>
      <c r="V50" s="207">
        <v>61.857265692175403</v>
      </c>
      <c r="W50" s="207">
        <v>63.895098882201196</v>
      </c>
      <c r="X50" s="207">
        <v>60.32674118658641</v>
      </c>
      <c r="Y50" s="207">
        <v>61.736887360275148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425.98727429062762</v>
      </c>
      <c r="C51" s="284">
        <f t="shared" si="10"/>
        <v>489.50550300945827</v>
      </c>
      <c r="D51" s="284">
        <f t="shared" si="10"/>
        <v>476.24325021496122</v>
      </c>
      <c r="E51" s="284">
        <f t="shared" si="10"/>
        <v>458.91633705932924</v>
      </c>
      <c r="F51" s="284">
        <f t="shared" si="10"/>
        <v>492.97411865864137</v>
      </c>
      <c r="G51" s="284">
        <f t="shared" si="10"/>
        <v>519.5405846947549</v>
      </c>
      <c r="H51" s="284">
        <f t="shared" si="10"/>
        <v>511.08357695614757</v>
      </c>
      <c r="I51" s="284">
        <f t="shared" si="10"/>
        <v>533.5688736027513</v>
      </c>
      <c r="J51" s="284">
        <f t="shared" si="10"/>
        <v>529.9572656921755</v>
      </c>
      <c r="K51" s="284">
        <f t="shared" si="10"/>
        <v>418.48177128116936</v>
      </c>
      <c r="L51" s="284">
        <f t="shared" si="10"/>
        <v>391.58521066208067</v>
      </c>
      <c r="M51" s="284">
        <f t="shared" si="10"/>
        <v>348.44660361134993</v>
      </c>
      <c r="N51" s="284">
        <f t="shared" si="10"/>
        <v>322.81263972484953</v>
      </c>
      <c r="O51" s="284">
        <f t="shared" si="10"/>
        <v>339.46431642304378</v>
      </c>
      <c r="P51" s="284">
        <f t="shared" si="10"/>
        <v>334.93164230438521</v>
      </c>
      <c r="Q51" s="284">
        <f t="shared" si="10"/>
        <v>330.72923473774716</v>
      </c>
      <c r="R51" s="284">
        <f t="shared" si="10"/>
        <v>318.82656921754079</v>
      </c>
      <c r="S51" s="284">
        <f t="shared" si="10"/>
        <v>374.7705073086845</v>
      </c>
      <c r="T51" s="284">
        <f t="shared" si="10"/>
        <v>376.46173688736025</v>
      </c>
      <c r="U51" s="284">
        <f t="shared" si="10"/>
        <v>362.35348237317265</v>
      </c>
      <c r="V51" s="284">
        <f t="shared" si="10"/>
        <v>369.02295786758395</v>
      </c>
      <c r="W51" s="284">
        <f t="shared" si="10"/>
        <v>387.65640584694751</v>
      </c>
      <c r="X51" s="284">
        <f t="shared" si="10"/>
        <v>372.20705073086827</v>
      </c>
      <c r="Y51" s="284">
        <f t="shared" si="10"/>
        <v>393.36655202063628</v>
      </c>
      <c r="DA51" s="118"/>
    </row>
    <row r="52" spans="1:105" ht="12" customHeight="1" x14ac:dyDescent="0.25">
      <c r="A52" s="51" t="s">
        <v>51</v>
      </c>
      <c r="B52" s="241">
        <f>NMM_fec!B5</f>
        <v>295.18200000000002</v>
      </c>
      <c r="C52" s="241">
        <f>NMM_fec!C5</f>
        <v>303.41487628108132</v>
      </c>
      <c r="D52" s="241">
        <f>NMM_fec!D5</f>
        <v>286.06416433941843</v>
      </c>
      <c r="E52" s="241">
        <f>NMM_fec!E5</f>
        <v>331.23734974130622</v>
      </c>
      <c r="F52" s="241">
        <f>NMM_fec!F5</f>
        <v>308.97864899808872</v>
      </c>
      <c r="G52" s="241">
        <f>NMM_fec!G5</f>
        <v>316.3648458865556</v>
      </c>
      <c r="H52" s="241">
        <f>NMM_fec!H5</f>
        <v>316.00893485914088</v>
      </c>
      <c r="I52" s="241">
        <f>NMM_fec!I5</f>
        <v>314.75709080199653</v>
      </c>
      <c r="J52" s="241">
        <f>NMM_fec!J5</f>
        <v>319.57979067352937</v>
      </c>
      <c r="K52" s="241">
        <f>NMM_fec!K5</f>
        <v>256.86976978712318</v>
      </c>
      <c r="L52" s="241">
        <f>NMM_fec!L5</f>
        <v>233.4239751385193</v>
      </c>
      <c r="M52" s="241">
        <f>NMM_fec!M5</f>
        <v>223.75870274338109</v>
      </c>
      <c r="N52" s="241">
        <f>NMM_fec!N5</f>
        <v>198.94772757366491</v>
      </c>
      <c r="O52" s="241">
        <f>NMM_fec!O5</f>
        <v>221.23950495615651</v>
      </c>
      <c r="P52" s="241">
        <f>NMM_fec!P5</f>
        <v>224.32241731266549</v>
      </c>
      <c r="Q52" s="241">
        <f>NMM_fec!Q5</f>
        <v>212.97042310917641</v>
      </c>
      <c r="R52" s="241">
        <f>NMM_fec!R5</f>
        <v>211.1796100966464</v>
      </c>
      <c r="S52" s="241">
        <f>NMM_fec!S5</f>
        <v>226.21387862036929</v>
      </c>
      <c r="T52" s="241">
        <f>NMM_fec!T5</f>
        <v>254.11960187080501</v>
      </c>
      <c r="U52" s="241">
        <f>NMM_fec!U5</f>
        <v>253.46655026592811</v>
      </c>
      <c r="V52" s="241">
        <f>NMM_fec!V5</f>
        <v>254.00356966346061</v>
      </c>
      <c r="W52" s="241">
        <f>NMM_fec!W5</f>
        <v>279.26078362373693</v>
      </c>
      <c r="X52" s="241">
        <f>NMM_fec!X5</f>
        <v>257.97164776455418</v>
      </c>
      <c r="Y52" s="241">
        <f>NMM_fec!Y5</f>
        <v>275.43100773096319</v>
      </c>
      <c r="DA52" s="83"/>
    </row>
    <row r="53" spans="1:105" ht="12" customHeight="1" x14ac:dyDescent="0.25">
      <c r="A53" s="99" t="s">
        <v>52</v>
      </c>
      <c r="B53" s="282">
        <f>NMM_fec!B48</f>
        <v>120.62425547074599</v>
      </c>
      <c r="C53" s="282">
        <f>NMM_fec!C48</f>
        <v>175.45510813468351</v>
      </c>
      <c r="D53" s="282">
        <f>NMM_fec!D48</f>
        <v>180.18456025235179</v>
      </c>
      <c r="E53" s="282">
        <f>NMM_fec!E48</f>
        <v>116.2030384693705</v>
      </c>
      <c r="F53" s="282">
        <f>NMM_fec!F48</f>
        <v>170.57479587200311</v>
      </c>
      <c r="G53" s="282">
        <f>NMM_fec!G48</f>
        <v>188.5278360692059</v>
      </c>
      <c r="H53" s="282">
        <f>NMM_fec!H48</f>
        <v>182.74798741505921</v>
      </c>
      <c r="I53" s="282">
        <f>NMM_fec!I48</f>
        <v>207.74403155771719</v>
      </c>
      <c r="J53" s="282">
        <f>NMM_fec!J48</f>
        <v>196.11085881554169</v>
      </c>
      <c r="K53" s="282">
        <f>NMM_fec!K48</f>
        <v>146.28489500179151</v>
      </c>
      <c r="L53" s="282">
        <f>NMM_fec!L48</f>
        <v>142.42569239976581</v>
      </c>
      <c r="M53" s="282">
        <f>NMM_fec!M48</f>
        <v>108.9796751106679</v>
      </c>
      <c r="N53" s="282">
        <f>NMM_fec!N48</f>
        <v>108.40603470302339</v>
      </c>
      <c r="O53" s="282">
        <f>NMM_fec!O48</f>
        <v>102.49567077818431</v>
      </c>
      <c r="P53" s="282">
        <f>NMM_fec!P48</f>
        <v>94.398931364106346</v>
      </c>
      <c r="Q53" s="282">
        <f>NMM_fec!Q48</f>
        <v>102.2489514566397</v>
      </c>
      <c r="R53" s="282">
        <f>NMM_fec!R48</f>
        <v>91.304398811697794</v>
      </c>
      <c r="S53" s="282">
        <f>NMM_fec!S48</f>
        <v>131.35652111192661</v>
      </c>
      <c r="T53" s="282">
        <f>NMM_fec!T48</f>
        <v>102.7550565938058</v>
      </c>
      <c r="U53" s="282">
        <f>NMM_fec!U48</f>
        <v>90.724155325771008</v>
      </c>
      <c r="V53" s="282">
        <f>NMM_fec!V48</f>
        <v>98.427579639060397</v>
      </c>
      <c r="W53" s="282">
        <f>NMM_fec!W48</f>
        <v>90.557319848591078</v>
      </c>
      <c r="X53" s="282">
        <f>NMM_fec!X48</f>
        <v>96.33308230272516</v>
      </c>
      <c r="Y53" s="282">
        <f>NMM_fec!Y48</f>
        <v>99.469801342772058</v>
      </c>
      <c r="DA53" s="94"/>
    </row>
    <row r="54" spans="1:105" ht="12" customHeight="1" x14ac:dyDescent="0.25">
      <c r="A54" s="52" t="s">
        <v>53</v>
      </c>
      <c r="B54" s="242">
        <f>NMM_fec!B99</f>
        <v>10.181018819881629</v>
      </c>
      <c r="C54" s="242">
        <f>NMM_fec!C99</f>
        <v>10.63551859369343</v>
      </c>
      <c r="D54" s="242">
        <f>NMM_fec!D99</f>
        <v>9.9945256231910342</v>
      </c>
      <c r="E54" s="242">
        <f>NMM_fec!E99</f>
        <v>11.47594884865253</v>
      </c>
      <c r="F54" s="242">
        <f>NMM_fec!F99</f>
        <v>13.420673788549539</v>
      </c>
      <c r="G54" s="242">
        <f>NMM_fec!G99</f>
        <v>14.64790273899342</v>
      </c>
      <c r="H54" s="242">
        <f>NMM_fec!H99</f>
        <v>12.32665468194751</v>
      </c>
      <c r="I54" s="242">
        <f>NMM_fec!I99</f>
        <v>11.06775124303755</v>
      </c>
      <c r="J54" s="242">
        <f>NMM_fec!J99</f>
        <v>14.266616203104419</v>
      </c>
      <c r="K54" s="242">
        <f>NMM_fec!K99</f>
        <v>15.327106492254661</v>
      </c>
      <c r="L54" s="242">
        <f>NMM_fec!L99</f>
        <v>15.735543123795599</v>
      </c>
      <c r="M54" s="242">
        <f>NMM_fec!M99</f>
        <v>15.708225757300941</v>
      </c>
      <c r="N54" s="242">
        <f>NMM_fec!N99</f>
        <v>15.4588774481612</v>
      </c>
      <c r="O54" s="242">
        <f>NMM_fec!O99</f>
        <v>15.72914068870295</v>
      </c>
      <c r="P54" s="242">
        <f>NMM_fec!P99</f>
        <v>16.210293627613339</v>
      </c>
      <c r="Q54" s="242">
        <f>NMM_fec!Q99</f>
        <v>15.509860171931029</v>
      </c>
      <c r="R54" s="242">
        <f>NMM_fec!R99</f>
        <v>16.34256030919661</v>
      </c>
      <c r="S54" s="242">
        <f>NMM_fec!S99</f>
        <v>17.20010757638865</v>
      </c>
      <c r="T54" s="242">
        <f>NMM_fec!T99</f>
        <v>19.587078422749389</v>
      </c>
      <c r="U54" s="242">
        <f>NMM_fec!U99</f>
        <v>18.162776781473571</v>
      </c>
      <c r="V54" s="242">
        <f>NMM_fec!V99</f>
        <v>16.591808565062909</v>
      </c>
      <c r="W54" s="242">
        <f>NMM_fec!W99</f>
        <v>17.838302374619492</v>
      </c>
      <c r="X54" s="242">
        <f>NMM_fec!X99</f>
        <v>17.902320663588931</v>
      </c>
      <c r="Y54" s="242">
        <f>NMM_fec!Y99</f>
        <v>18.465742946901081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2512.1979314193613</v>
      </c>
      <c r="C56" s="203">
        <f t="shared" si="11"/>
        <v>2940.1416481028691</v>
      </c>
      <c r="D56" s="203">
        <f t="shared" si="11"/>
        <v>2899.9906690753628</v>
      </c>
      <c r="E56" s="203">
        <f t="shared" si="11"/>
        <v>2862.2922752450004</v>
      </c>
      <c r="F56" s="203">
        <f t="shared" si="11"/>
        <v>3187.4797799303988</v>
      </c>
      <c r="G56" s="203">
        <f t="shared" si="11"/>
        <v>3350.5201962925357</v>
      </c>
      <c r="H56" s="203">
        <f t="shared" si="11"/>
        <v>3460.5909174899516</v>
      </c>
      <c r="I56" s="203">
        <f t="shared" si="11"/>
        <v>3560.6510473848134</v>
      </c>
      <c r="J56" s="203">
        <f t="shared" si="11"/>
        <v>3465.2848420897244</v>
      </c>
      <c r="K56" s="203">
        <f t="shared" si="11"/>
        <v>2707.8793853887664</v>
      </c>
      <c r="L56" s="203">
        <f t="shared" si="11"/>
        <v>2579.7372032032599</v>
      </c>
      <c r="M56" s="203">
        <f t="shared" si="11"/>
        <v>2299.4021972587097</v>
      </c>
      <c r="N56" s="203">
        <f t="shared" si="11"/>
        <v>2155.8945703958084</v>
      </c>
      <c r="O56" s="203">
        <f t="shared" si="11"/>
        <v>2341.5440960030292</v>
      </c>
      <c r="P56" s="203">
        <f t="shared" si="11"/>
        <v>2409.7486944035518</v>
      </c>
      <c r="Q56" s="203">
        <f t="shared" si="11"/>
        <v>2310.2896269004045</v>
      </c>
      <c r="R56" s="203">
        <f t="shared" si="11"/>
        <v>2183.6843295262997</v>
      </c>
      <c r="S56" s="203">
        <f t="shared" si="11"/>
        <v>2570.6963215580545</v>
      </c>
      <c r="T56" s="203">
        <f t="shared" si="11"/>
        <v>2514.39867184986</v>
      </c>
      <c r="U56" s="203">
        <f t="shared" si="11"/>
        <v>2437.8680549974665</v>
      </c>
      <c r="V56" s="203">
        <f t="shared" si="11"/>
        <v>2506.4860874239589</v>
      </c>
      <c r="W56" s="203">
        <f t="shared" si="11"/>
        <v>2583.3979667917192</v>
      </c>
      <c r="X56" s="203">
        <f t="shared" si="11"/>
        <v>2423.9106970814719</v>
      </c>
      <c r="Y56" s="203">
        <f t="shared" si="11"/>
        <v>2502.4106842709862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1085.7514514193613</v>
      </c>
      <c r="C57" s="213">
        <f>(NMM_emi!C5-NMM_emi!C46)+(NMM_emi!C48-NMM_emi!C97)+(NMM_emi!C99-NMM_emi!C128)</f>
        <v>1295.5652581028692</v>
      </c>
      <c r="D57" s="213">
        <f>(NMM_emi!D5-NMM_emi!D46)+(NMM_emi!D48-NMM_emi!D97)+(NMM_emi!D99-NMM_emi!D128)</f>
        <v>1254.5817990753631</v>
      </c>
      <c r="E57" s="213">
        <f>(NMM_emi!E5-NMM_emi!E46)+(NMM_emi!E48-NMM_emi!E97)+(NMM_emi!E99-NMM_emi!E128)</f>
        <v>1210.1686952450002</v>
      </c>
      <c r="F57" s="213">
        <f>(NMM_emi!F5-NMM_emi!F46)+(NMM_emi!F48-NMM_emi!F97)+(NMM_emi!F99-NMM_emi!F128)</f>
        <v>1439.327589930399</v>
      </c>
      <c r="G57" s="213">
        <f>(NMM_emi!G5-NMM_emi!G46)+(NMM_emi!G48-NMM_emi!G97)+(NMM_emi!G99-NMM_emi!G128)</f>
        <v>1540.6172862925359</v>
      </c>
      <c r="H57" s="213">
        <f>(NMM_emi!H5-NMM_emi!H46)+(NMM_emi!H48-NMM_emi!H97)+(NMM_emi!H99-NMM_emi!H128)</f>
        <v>1521.8550374899519</v>
      </c>
      <c r="I57" s="213">
        <f>(NMM_emi!I5-NMM_emi!I46)+(NMM_emi!I48-NMM_emi!I97)+(NMM_emi!I99-NMM_emi!I128)</f>
        <v>1593.9377473848133</v>
      </c>
      <c r="J57" s="213">
        <f>(NMM_emi!J5-NMM_emi!J46)+(NMM_emi!J48-NMM_emi!J97)+(NMM_emi!J99-NMM_emi!J128)</f>
        <v>1596.9457020897246</v>
      </c>
      <c r="K57" s="213">
        <f>(NMM_emi!K5-NMM_emi!K46)+(NMM_emi!K48-NMM_emi!K97)+(NMM_emi!K99-NMM_emi!K128)</f>
        <v>1252.4692853887661</v>
      </c>
      <c r="L57" s="213">
        <f>(NMM_emi!L5-NMM_emi!L46)+(NMM_emi!L48-NMM_emi!L97)+(NMM_emi!L99-NMM_emi!L128)</f>
        <v>1176.0240432032597</v>
      </c>
      <c r="M57" s="213">
        <f>(NMM_emi!M5-NMM_emi!M46)+(NMM_emi!M48-NMM_emi!M97)+(NMM_emi!M99-NMM_emi!M128)</f>
        <v>1043.8339472587097</v>
      </c>
      <c r="N57" s="213">
        <f>(NMM_emi!N5-NMM_emi!N46)+(NMM_emi!N48-NMM_emi!N97)+(NMM_emi!N99-NMM_emi!N128)</f>
        <v>982.66246039580847</v>
      </c>
      <c r="O57" s="213">
        <f>(NMM_emi!O5-NMM_emi!O46)+(NMM_emi!O48-NMM_emi!O97)+(NMM_emi!O99-NMM_emi!O128)</f>
        <v>1070.3220260030294</v>
      </c>
      <c r="P57" s="213">
        <f>(NMM_emi!P5-NMM_emi!P46)+(NMM_emi!P48-NMM_emi!P97)+(NMM_emi!P99-NMM_emi!P128)</f>
        <v>1055.6385144035517</v>
      </c>
      <c r="Q57" s="213">
        <f>(NMM_emi!Q5-NMM_emi!Q46)+(NMM_emi!Q48-NMM_emi!Q97)+(NMM_emi!Q99-NMM_emi!Q128)</f>
        <v>1003.9351769004041</v>
      </c>
      <c r="R57" s="213">
        <f>(NMM_emi!R5-NMM_emi!R46)+(NMM_emi!R48-NMM_emi!R97)+(NMM_emi!R99-NMM_emi!R128)</f>
        <v>982.38063952630011</v>
      </c>
      <c r="S57" s="213">
        <f>(NMM_emi!S5-NMM_emi!S46)+(NMM_emi!S48-NMM_emi!S97)+(NMM_emi!S99-NMM_emi!S128)</f>
        <v>1145.0881715580545</v>
      </c>
      <c r="T57" s="213">
        <f>(NMM_emi!T5-NMM_emi!T46)+(NMM_emi!T48-NMM_emi!T97)+(NMM_emi!T99-NMM_emi!T128)</f>
        <v>1155.9829018498599</v>
      </c>
      <c r="U57" s="213">
        <f>(NMM_emi!U5-NMM_emi!U46)+(NMM_emi!U48-NMM_emi!U97)+(NMM_emi!U99-NMM_emi!U128)</f>
        <v>1112.9295649974663</v>
      </c>
      <c r="V57" s="213">
        <f>(NMM_emi!V5-NMM_emi!V46)+(NMM_emi!V48-NMM_emi!V97)+(NMM_emi!V99-NMM_emi!V128)</f>
        <v>1147.142127423959</v>
      </c>
      <c r="W57" s="213">
        <f>(NMM_emi!W5-NMM_emi!W46)+(NMM_emi!W48-NMM_emi!W97)+(NMM_emi!W99-NMM_emi!W128)</f>
        <v>1211.1409667917194</v>
      </c>
      <c r="X57" s="213">
        <f>(NMM_emi!X5-NMM_emi!X46)+(NMM_emi!X48-NMM_emi!X97)+(NMM_emi!X99-NMM_emi!X128)</f>
        <v>1168.4381070814716</v>
      </c>
      <c r="Y57" s="213">
        <f>(NMM_emi!Y5-NMM_emi!Y46)+(NMM_emi!Y48-NMM_emi!Y97)+(NMM_emi!Y99-NMM_emi!Y128)</f>
        <v>1243.1087842709862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1426.4464800000001</v>
      </c>
      <c r="C58" s="204">
        <f>NMM_emi!C46+NMM_emi!C97+NMM_emi!C128</f>
        <v>1644.5763899999999</v>
      </c>
      <c r="D58" s="204">
        <f>NMM_emi!D46+NMM_emi!D97+NMM_emi!D128</f>
        <v>1645.4088699999998</v>
      </c>
      <c r="E58" s="204">
        <f>NMM_emi!E46+NMM_emi!E97+NMM_emi!E128</f>
        <v>1652.1235800000002</v>
      </c>
      <c r="F58" s="204">
        <f>NMM_emi!F46+NMM_emi!F97+NMM_emi!F128</f>
        <v>1748.15219</v>
      </c>
      <c r="G58" s="204">
        <f>NMM_emi!G46+NMM_emi!G97+NMM_emi!G128</f>
        <v>1809.90291</v>
      </c>
      <c r="H58" s="204">
        <f>NMM_emi!H46+NMM_emi!H97+NMM_emi!H128</f>
        <v>1938.73588</v>
      </c>
      <c r="I58" s="204">
        <f>NMM_emi!I46+NMM_emi!I97+NMM_emi!I128</f>
        <v>1966.7133000000001</v>
      </c>
      <c r="J58" s="204">
        <f>NMM_emi!J46+NMM_emi!J97+NMM_emi!J128</f>
        <v>1868.33914</v>
      </c>
      <c r="K58" s="204">
        <f>NMM_emi!K46+NMM_emi!K97+NMM_emi!K128</f>
        <v>1455.4101000000001</v>
      </c>
      <c r="L58" s="204">
        <f>NMM_emi!L46+NMM_emi!L97+NMM_emi!L128</f>
        <v>1403.71316</v>
      </c>
      <c r="M58" s="204">
        <f>NMM_emi!M46+NMM_emi!M97+NMM_emi!M128</f>
        <v>1255.56825</v>
      </c>
      <c r="N58" s="204">
        <f>NMM_emi!N46+NMM_emi!N97+NMM_emi!N128</f>
        <v>1173.2321099999999</v>
      </c>
      <c r="O58" s="204">
        <f>NMM_emi!O46+NMM_emi!O97+NMM_emi!O128</f>
        <v>1271.22207</v>
      </c>
      <c r="P58" s="204">
        <f>NMM_emi!P46+NMM_emi!P97+NMM_emi!P128</f>
        <v>1354.1101799999999</v>
      </c>
      <c r="Q58" s="204">
        <f>NMM_emi!Q46+NMM_emi!Q97+NMM_emi!Q128</f>
        <v>1306.3544500000003</v>
      </c>
      <c r="R58" s="204">
        <f>NMM_emi!R46+NMM_emi!R97+NMM_emi!R128</f>
        <v>1201.3036899999997</v>
      </c>
      <c r="S58" s="204">
        <f>NMM_emi!S46+NMM_emi!S97+NMM_emi!S128</f>
        <v>1425.60815</v>
      </c>
      <c r="T58" s="204">
        <f>NMM_emi!T46+NMM_emi!T97+NMM_emi!T128</f>
        <v>1358.4157699999998</v>
      </c>
      <c r="U58" s="204">
        <f>NMM_emi!U46+NMM_emi!U97+NMM_emi!U128</f>
        <v>1324.9384900000002</v>
      </c>
      <c r="V58" s="204">
        <f>NMM_emi!V46+NMM_emi!V97+NMM_emi!V128</f>
        <v>1359.3439599999999</v>
      </c>
      <c r="W58" s="204">
        <f>NMM_emi!W46+NMM_emi!W97+NMM_emi!W128</f>
        <v>1372.2570000000001</v>
      </c>
      <c r="X58" s="204">
        <f>NMM_emi!X46+NMM_emi!X97+NMM_emi!X128</f>
        <v>1255.4725900000003</v>
      </c>
      <c r="Y58" s="204">
        <f>NMM_emi!Y46+NMM_emi!Y97+NMM_emi!Y128</f>
        <v>1259.3019000000002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2512.1979314193613</v>
      </c>
      <c r="C59" s="210">
        <f t="shared" si="12"/>
        <v>2940.1416481028696</v>
      </c>
      <c r="D59" s="210">
        <f t="shared" si="12"/>
        <v>2899.9906690753628</v>
      </c>
      <c r="E59" s="210">
        <f t="shared" si="12"/>
        <v>2862.2922752450004</v>
      </c>
      <c r="F59" s="210">
        <f t="shared" si="12"/>
        <v>3187.4797799303988</v>
      </c>
      <c r="G59" s="210">
        <f t="shared" si="12"/>
        <v>3350.5201962925357</v>
      </c>
      <c r="H59" s="210">
        <f t="shared" si="12"/>
        <v>3460.5909174899516</v>
      </c>
      <c r="I59" s="210">
        <f t="shared" si="12"/>
        <v>3560.6510473848134</v>
      </c>
      <c r="J59" s="210">
        <f t="shared" si="12"/>
        <v>3465.2848420897249</v>
      </c>
      <c r="K59" s="210">
        <f t="shared" si="12"/>
        <v>2707.879385388766</v>
      </c>
      <c r="L59" s="210">
        <f t="shared" si="12"/>
        <v>2579.7372032032599</v>
      </c>
      <c r="M59" s="210">
        <f t="shared" si="12"/>
        <v>2299.4021972587097</v>
      </c>
      <c r="N59" s="210">
        <f t="shared" si="12"/>
        <v>2155.8945703958084</v>
      </c>
      <c r="O59" s="210">
        <f t="shared" si="12"/>
        <v>2341.5440960030292</v>
      </c>
      <c r="P59" s="210">
        <f t="shared" si="12"/>
        <v>2409.7486944035513</v>
      </c>
      <c r="Q59" s="210">
        <f t="shared" si="12"/>
        <v>2310.2896269004041</v>
      </c>
      <c r="R59" s="210">
        <f t="shared" si="12"/>
        <v>2183.6843295262997</v>
      </c>
      <c r="S59" s="210">
        <f t="shared" si="12"/>
        <v>2570.6963215580545</v>
      </c>
      <c r="T59" s="210">
        <f t="shared" si="12"/>
        <v>2514.39867184986</v>
      </c>
      <c r="U59" s="210">
        <f t="shared" si="12"/>
        <v>2437.8680549974665</v>
      </c>
      <c r="V59" s="210">
        <f t="shared" si="12"/>
        <v>2506.4860874239589</v>
      </c>
      <c r="W59" s="210">
        <f t="shared" si="12"/>
        <v>2583.3979667917192</v>
      </c>
      <c r="X59" s="210">
        <f t="shared" si="12"/>
        <v>2423.9106970814714</v>
      </c>
      <c r="Y59" s="210">
        <f t="shared" si="12"/>
        <v>2502.4106842709862</v>
      </c>
      <c r="DA59" s="109"/>
    </row>
    <row r="60" spans="1:105" ht="12" customHeight="1" x14ac:dyDescent="0.25">
      <c r="A60" s="51" t="s">
        <v>51</v>
      </c>
      <c r="B60" s="241">
        <f>NMM_emi!B$5</f>
        <v>2169.6356723725312</v>
      </c>
      <c r="C60" s="241">
        <f>NMM_emi!C$5</f>
        <v>2435.2875518315286</v>
      </c>
      <c r="D60" s="241">
        <f>NMM_emi!D$5</f>
        <v>2382.6696608566322</v>
      </c>
      <c r="E60" s="241">
        <f>NMM_emi!E$5</f>
        <v>2502.0567513922042</v>
      </c>
      <c r="F60" s="241">
        <f>NMM_emi!F$5</f>
        <v>2628.4875989871757</v>
      </c>
      <c r="G60" s="241">
        <f>NMM_emi!G$5</f>
        <v>2716.0287060412884</v>
      </c>
      <c r="H60" s="241">
        <f>NMM_emi!H$5</f>
        <v>2855.4091384931207</v>
      </c>
      <c r="I60" s="241">
        <f>NMM_emi!I$5</f>
        <v>2888.8868997265818</v>
      </c>
      <c r="J60" s="241">
        <f>NMM_emi!J$5</f>
        <v>2811.8652749739813</v>
      </c>
      <c r="K60" s="241">
        <f>NMM_emi!K$5</f>
        <v>2207.6967268744056</v>
      </c>
      <c r="L60" s="241">
        <f>NMM_emi!L$5</f>
        <v>2080.0030000234487</v>
      </c>
      <c r="M60" s="241">
        <f>NMM_emi!M$5</f>
        <v>1892.0931632003733</v>
      </c>
      <c r="N60" s="241">
        <f>NMM_emi!N$5</f>
        <v>1755.3336246428639</v>
      </c>
      <c r="O60" s="241">
        <f>NMM_emi!O$5</f>
        <v>1949.2353490690095</v>
      </c>
      <c r="P60" s="241">
        <f>NMM_emi!P$5</f>
        <v>2041.7233193844522</v>
      </c>
      <c r="Q60" s="241">
        <f>NMM_emi!Q$5</f>
        <v>1927.5638233158595</v>
      </c>
      <c r="R60" s="241">
        <f>NMM_emi!R$5</f>
        <v>1832.8752903947607</v>
      </c>
      <c r="S60" s="241">
        <f>NMM_emi!S$5</f>
        <v>2109.6380775297785</v>
      </c>
      <c r="T60" s="241">
        <f>NMM_emi!T$5</f>
        <v>2130.5634573826228</v>
      </c>
      <c r="U60" s="241">
        <f>NMM_emi!U$5</f>
        <v>2102.0028712318508</v>
      </c>
      <c r="V60" s="241">
        <f>NMM_emi!V$5</f>
        <v>2152.8318177060578</v>
      </c>
      <c r="W60" s="241">
        <f>NMM_emi!W$5</f>
        <v>2248.1235029033296</v>
      </c>
      <c r="X60" s="241">
        <f>NMM_emi!X$5</f>
        <v>2070.3790832126583</v>
      </c>
      <c r="Y60" s="241">
        <f>NMM_emi!Y$5</f>
        <v>2138.8432420778149</v>
      </c>
      <c r="DA60" s="83"/>
    </row>
    <row r="61" spans="1:105" ht="12" customHeight="1" x14ac:dyDescent="0.25">
      <c r="A61" s="99" t="s">
        <v>52</v>
      </c>
      <c r="B61" s="282">
        <f>NMM_emi!B$48</f>
        <v>297.60478199563147</v>
      </c>
      <c r="C61" s="282">
        <f>NMM_emi!C$48</f>
        <v>455.1599399738277</v>
      </c>
      <c r="D61" s="282">
        <f>NMM_emi!D$48</f>
        <v>468.38939221054136</v>
      </c>
      <c r="E61" s="282">
        <f>NMM_emi!E$48</f>
        <v>304.5140918304632</v>
      </c>
      <c r="F61" s="282">
        <f>NMM_emi!F$48</f>
        <v>490.9806573484027</v>
      </c>
      <c r="G61" s="282">
        <f>NMM_emi!G$48</f>
        <v>563.19763681850895</v>
      </c>
      <c r="H61" s="282">
        <f>NMM_emi!H$48</f>
        <v>544.8846716748277</v>
      </c>
      <c r="I61" s="282">
        <f>NMM_emi!I$48</f>
        <v>617.14488586831669</v>
      </c>
      <c r="J61" s="282">
        <f>NMM_emi!J$48</f>
        <v>590.76571932166917</v>
      </c>
      <c r="K61" s="282">
        <f>NMM_emi!K$48</f>
        <v>434.06123638629799</v>
      </c>
      <c r="L61" s="282">
        <f>NMM_emi!L$48</f>
        <v>428.5558521959818</v>
      </c>
      <c r="M61" s="282">
        <f>NMM_emi!M$48</f>
        <v>339.54167751123589</v>
      </c>
      <c r="N61" s="282">
        <f>NMM_emi!N$48</f>
        <v>336.26677043874321</v>
      </c>
      <c r="O61" s="282">
        <f>NMM_emi!O$48</f>
        <v>327.38922317764843</v>
      </c>
      <c r="P61" s="282">
        <f>NMM_emi!P$48</f>
        <v>302.14913929614812</v>
      </c>
      <c r="Q61" s="282">
        <f>NMM_emi!Q$48</f>
        <v>319.95769919280559</v>
      </c>
      <c r="R61" s="282">
        <f>NMM_emi!R$48</f>
        <v>285.89828109355352</v>
      </c>
      <c r="S61" s="282">
        <f>NMM_emi!S$48</f>
        <v>395.07266156676752</v>
      </c>
      <c r="T61" s="282">
        <f>NMM_emi!T$48</f>
        <v>315.66316505992739</v>
      </c>
      <c r="U61" s="282">
        <f>NMM_emi!U$48</f>
        <v>271.05949095283307</v>
      </c>
      <c r="V61" s="282">
        <f>NMM_emi!V$48</f>
        <v>294.62385338565338</v>
      </c>
      <c r="W61" s="282">
        <f>NMM_emi!W$48</f>
        <v>270.70976183041438</v>
      </c>
      <c r="X61" s="282">
        <f>NMM_emi!X$48</f>
        <v>288.07629031848745</v>
      </c>
      <c r="Y61" s="282">
        <f>NMM_emi!Y$48</f>
        <v>296.82518887196875</v>
      </c>
      <c r="DA61" s="94"/>
    </row>
    <row r="62" spans="1:105" ht="12" customHeight="1" x14ac:dyDescent="0.25">
      <c r="A62" s="52" t="s">
        <v>53</v>
      </c>
      <c r="B62" s="242">
        <f>NMM_emi!B$99</f>
        <v>44.957477051198723</v>
      </c>
      <c r="C62" s="242">
        <f>NMM_emi!C$99</f>
        <v>49.694156297512933</v>
      </c>
      <c r="D62" s="242">
        <f>NMM_emi!D$99</f>
        <v>48.931616008189252</v>
      </c>
      <c r="E62" s="242">
        <f>NMM_emi!E$99</f>
        <v>55.721432022332962</v>
      </c>
      <c r="F62" s="242">
        <f>NMM_emi!F$99</f>
        <v>68.011523594820446</v>
      </c>
      <c r="G62" s="242">
        <f>NMM_emi!G$99</f>
        <v>71.293853432738672</v>
      </c>
      <c r="H62" s="242">
        <f>NMM_emi!H$99</f>
        <v>60.297107322003271</v>
      </c>
      <c r="I62" s="242">
        <f>NMM_emi!I$99</f>
        <v>54.619261789914916</v>
      </c>
      <c r="J62" s="242">
        <f>NMM_emi!J$99</f>
        <v>62.653847794074252</v>
      </c>
      <c r="K62" s="242">
        <f>NMM_emi!K$99</f>
        <v>66.121422128062378</v>
      </c>
      <c r="L62" s="242">
        <f>NMM_emi!L$99</f>
        <v>71.178350983829077</v>
      </c>
      <c r="M62" s="242">
        <f>NMM_emi!M$99</f>
        <v>67.76735654710069</v>
      </c>
      <c r="N62" s="242">
        <f>NMM_emi!N$99</f>
        <v>64.294175314201141</v>
      </c>
      <c r="O62" s="242">
        <f>NMM_emi!O$99</f>
        <v>64.919523756371419</v>
      </c>
      <c r="P62" s="242">
        <f>NMM_emi!P$99</f>
        <v>65.876235722951265</v>
      </c>
      <c r="Q62" s="242">
        <f>NMM_emi!Q$99</f>
        <v>62.768104391739286</v>
      </c>
      <c r="R62" s="242">
        <f>NMM_emi!R$99</f>
        <v>64.910758037985715</v>
      </c>
      <c r="S62" s="242">
        <f>NMM_emi!S$99</f>
        <v>65.985582461508457</v>
      </c>
      <c r="T62" s="242">
        <f>NMM_emi!T$99</f>
        <v>68.172049407309487</v>
      </c>
      <c r="U62" s="242">
        <f>NMM_emi!U$99</f>
        <v>64.805692812782638</v>
      </c>
      <c r="V62" s="242">
        <f>NMM_emi!V$99</f>
        <v>59.030416332247789</v>
      </c>
      <c r="W62" s="242">
        <f>NMM_emi!W$99</f>
        <v>64.564702057975467</v>
      </c>
      <c r="X62" s="242">
        <f>NMM_emi!X$99</f>
        <v>65.455323550326042</v>
      </c>
      <c r="Y62" s="242">
        <f>NMM_emi!Y$99</f>
        <v>66.742253321202639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106.66948931236844</v>
      </c>
      <c r="C65" s="287">
        <f t="shared" si="13"/>
        <v>90.913954656902774</v>
      </c>
      <c r="D65" s="287">
        <f t="shared" si="13"/>
        <v>97.610271899694624</v>
      </c>
      <c r="E65" s="287">
        <f t="shared" si="13"/>
        <v>103.37963559028478</v>
      </c>
      <c r="F65" s="287">
        <f t="shared" si="13"/>
        <v>104.09143601975074</v>
      </c>
      <c r="G65" s="287">
        <f t="shared" si="13"/>
        <v>100.64675523490948</v>
      </c>
      <c r="H65" s="287">
        <f t="shared" si="13"/>
        <v>104.90359015593714</v>
      </c>
      <c r="I65" s="287">
        <f t="shared" si="13"/>
        <v>112.53237283014035</v>
      </c>
      <c r="J65" s="287">
        <f t="shared" si="13"/>
        <v>104.77958410343339</v>
      </c>
      <c r="K65" s="287">
        <f t="shared" si="13"/>
        <v>111.2464636589561</v>
      </c>
      <c r="L65" s="287">
        <f t="shared" si="13"/>
        <v>76.526090044758007</v>
      </c>
      <c r="M65" s="287">
        <f t="shared" si="13"/>
        <v>77.274277537516141</v>
      </c>
      <c r="N65" s="287">
        <f t="shared" si="13"/>
        <v>89.024520390168419</v>
      </c>
      <c r="O65" s="287">
        <f t="shared" si="13"/>
        <v>76.73311663320581</v>
      </c>
      <c r="P65" s="287">
        <f t="shared" si="13"/>
        <v>81.690966140834647</v>
      </c>
      <c r="Q65" s="287">
        <f t="shared" si="13"/>
        <v>94.482252926821516</v>
      </c>
      <c r="R65" s="287">
        <f t="shared" si="13"/>
        <v>98.589896926287025</v>
      </c>
      <c r="S65" s="287">
        <f t="shared" si="13"/>
        <v>88.056027919788249</v>
      </c>
      <c r="T65" s="287">
        <f t="shared" si="13"/>
        <v>86.872810024747437</v>
      </c>
      <c r="U65" s="287">
        <f t="shared" si="13"/>
        <v>78.508886993561688</v>
      </c>
      <c r="V65" s="287">
        <f t="shared" si="13"/>
        <v>100.3691811799863</v>
      </c>
      <c r="W65" s="287">
        <f t="shared" si="13"/>
        <v>89.008580084433561</v>
      </c>
      <c r="X65" s="287">
        <f t="shared" si="13"/>
        <v>87.681170060807574</v>
      </c>
      <c r="Y65" s="287">
        <f t="shared" si="13"/>
        <v>106.96376489305796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35.402802918836549</v>
      </c>
      <c r="C66" s="288">
        <f t="shared" si="14"/>
        <v>30.173659216320683</v>
      </c>
      <c r="D66" s="288">
        <f t="shared" si="14"/>
        <v>32.396116651495447</v>
      </c>
      <c r="E66" s="288">
        <f t="shared" si="14"/>
        <v>34.310925159736506</v>
      </c>
      <c r="F66" s="288">
        <f t="shared" si="14"/>
        <v>34.547166380017721</v>
      </c>
      <c r="G66" s="288">
        <f t="shared" si="14"/>
        <v>33.403902680808294</v>
      </c>
      <c r="H66" s="288">
        <f t="shared" si="14"/>
        <v>34.816714242377209</v>
      </c>
      <c r="I66" s="288">
        <f t="shared" si="14"/>
        <v>37.348649955827113</v>
      </c>
      <c r="J66" s="288">
        <f t="shared" si="14"/>
        <v>34.775557564250839</v>
      </c>
      <c r="K66" s="288">
        <f t="shared" si="14"/>
        <v>36.953150223759508</v>
      </c>
      <c r="L66" s="288">
        <f t="shared" si="14"/>
        <v>31.242301682466909</v>
      </c>
      <c r="M66" s="288">
        <f t="shared" si="14"/>
        <v>36.372362054878153</v>
      </c>
      <c r="N66" s="288">
        <f t="shared" si="14"/>
        <v>36.362502730200106</v>
      </c>
      <c r="O66" s="288">
        <f t="shared" si="14"/>
        <v>42.892297836887309</v>
      </c>
      <c r="P66" s="288">
        <f t="shared" si="14"/>
        <v>45.515780963611626</v>
      </c>
      <c r="Q66" s="288">
        <f t="shared" si="14"/>
        <v>38.678372654078757</v>
      </c>
      <c r="R66" s="288">
        <f t="shared" si="14"/>
        <v>50.030026362129604</v>
      </c>
      <c r="S66" s="288">
        <f t="shared" si="14"/>
        <v>34.852798179751616</v>
      </c>
      <c r="T66" s="288">
        <f t="shared" si="14"/>
        <v>49.831161430735506</v>
      </c>
      <c r="U66" s="288">
        <f t="shared" si="14"/>
        <v>45.455321837037786</v>
      </c>
      <c r="V66" s="288">
        <f t="shared" si="14"/>
        <v>54.742887422840617</v>
      </c>
      <c r="W66" s="288">
        <f t="shared" si="14"/>
        <v>58.088546836784303</v>
      </c>
      <c r="X66" s="288">
        <f t="shared" si="14"/>
        <v>63.910798402434615</v>
      </c>
      <c r="Y66" s="288">
        <f t="shared" si="14"/>
        <v>61.161530103366083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1214.2999262646947</v>
      </c>
      <c r="C67" s="289">
        <f t="shared" si="15"/>
        <v>1034.9426921228182</v>
      </c>
      <c r="D67" s="289">
        <f t="shared" si="15"/>
        <v>1111.171964303503</v>
      </c>
      <c r="E67" s="289">
        <f t="shared" si="15"/>
        <v>1176.8490191880762</v>
      </c>
      <c r="F67" s="289">
        <f t="shared" si="15"/>
        <v>1184.9519848494622</v>
      </c>
      <c r="G67" s="289">
        <f t="shared" si="15"/>
        <v>1145.738563560933</v>
      </c>
      <c r="H67" s="289">
        <f t="shared" si="15"/>
        <v>1194.1973530802852</v>
      </c>
      <c r="I67" s="289">
        <f t="shared" si="15"/>
        <v>1281.0415884702843</v>
      </c>
      <c r="J67" s="289">
        <f t="shared" si="15"/>
        <v>1192.7856978695741</v>
      </c>
      <c r="K67" s="289">
        <f t="shared" si="15"/>
        <v>1056.0736058494506</v>
      </c>
      <c r="L67" s="289">
        <f t="shared" si="15"/>
        <v>742.77322603107802</v>
      </c>
      <c r="M67" s="289">
        <f t="shared" si="15"/>
        <v>846.71634867939849</v>
      </c>
      <c r="N67" s="289">
        <f t="shared" si="15"/>
        <v>943.49979676695966</v>
      </c>
      <c r="O67" s="289">
        <f t="shared" si="15"/>
        <v>914.98151993655836</v>
      </c>
      <c r="P67" s="289">
        <f t="shared" si="15"/>
        <v>932.4632719628745</v>
      </c>
      <c r="Q67" s="289">
        <f t="shared" si="15"/>
        <v>856.95650037081919</v>
      </c>
      <c r="R67" s="289">
        <f t="shared" si="15"/>
        <v>996.05279059704787</v>
      </c>
      <c r="S67" s="289">
        <f t="shared" si="15"/>
        <v>974.47799348021101</v>
      </c>
      <c r="T67" s="289">
        <f t="shared" si="15"/>
        <v>967.07192685249959</v>
      </c>
      <c r="U67" s="289">
        <f t="shared" si="15"/>
        <v>955.74460151493417</v>
      </c>
      <c r="V67" s="289">
        <f t="shared" si="15"/>
        <v>1023.8484559239466</v>
      </c>
      <c r="W67" s="289">
        <f t="shared" si="15"/>
        <v>1181.2170079645387</v>
      </c>
      <c r="X67" s="289">
        <f t="shared" si="15"/>
        <v>1194.8236298638751</v>
      </c>
      <c r="Y67" s="289">
        <f t="shared" si="15"/>
        <v>1211.4031725345269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0.10350000000000001</v>
      </c>
      <c r="C69" s="252">
        <f t="shared" si="16"/>
        <v>9.5912924022000523E-2</v>
      </c>
      <c r="D69" s="252">
        <f t="shared" si="16"/>
        <v>8.6708733502716434E-2</v>
      </c>
      <c r="E69" s="252">
        <f t="shared" si="16"/>
        <v>8.5855712763455869E-2</v>
      </c>
      <c r="F69" s="252">
        <f t="shared" si="16"/>
        <v>8.8237990878613753E-2</v>
      </c>
      <c r="G69" s="252">
        <f t="shared" si="16"/>
        <v>9.1925345618882812E-2</v>
      </c>
      <c r="H69" s="252">
        <f t="shared" si="16"/>
        <v>8.7829907978299079E-2</v>
      </c>
      <c r="I69" s="252">
        <f t="shared" si="16"/>
        <v>8.9308221137211083E-2</v>
      </c>
      <c r="J69" s="252">
        <f t="shared" si="16"/>
        <v>8.8562197865208289E-2</v>
      </c>
      <c r="K69" s="252">
        <f t="shared" si="16"/>
        <v>9.2545806301465763E-2</v>
      </c>
      <c r="L69" s="252">
        <f t="shared" si="16"/>
        <v>8.9094242461267376E-2</v>
      </c>
      <c r="M69" s="252">
        <f t="shared" si="16"/>
        <v>8.7781523617462831E-2</v>
      </c>
      <c r="N69" s="252">
        <f t="shared" si="16"/>
        <v>9.2921937942506333E-2</v>
      </c>
      <c r="O69" s="252">
        <f t="shared" si="16"/>
        <v>9.4825884968347665E-2</v>
      </c>
      <c r="P69" s="252">
        <f t="shared" si="16"/>
        <v>9.5230550079838563E-2</v>
      </c>
      <c r="Q69" s="252">
        <f t="shared" si="16"/>
        <v>9.1746305237622075E-2</v>
      </c>
      <c r="R69" s="252">
        <f t="shared" si="16"/>
        <v>9.3203564010879383E-2</v>
      </c>
      <c r="S69" s="252">
        <f t="shared" si="16"/>
        <v>8.9957751329546989E-2</v>
      </c>
      <c r="T69" s="252">
        <f t="shared" si="16"/>
        <v>9.742706640662753E-2</v>
      </c>
      <c r="U69" s="252">
        <f t="shared" si="16"/>
        <v>9.3255316076405165E-2</v>
      </c>
      <c r="V69" s="252">
        <f t="shared" si="16"/>
        <v>9.3075455527765444E-2</v>
      </c>
      <c r="W69" s="252">
        <f t="shared" si="16"/>
        <v>9.4041891939931663E-2</v>
      </c>
      <c r="X69" s="252">
        <f t="shared" si="16"/>
        <v>8.9263391504358705E-2</v>
      </c>
      <c r="Y69" s="252">
        <f t="shared" si="16"/>
        <v>9.1945188853973556E-2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4.4580826755840693E-2</v>
      </c>
      <c r="C70" s="291">
        <f t="shared" si="17"/>
        <v>3.8603921759264831E-2</v>
      </c>
      <c r="D70" s="291">
        <f t="shared" si="17"/>
        <v>3.4915969757379442E-2</v>
      </c>
      <c r="E70" s="291">
        <f t="shared" si="17"/>
        <v>3.5004915462137597E-2</v>
      </c>
      <c r="F70" s="291">
        <f t="shared" si="17"/>
        <v>3.5976213018750522E-2</v>
      </c>
      <c r="G70" s="291">
        <f t="shared" si="17"/>
        <v>3.7366109075962634E-2</v>
      </c>
      <c r="H70" s="291">
        <f t="shared" si="17"/>
        <v>3.5701382459363239E-2</v>
      </c>
      <c r="I70" s="291">
        <f t="shared" si="17"/>
        <v>3.5841605585523219E-2</v>
      </c>
      <c r="J70" s="291">
        <f t="shared" si="17"/>
        <v>3.5542207931732038E-2</v>
      </c>
      <c r="K70" s="291">
        <f t="shared" si="17"/>
        <v>3.7140928862027398E-2</v>
      </c>
      <c r="L70" s="291">
        <f t="shared" si="17"/>
        <v>3.5755730632364043E-2</v>
      </c>
      <c r="M70" s="291">
        <f t="shared" si="17"/>
        <v>3.5228903981410625E-2</v>
      </c>
      <c r="N70" s="291">
        <f t="shared" si="17"/>
        <v>3.7291879824377226E-2</v>
      </c>
      <c r="O70" s="291">
        <f t="shared" si="17"/>
        <v>3.8055981017828269E-2</v>
      </c>
      <c r="P70" s="291">
        <f t="shared" si="17"/>
        <v>3.821838317001082E-2</v>
      </c>
      <c r="Q70" s="291">
        <f t="shared" si="17"/>
        <v>3.6820069243163556E-2</v>
      </c>
      <c r="R70" s="291">
        <f t="shared" si="17"/>
        <v>3.6701537714757107E-2</v>
      </c>
      <c r="S70" s="291">
        <f t="shared" si="17"/>
        <v>3.6609847808661403E-2</v>
      </c>
      <c r="T70" s="291">
        <f t="shared" si="17"/>
        <v>3.9649613522736549E-2</v>
      </c>
      <c r="U70" s="291">
        <f t="shared" si="17"/>
        <v>3.68937108514589E-2</v>
      </c>
      <c r="V70" s="291">
        <f t="shared" si="17"/>
        <v>3.6822554338840734E-2</v>
      </c>
      <c r="W70" s="291">
        <f t="shared" si="17"/>
        <v>3.7204896354791558E-2</v>
      </c>
      <c r="X70" s="291">
        <f t="shared" si="17"/>
        <v>3.5684655192825418E-2</v>
      </c>
      <c r="Y70" s="291">
        <f t="shared" si="17"/>
        <v>3.6756752186959521E-2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0.1881749744913801</v>
      </c>
      <c r="C71" s="253">
        <f t="shared" si="18"/>
        <v>0.17572253539795338</v>
      </c>
      <c r="D71" s="253">
        <f t="shared" si="18"/>
        <v>0.16055462848499652</v>
      </c>
      <c r="E71" s="253">
        <f t="shared" si="18"/>
        <v>0.15710578058555608</v>
      </c>
      <c r="F71" s="253">
        <f t="shared" si="18"/>
        <v>0.1597090844981619</v>
      </c>
      <c r="G71" s="253">
        <f t="shared" si="18"/>
        <v>0.16619847664371046</v>
      </c>
      <c r="H71" s="253">
        <f t="shared" si="18"/>
        <v>0.15900231772908752</v>
      </c>
      <c r="I71" s="253">
        <f t="shared" si="18"/>
        <v>0.16070200597487969</v>
      </c>
      <c r="J71" s="253">
        <f t="shared" si="18"/>
        <v>0.15696574103976693</v>
      </c>
      <c r="K71" s="253">
        <f t="shared" si="18"/>
        <v>0.16255496935429695</v>
      </c>
      <c r="L71" s="253">
        <f t="shared" si="18"/>
        <v>0.15372385879771869</v>
      </c>
      <c r="M71" s="253">
        <f t="shared" si="18"/>
        <v>0.15077740971915701</v>
      </c>
      <c r="N71" s="253">
        <f t="shared" si="18"/>
        <v>0.15836172678611857</v>
      </c>
      <c r="O71" s="253">
        <f t="shared" si="18"/>
        <v>0.16020154810920728</v>
      </c>
      <c r="P71" s="253">
        <f t="shared" si="18"/>
        <v>0.16104861541048709</v>
      </c>
      <c r="Q71" s="253">
        <f t="shared" si="18"/>
        <v>0.15383230037233533</v>
      </c>
      <c r="R71" s="253">
        <f t="shared" si="18"/>
        <v>0.15464688697648174</v>
      </c>
      <c r="S71" s="253">
        <f t="shared" si="18"/>
        <v>0.15125195451379747</v>
      </c>
      <c r="T71" s="253">
        <f t="shared" si="18"/>
        <v>0.16132497642565663</v>
      </c>
      <c r="U71" s="253">
        <f t="shared" si="18"/>
        <v>0.15349587307522339</v>
      </c>
      <c r="V71" s="253">
        <f t="shared" si="18"/>
        <v>0.15193230939246363</v>
      </c>
      <c r="W71" s="253">
        <f t="shared" si="18"/>
        <v>0.15295321101524914</v>
      </c>
      <c r="X71" s="253">
        <f t="shared" si="18"/>
        <v>0.14900531175518597</v>
      </c>
      <c r="Y71" s="253">
        <f t="shared" si="18"/>
        <v>0.15107740854785623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4.6864336332017073E-2</v>
      </c>
      <c r="C73" s="252">
        <f>IF(NMM_ued!C$5=0,"",NMM_ued!C$5/C$9)</f>
        <v>4.3319784477029409E-2</v>
      </c>
      <c r="D73" s="252">
        <f>IF(NMM_ued!D$5=0,"",NMM_ued!D$5/D$9)</f>
        <v>3.9233546492423686E-2</v>
      </c>
      <c r="E73" s="252">
        <f>IF(NMM_ued!E$5=0,"",NMM_ued!E$5/E$9)</f>
        <v>3.9528623478031273E-2</v>
      </c>
      <c r="F73" s="252">
        <f>IF(NMM_ued!F$5=0,"",NMM_ued!F$5/F$9)</f>
        <v>4.0825432851041094E-2</v>
      </c>
      <c r="G73" s="252">
        <f>IF(NMM_ued!G$5=0,"",NMM_ued!G$5/G$9)</f>
        <v>4.2002082125767469E-2</v>
      </c>
      <c r="H73" s="252">
        <f>IF(NMM_ued!H$5=0,"",NMM_ued!H$5/H$9)</f>
        <v>4.0066232507234782E-2</v>
      </c>
      <c r="I73" s="252">
        <f>IF(NMM_ued!I$5=0,"",NMM_ued!I$5/I$9)</f>
        <v>4.0883784944271848E-2</v>
      </c>
      <c r="J73" s="252">
        <f>IF(NMM_ued!J$5=0,"",NMM_ued!J$5/J$9)</f>
        <v>4.0601674477443422E-2</v>
      </c>
      <c r="K73" s="252">
        <f>IF(NMM_ued!K$5=0,"",NMM_ued!K$5/K$9)</f>
        <v>4.2547342939074098E-2</v>
      </c>
      <c r="L73" s="252">
        <f>IF(NMM_ued!L$5=0,"",NMM_ued!L$5/L$9)</f>
        <v>4.1173452914128994E-2</v>
      </c>
      <c r="M73" s="252">
        <f>IF(NMM_ued!M$5=0,"",NMM_ued!M$5/M$9)</f>
        <v>4.0670910042847876E-2</v>
      </c>
      <c r="N73" s="252">
        <f>IF(NMM_ued!N$5=0,"",NMM_ued!N$5/N$9)</f>
        <v>4.2978998903035977E-2</v>
      </c>
      <c r="O73" s="252">
        <f>IF(NMM_ued!O$5=0,"",NMM_ued!O$5/O$9)</f>
        <v>4.3469321222319321E-2</v>
      </c>
      <c r="P73" s="252">
        <f>IF(NMM_ued!P$5=0,"",NMM_ued!P$5/P$9)</f>
        <v>4.356956816182609E-2</v>
      </c>
      <c r="Q73" s="252">
        <f>IF(NMM_ued!Q$5=0,"",NMM_ued!Q$5/Q$9)</f>
        <v>4.1839813879810853E-2</v>
      </c>
      <c r="R73" s="252">
        <f>IF(NMM_ued!R$5=0,"",NMM_ued!R$5/R$9)</f>
        <v>4.2397671875971356E-2</v>
      </c>
      <c r="S73" s="252">
        <f>IF(NMM_ued!S$5=0,"",NMM_ued!S$5/S$9)</f>
        <v>4.2018323560685945E-2</v>
      </c>
      <c r="T73" s="252">
        <f>IF(NMM_ued!T$5=0,"",NMM_ued!T$5/T$9)</f>
        <v>4.5603209342523501E-2</v>
      </c>
      <c r="U73" s="252">
        <f>IF(NMM_ued!U$5=0,"",NMM_ued!U$5/U$9)</f>
        <v>4.4078801803731436E-2</v>
      </c>
      <c r="V73" s="252">
        <f>IF(NMM_ued!V$5=0,"",NMM_ued!V$5/V$9)</f>
        <v>4.4384820102617073E-2</v>
      </c>
      <c r="W73" s="252">
        <f>IF(NMM_ued!W$5=0,"",NMM_ued!W$5/W$9)</f>
        <v>4.4969490343998622E-2</v>
      </c>
      <c r="X73" s="252">
        <f>IF(NMM_ued!X$5=0,"",NMM_ued!X$5/X$9)</f>
        <v>4.3832583076631217E-2</v>
      </c>
      <c r="Y73" s="252">
        <f>IF(NMM_ued!Y$5=0,"",NMM_ued!Y$5/Y$9)</f>
        <v>4.4892113982748665E-2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2.8423911697680729E-2</v>
      </c>
      <c r="C74" s="291">
        <f>IF(NMM_ued!C$48=0,"",NMM_ued!C$48/C$10)</f>
        <v>2.4654779740945907E-2</v>
      </c>
      <c r="D74" s="291">
        <f>IF(NMM_ued!D$48=0,"",NMM_ued!D$48/D$10)</f>
        <v>2.2355563043756403E-2</v>
      </c>
      <c r="E74" s="291">
        <f>IF(NMM_ued!E$48=0,"",NMM_ued!E$48/E$10)</f>
        <v>2.2624234536930566E-2</v>
      </c>
      <c r="F74" s="291">
        <f>IF(NMM_ued!F$48=0,"",NMM_ued!F$48/F$10)</f>
        <v>2.3303777641066926E-2</v>
      </c>
      <c r="G74" s="291">
        <f>IF(NMM_ued!G$48=0,"",NMM_ued!G$48/G$10)</f>
        <v>2.4074688765973042E-2</v>
      </c>
      <c r="H74" s="291">
        <f>IF(NMM_ued!H$48=0,"",NMM_ued!H$48/H$10)</f>
        <v>2.3005799250227089E-2</v>
      </c>
      <c r="I74" s="291">
        <f>IF(NMM_ued!I$48=0,"",NMM_ued!I$48/I$10)</f>
        <v>2.3451235458511827E-2</v>
      </c>
      <c r="J74" s="291">
        <f>IF(NMM_ued!J$48=0,"",NMM_ued!J$48/J$10)</f>
        <v>2.3335911438364169E-2</v>
      </c>
      <c r="K74" s="291">
        <f>IF(NMM_ued!K$48=0,"",NMM_ued!K$48/K$10)</f>
        <v>2.4460448284047843E-2</v>
      </c>
      <c r="L74" s="291">
        <f>IF(NMM_ued!L$48=0,"",NMM_ued!L$48/L$10)</f>
        <v>2.3624558582839413E-2</v>
      </c>
      <c r="M74" s="291">
        <f>IF(NMM_ued!M$48=0,"",NMM_ued!M$48/M$10)</f>
        <v>2.3314875938916041E-2</v>
      </c>
      <c r="N74" s="291">
        <f>IF(NMM_ued!N$48=0,"",NMM_ued!N$48/N$10)</f>
        <v>2.4649923463382326E-2</v>
      </c>
      <c r="O74" s="291">
        <f>IF(NMM_ued!O$48=0,"",NMM_ued!O$48/O$10)</f>
        <v>2.4979018914623972E-2</v>
      </c>
      <c r="P74" s="291">
        <f>IF(NMM_ued!P$48=0,"",NMM_ued!P$48/P$10)</f>
        <v>2.5068096080317653E-2</v>
      </c>
      <c r="Q74" s="291">
        <f>IF(NMM_ued!Q$48=0,"",NMM_ued!Q$48/Q$10)</f>
        <v>2.4141008374136092E-2</v>
      </c>
      <c r="R74" s="291">
        <f>IF(NMM_ued!R$48=0,"",NMM_ued!R$48/R$10)</f>
        <v>2.4284081667665807E-2</v>
      </c>
      <c r="S74" s="291">
        <f>IF(NMM_ued!S$48=0,"",NMM_ued!S$48/S$10)</f>
        <v>2.4245202006808381E-2</v>
      </c>
      <c r="T74" s="291">
        <f>IF(NMM_ued!T$48=0,"",NMM_ued!T$48/T$10)</f>
        <v>2.6326244329586457E-2</v>
      </c>
      <c r="U74" s="291">
        <f>IF(NMM_ued!U$48=0,"",NMM_ued!U$48/U$10)</f>
        <v>2.4890359673371158E-2</v>
      </c>
      <c r="V74" s="291">
        <f>IF(NMM_ued!V$48=0,"",NMM_ued!V$48/V$10)</f>
        <v>2.5026825083288694E-2</v>
      </c>
      <c r="W74" s="291">
        <f>IF(NMM_ued!W$48=0,"",NMM_ued!W$48/W$10)</f>
        <v>2.5362629215765271E-2</v>
      </c>
      <c r="X74" s="291">
        <f>IF(NMM_ued!X$48=0,"",NMM_ued!X$48/X$10)</f>
        <v>2.4472472260643051E-2</v>
      </c>
      <c r="Y74" s="291">
        <f>IF(NMM_ued!Y$48=0,"",NMM_ued!Y$48/Y$10)</f>
        <v>2.520369389889289E-2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8.8748702474096761E-2</v>
      </c>
      <c r="C75" s="253">
        <f>IF(NMM_ued!C$99=0,"",NMM_ued!C$99/C$11)</f>
        <v>8.2023872710378767E-2</v>
      </c>
      <c r="D75" s="253">
        <f>IF(NMM_ued!D$99=0,"",NMM_ued!D$99/D$11)</f>
        <v>7.5037795695808956E-2</v>
      </c>
      <c r="E75" s="253">
        <f>IF(NMM_ued!E$99=0,"",NMM_ued!E$99/E$11)</f>
        <v>7.5316838341184175E-2</v>
      </c>
      <c r="F75" s="253">
        <f>IF(NMM_ued!F$99=0,"",NMM_ued!F$99/F$11)</f>
        <v>7.5343239339694223E-2</v>
      </c>
      <c r="G75" s="253">
        <f>IF(NMM_ued!G$99=0,"",NMM_ued!G$99/G$11)</f>
        <v>7.9576611774108241E-2</v>
      </c>
      <c r="H75" s="253">
        <f>IF(NMM_ued!H$99=0,"",NMM_ued!H$99/H$11)</f>
        <v>7.7024341940549967E-2</v>
      </c>
      <c r="I75" s="253">
        <f>IF(NMM_ued!I$99=0,"",NMM_ued!I$99/I$11)</f>
        <v>7.7332956886441567E-2</v>
      </c>
      <c r="J75" s="253">
        <f>IF(NMM_ued!J$99=0,"",NMM_ued!J$99/J$11)</f>
        <v>7.6563861189990423E-2</v>
      </c>
      <c r="K75" s="253">
        <f>IF(NMM_ued!K$99=0,"",NMM_ued!K$99/K$11)</f>
        <v>8.0385635905698624E-2</v>
      </c>
      <c r="L75" s="253">
        <f>IF(NMM_ued!L$99=0,"",NMM_ued!L$99/L$11)</f>
        <v>7.6411718189389632E-2</v>
      </c>
      <c r="M75" s="253">
        <f>IF(NMM_ued!M$99=0,"",NMM_ued!M$99/M$11)</f>
        <v>7.5399886964368681E-2</v>
      </c>
      <c r="N75" s="253">
        <f>IF(NMM_ued!N$99=0,"",NMM_ued!N$99/N$11)</f>
        <v>7.9164833434830759E-2</v>
      </c>
      <c r="O75" s="253">
        <f>IF(NMM_ued!O$99=0,"",NMM_ued!O$99/O$11)</f>
        <v>8.0424948971621626E-2</v>
      </c>
      <c r="P75" s="253">
        <f>IF(NMM_ued!P$99=0,"",NMM_ued!P$99/P$11)</f>
        <v>8.1476711578463409E-2</v>
      </c>
      <c r="Q75" s="253">
        <f>IF(NMM_ued!Q$99=0,"",NMM_ued!Q$99/Q$11)</f>
        <v>7.9542851020191138E-2</v>
      </c>
      <c r="R75" s="253">
        <f>IF(NMM_ued!R$99=0,"",NMM_ued!R$99/R$11)</f>
        <v>8.171714605975329E-2</v>
      </c>
      <c r="S75" s="253">
        <f>IF(NMM_ued!S$99=0,"",NMM_ued!S$99/S$11)</f>
        <v>8.1574082669201672E-2</v>
      </c>
      <c r="T75" s="253">
        <f>IF(NMM_ued!T$99=0,"",NMM_ued!T$99/T$11)</f>
        <v>8.8691565034515182E-2</v>
      </c>
      <c r="U75" s="253">
        <f>IF(NMM_ued!U$99=0,"",NMM_ued!U$99/U$11)</f>
        <v>8.4703465910394932E-2</v>
      </c>
      <c r="V75" s="253">
        <f>IF(NMM_ued!V$99=0,"",NMM_ued!V$99/V$11)</f>
        <v>8.3420779137357723E-2</v>
      </c>
      <c r="W75" s="253">
        <f>IF(NMM_ued!W$99=0,"",NMM_ued!W$99/W$11)</f>
        <v>8.4343018785553711E-2</v>
      </c>
      <c r="X75" s="253">
        <f>IF(NMM_ued!X$99=0,"",NMM_ued!X$99/X$11)</f>
        <v>8.3269405345653663E-2</v>
      </c>
      <c r="Y75" s="253">
        <f>IF(NMM_ued!Y$99=0,"",NMM_ued!Y$99/Y$11)</f>
        <v>8.5620075664602183E-2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5.8973544118255212</v>
      </c>
      <c r="C76" s="254">
        <f t="shared" si="19"/>
        <v>6.0063505517854408</v>
      </c>
      <c r="D76" s="254">
        <f t="shared" si="19"/>
        <v>6.0893055550213013</v>
      </c>
      <c r="E76" s="254">
        <f t="shared" si="19"/>
        <v>6.2370677269546846</v>
      </c>
      <c r="F76" s="254">
        <f t="shared" si="19"/>
        <v>6.4658156671660096</v>
      </c>
      <c r="G76" s="254">
        <f t="shared" si="19"/>
        <v>6.4490057081124146</v>
      </c>
      <c r="H76" s="254">
        <f t="shared" si="19"/>
        <v>6.7710861266568934</v>
      </c>
      <c r="I76" s="254">
        <f t="shared" si="19"/>
        <v>6.6732735426312795</v>
      </c>
      <c r="J76" s="254">
        <f t="shared" si="19"/>
        <v>6.5388005154787852</v>
      </c>
      <c r="K76" s="254">
        <f t="shared" si="19"/>
        <v>6.4707224333778619</v>
      </c>
      <c r="L76" s="254">
        <f t="shared" si="19"/>
        <v>6.5879331827714243</v>
      </c>
      <c r="M76" s="254">
        <f t="shared" si="19"/>
        <v>6.5990087819120058</v>
      </c>
      <c r="N76" s="254">
        <f t="shared" si="19"/>
        <v>6.6784701250650924</v>
      </c>
      <c r="O76" s="254">
        <f t="shared" si="19"/>
        <v>6.8977620996398743</v>
      </c>
      <c r="P76" s="254">
        <f t="shared" si="19"/>
        <v>7.1947477933827955</v>
      </c>
      <c r="Q76" s="254">
        <f t="shared" si="19"/>
        <v>6.9854412136633641</v>
      </c>
      <c r="R76" s="254">
        <f t="shared" si="19"/>
        <v>6.8491290888506056</v>
      </c>
      <c r="S76" s="254">
        <f t="shared" si="19"/>
        <v>6.8593880025907898</v>
      </c>
      <c r="T76" s="254">
        <f t="shared" si="19"/>
        <v>6.6790285053648999</v>
      </c>
      <c r="U76" s="254">
        <f t="shared" si="19"/>
        <v>6.7278725708141769</v>
      </c>
      <c r="V76" s="254">
        <f t="shared" si="19"/>
        <v>6.7922226354365689</v>
      </c>
      <c r="W76" s="254">
        <f t="shared" si="19"/>
        <v>6.6641436277766113</v>
      </c>
      <c r="X76" s="254">
        <f t="shared" si="19"/>
        <v>6.5122643225641861</v>
      </c>
      <c r="Y76" s="254">
        <f t="shared" si="19"/>
        <v>6.3615238037313047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7.3501625179466599</v>
      </c>
      <c r="C77" s="255">
        <f t="shared" si="20"/>
        <v>8.0262628572486214</v>
      </c>
      <c r="D77" s="255">
        <f t="shared" si="20"/>
        <v>8.3291441497354661</v>
      </c>
      <c r="E77" s="255">
        <f t="shared" si="20"/>
        <v>7.5536673426058112</v>
      </c>
      <c r="F77" s="255">
        <f t="shared" si="20"/>
        <v>8.5070201695504046</v>
      </c>
      <c r="G77" s="255">
        <f t="shared" si="20"/>
        <v>8.5851153860983072</v>
      </c>
      <c r="H77" s="255">
        <f t="shared" si="20"/>
        <v>9.0358493811762077</v>
      </c>
      <c r="I77" s="255">
        <f t="shared" si="20"/>
        <v>9.1781471621997124</v>
      </c>
      <c r="J77" s="255">
        <f t="shared" si="20"/>
        <v>8.7986329456185057</v>
      </c>
      <c r="K77" s="255">
        <f t="shared" si="20"/>
        <v>8.5946148069661916</v>
      </c>
      <c r="L77" s="255">
        <f t="shared" si="20"/>
        <v>8.9108370242993509</v>
      </c>
      <c r="M77" s="255">
        <f t="shared" si="20"/>
        <v>8.4559533998118095</v>
      </c>
      <c r="N77" s="255">
        <f t="shared" si="20"/>
        <v>8.8230895926816348</v>
      </c>
      <c r="O77" s="255">
        <f t="shared" si="20"/>
        <v>8.8105212016962948</v>
      </c>
      <c r="P77" s="255">
        <f t="shared" si="20"/>
        <v>9.1017355458445053</v>
      </c>
      <c r="Q77" s="255">
        <f t="shared" si="20"/>
        <v>9.0508522036776906</v>
      </c>
      <c r="R77" s="255">
        <f t="shared" si="20"/>
        <v>8.6792247109270857</v>
      </c>
      <c r="S77" s="255">
        <f t="shared" si="20"/>
        <v>9.3258560898032243</v>
      </c>
      <c r="T77" s="255">
        <f t="shared" si="20"/>
        <v>8.3840972585255589</v>
      </c>
      <c r="U77" s="255">
        <f t="shared" si="20"/>
        <v>8.2930188185640432</v>
      </c>
      <c r="V77" s="255">
        <f t="shared" si="20"/>
        <v>8.4755967034574748</v>
      </c>
      <c r="W77" s="255">
        <f t="shared" si="20"/>
        <v>8.0502656826042109</v>
      </c>
      <c r="X77" s="255">
        <f t="shared" si="20"/>
        <v>8.0256070818381335</v>
      </c>
      <c r="Y77" s="255">
        <f t="shared" si="20"/>
        <v>7.7654410071614173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2.4672051307940062</v>
      </c>
      <c r="C78" s="293">
        <f t="shared" si="21"/>
        <v>2.5941675042281247</v>
      </c>
      <c r="D78" s="293">
        <f t="shared" si="21"/>
        <v>2.5994979345319789</v>
      </c>
      <c r="E78" s="293">
        <f t="shared" si="21"/>
        <v>2.6205346765586417</v>
      </c>
      <c r="F78" s="293">
        <f t="shared" si="21"/>
        <v>2.8783892417308099</v>
      </c>
      <c r="G78" s="293">
        <f t="shared" si="21"/>
        <v>2.9873447261749031</v>
      </c>
      <c r="H78" s="293">
        <f t="shared" si="21"/>
        <v>2.9816179066162829</v>
      </c>
      <c r="I78" s="293">
        <f t="shared" si="21"/>
        <v>2.9706985141320716</v>
      </c>
      <c r="J78" s="293">
        <f t="shared" si="21"/>
        <v>3.0124069767974078</v>
      </c>
      <c r="K78" s="293">
        <f t="shared" si="21"/>
        <v>2.9672321013115002</v>
      </c>
      <c r="L78" s="293">
        <f t="shared" si="21"/>
        <v>3.0089785415477923</v>
      </c>
      <c r="M78" s="293">
        <f t="shared" si="21"/>
        <v>3.1156422256391783</v>
      </c>
      <c r="N78" s="293">
        <f t="shared" si="21"/>
        <v>3.1019192922233589</v>
      </c>
      <c r="O78" s="293">
        <f t="shared" si="21"/>
        <v>3.1941761119468826</v>
      </c>
      <c r="P78" s="293">
        <f t="shared" si="21"/>
        <v>3.200768641444975</v>
      </c>
      <c r="Q78" s="293">
        <f t="shared" si="21"/>
        <v>3.1292027412964596</v>
      </c>
      <c r="R78" s="293">
        <f t="shared" si="21"/>
        <v>3.1312651396257221</v>
      </c>
      <c r="S78" s="293">
        <f t="shared" si="21"/>
        <v>3.0076364555219377</v>
      </c>
      <c r="T78" s="293">
        <f t="shared" si="21"/>
        <v>3.0719964109187785</v>
      </c>
      <c r="U78" s="293">
        <f t="shared" si="21"/>
        <v>2.9877323186919349</v>
      </c>
      <c r="V78" s="293">
        <f t="shared" si="21"/>
        <v>2.9933058850583953</v>
      </c>
      <c r="W78" s="293">
        <f t="shared" si="21"/>
        <v>2.9893747107691833</v>
      </c>
      <c r="X78" s="293">
        <f t="shared" si="21"/>
        <v>2.9904191107807838</v>
      </c>
      <c r="Y78" s="293">
        <f t="shared" si="21"/>
        <v>2.9840734058481906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4.4158131761239021</v>
      </c>
      <c r="C79" s="256">
        <f t="shared" si="22"/>
        <v>4.6724713853615185</v>
      </c>
      <c r="D79" s="256">
        <f t="shared" si="22"/>
        <v>4.8958417690830283</v>
      </c>
      <c r="E79" s="256">
        <f t="shared" si="22"/>
        <v>4.855496722510714</v>
      </c>
      <c r="F79" s="256">
        <f t="shared" si="22"/>
        <v>5.0676683351656742</v>
      </c>
      <c r="G79" s="256">
        <f t="shared" si="22"/>
        <v>4.8671714103447048</v>
      </c>
      <c r="H79" s="256">
        <f t="shared" si="22"/>
        <v>4.8916035110733569</v>
      </c>
      <c r="I79" s="256">
        <f t="shared" si="22"/>
        <v>4.9349918145544285</v>
      </c>
      <c r="J79" s="256">
        <f t="shared" si="22"/>
        <v>4.3916403793382175</v>
      </c>
      <c r="K79" s="256">
        <f t="shared" si="22"/>
        <v>4.314018576270473</v>
      </c>
      <c r="L79" s="256">
        <f t="shared" si="22"/>
        <v>4.5234124061591343</v>
      </c>
      <c r="M79" s="256">
        <f t="shared" si="22"/>
        <v>4.3141318182038138</v>
      </c>
      <c r="N79" s="256">
        <f t="shared" si="22"/>
        <v>4.1590455406481528</v>
      </c>
      <c r="O79" s="256">
        <f t="shared" si="22"/>
        <v>4.1273407772999446</v>
      </c>
      <c r="P79" s="256">
        <f t="shared" si="22"/>
        <v>4.0638520952350143</v>
      </c>
      <c r="Q79" s="256">
        <f t="shared" si="22"/>
        <v>4.046980675256755</v>
      </c>
      <c r="R79" s="256">
        <f t="shared" si="22"/>
        <v>3.9718842586407863</v>
      </c>
      <c r="S79" s="256">
        <f t="shared" si="22"/>
        <v>3.8363470791362837</v>
      </c>
      <c r="T79" s="256">
        <f t="shared" si="22"/>
        <v>3.4804603287916152</v>
      </c>
      <c r="U79" s="256">
        <f t="shared" si="22"/>
        <v>3.5680498413043242</v>
      </c>
      <c r="V79" s="256">
        <f t="shared" si="22"/>
        <v>3.5578048107755498</v>
      </c>
      <c r="W79" s="256">
        <f t="shared" si="22"/>
        <v>3.6194420692093856</v>
      </c>
      <c r="X79" s="256">
        <f t="shared" si="22"/>
        <v>3.6562479680890725</v>
      </c>
      <c r="Y79" s="256">
        <f t="shared" si="22"/>
        <v>3.6143822381326562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HR: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295.18200000000002</v>
      </c>
      <c r="C5" s="223">
        <v>303.41487628108132</v>
      </c>
      <c r="D5" s="223">
        <v>286.06416433941843</v>
      </c>
      <c r="E5" s="223">
        <v>331.23734974130622</v>
      </c>
      <c r="F5" s="223">
        <v>308.97864899808872</v>
      </c>
      <c r="G5" s="223">
        <v>316.3648458865556</v>
      </c>
      <c r="H5" s="223">
        <v>316.00893485914088</v>
      </c>
      <c r="I5" s="223">
        <v>314.75709080199653</v>
      </c>
      <c r="J5" s="223">
        <v>319.57979067352937</v>
      </c>
      <c r="K5" s="223">
        <v>256.86976978712318</v>
      </c>
      <c r="L5" s="223">
        <v>233.4239751385193</v>
      </c>
      <c r="M5" s="223">
        <v>223.75870274338109</v>
      </c>
      <c r="N5" s="223">
        <v>198.94772757366491</v>
      </c>
      <c r="O5" s="223">
        <v>221.23950495615651</v>
      </c>
      <c r="P5" s="223">
        <v>224.32241731266549</v>
      </c>
      <c r="Q5" s="223">
        <v>212.97042310917641</v>
      </c>
      <c r="R5" s="223">
        <v>211.1796100966464</v>
      </c>
      <c r="S5" s="223">
        <v>226.21387862036929</v>
      </c>
      <c r="T5" s="223">
        <v>254.11960187080501</v>
      </c>
      <c r="U5" s="223">
        <v>253.46655026592811</v>
      </c>
      <c r="V5" s="223">
        <v>254.00356966346061</v>
      </c>
      <c r="W5" s="223">
        <v>279.26078362373693</v>
      </c>
      <c r="X5" s="223">
        <v>257.97164776455418</v>
      </c>
      <c r="Y5" s="223">
        <v>275.43100773096319</v>
      </c>
      <c r="DA5" s="89" t="s">
        <v>1439</v>
      </c>
    </row>
    <row r="6" spans="1:105" ht="12" customHeight="1" x14ac:dyDescent="0.25">
      <c r="A6" s="55" t="s">
        <v>91</v>
      </c>
      <c r="B6" s="259">
        <v>1.4458124655191851</v>
      </c>
      <c r="C6" s="259">
        <v>1.486137401166473</v>
      </c>
      <c r="D6" s="259">
        <v>1.401152965764128</v>
      </c>
      <c r="E6" s="259">
        <v>1.62241291576701</v>
      </c>
      <c r="F6" s="259">
        <v>1.5133889678256951</v>
      </c>
      <c r="G6" s="259">
        <v>1.5495668361714869</v>
      </c>
      <c r="H6" s="259">
        <v>1.547823570660809</v>
      </c>
      <c r="I6" s="259">
        <v>1.541691991693231</v>
      </c>
      <c r="J6" s="259">
        <v>1.565313755865215</v>
      </c>
      <c r="K6" s="259">
        <v>1.2581577303959399</v>
      </c>
      <c r="L6" s="259">
        <v>1.1433193521513221</v>
      </c>
      <c r="M6" s="259">
        <v>1.095978486815558</v>
      </c>
      <c r="N6" s="259">
        <v>0.97445340336854691</v>
      </c>
      <c r="O6" s="259">
        <v>1.0836393619235369</v>
      </c>
      <c r="P6" s="259">
        <v>1.0987395818390899</v>
      </c>
      <c r="Q6" s="259">
        <v>1.043137090061675</v>
      </c>
      <c r="R6" s="259">
        <v>1.0343656210119281</v>
      </c>
      <c r="S6" s="259">
        <v>1.1080040299988669</v>
      </c>
      <c r="T6" s="259">
        <v>1.244687305181164</v>
      </c>
      <c r="U6" s="259">
        <v>1.241488634019122</v>
      </c>
      <c r="V6" s="259">
        <v>1.2441189750940549</v>
      </c>
      <c r="W6" s="259">
        <v>1.367829752811081</v>
      </c>
      <c r="X6" s="259">
        <v>1.263554769901023</v>
      </c>
      <c r="Y6" s="259">
        <v>1.3490713673880961</v>
      </c>
      <c r="DA6" s="67" t="s">
        <v>1440</v>
      </c>
    </row>
    <row r="7" spans="1:105" ht="12" customHeight="1" x14ac:dyDescent="0.25">
      <c r="A7" s="173" t="s">
        <v>92</v>
      </c>
      <c r="B7" s="224">
        <v>0.57809488873841286</v>
      </c>
      <c r="C7" s="224">
        <v>0.59421844538379787</v>
      </c>
      <c r="D7" s="224">
        <v>0.56023819628505089</v>
      </c>
      <c r="E7" s="224">
        <v>0.64870696331373412</v>
      </c>
      <c r="F7" s="224">
        <v>0.605114735028218</v>
      </c>
      <c r="G7" s="224">
        <v>0.61958012474848423</v>
      </c>
      <c r="H7" s="224">
        <v>0.61888309598059699</v>
      </c>
      <c r="I7" s="224">
        <v>0.61643144021915619</v>
      </c>
      <c r="J7" s="224">
        <v>0.6258763865427478</v>
      </c>
      <c r="K7" s="224">
        <v>0.5030628594749541</v>
      </c>
      <c r="L7" s="224">
        <v>0.45714578442028431</v>
      </c>
      <c r="M7" s="224">
        <v>0.43821697246732372</v>
      </c>
      <c r="N7" s="224">
        <v>0.38962627950425072</v>
      </c>
      <c r="O7" s="224">
        <v>0.43328328625164908</v>
      </c>
      <c r="P7" s="224">
        <v>0.4393209710553091</v>
      </c>
      <c r="Q7" s="224">
        <v>0.41708882334305308</v>
      </c>
      <c r="R7" s="224">
        <v>0.41358163168070661</v>
      </c>
      <c r="S7" s="224">
        <v>0.44302527590526458</v>
      </c>
      <c r="T7" s="224">
        <v>0.49767683317381939</v>
      </c>
      <c r="U7" s="224">
        <v>0.49639787376958727</v>
      </c>
      <c r="V7" s="224">
        <v>0.49744959158729979</v>
      </c>
      <c r="W7" s="224">
        <v>0.54691421441055466</v>
      </c>
      <c r="X7" s="224">
        <v>0.50522081635153115</v>
      </c>
      <c r="Y7" s="224">
        <v>0.53941384559189287</v>
      </c>
      <c r="DA7" s="177" t="s">
        <v>1441</v>
      </c>
    </row>
    <row r="8" spans="1:105" ht="12" customHeight="1" x14ac:dyDescent="0.25">
      <c r="A8" s="173" t="s">
        <v>93</v>
      </c>
      <c r="B8" s="224">
        <v>2.4311940837690211</v>
      </c>
      <c r="C8" s="224">
        <v>2.1945868132607238</v>
      </c>
      <c r="D8" s="224">
        <v>2.1642740049720381</v>
      </c>
      <c r="E8" s="224">
        <v>3.235831116075166</v>
      </c>
      <c r="F8" s="224">
        <v>2.4007114456284722</v>
      </c>
      <c r="G8" s="224">
        <v>2.3999703162137238</v>
      </c>
      <c r="H8" s="224">
        <v>2.6215796907600351</v>
      </c>
      <c r="I8" s="224">
        <v>2.489502482450646</v>
      </c>
      <c r="J8" s="224">
        <v>2.5874033170352999</v>
      </c>
      <c r="K8" s="224">
        <v>2.219621072392453</v>
      </c>
      <c r="L8" s="224">
        <v>2.1524722880339859</v>
      </c>
      <c r="M8" s="224">
        <v>2.0812961862641739</v>
      </c>
      <c r="N8" s="224">
        <v>1.871116663733511</v>
      </c>
      <c r="O8" s="224">
        <v>2.0593316641097559</v>
      </c>
      <c r="P8" s="224">
        <v>2.2224700281233791</v>
      </c>
      <c r="Q8" s="224">
        <v>2.21349050652766</v>
      </c>
      <c r="R8" s="224">
        <v>2.2929533335392311</v>
      </c>
      <c r="S8" s="224">
        <v>2.3778311447609068</v>
      </c>
      <c r="T8" s="224">
        <v>2.807454776038786</v>
      </c>
      <c r="U8" s="224">
        <v>3.007989130488594</v>
      </c>
      <c r="V8" s="224">
        <v>3.103043421369851</v>
      </c>
      <c r="W8" s="224">
        <v>3.423434306464388</v>
      </c>
      <c r="X8" s="224">
        <v>3.036689639919889</v>
      </c>
      <c r="Y8" s="224">
        <v>3.139251369378433</v>
      </c>
      <c r="DA8" s="177" t="s">
        <v>1442</v>
      </c>
    </row>
    <row r="9" spans="1:105" ht="12" customHeight="1" x14ac:dyDescent="0.25">
      <c r="A9" s="173" t="s">
        <v>94</v>
      </c>
      <c r="B9" s="224">
        <v>0.28847220069605373</v>
      </c>
      <c r="C9" s="224">
        <v>0.29651793498492129</v>
      </c>
      <c r="D9" s="224">
        <v>0.27956162309102522</v>
      </c>
      <c r="E9" s="224">
        <v>0.32370797417419289</v>
      </c>
      <c r="F9" s="224">
        <v>0.30195523725896001</v>
      </c>
      <c r="G9" s="224">
        <v>0.30917353807396591</v>
      </c>
      <c r="H9" s="224">
        <v>0.30882571728098218</v>
      </c>
      <c r="I9" s="224">
        <v>0.30760232896423811</v>
      </c>
      <c r="J9" s="224">
        <v>0.31231540376302852</v>
      </c>
      <c r="K9" s="224">
        <v>0.251030848028923</v>
      </c>
      <c r="L9" s="224">
        <v>0.2281180011095304</v>
      </c>
      <c r="M9" s="224">
        <v>0.21867243058641331</v>
      </c>
      <c r="N9" s="224">
        <v>0.19442543514420541</v>
      </c>
      <c r="O9" s="224">
        <v>0.2162104968314108</v>
      </c>
      <c r="P9" s="224">
        <v>0.21922333132683761</v>
      </c>
      <c r="Q9" s="224">
        <v>0.2081293799674851</v>
      </c>
      <c r="R9" s="224">
        <v>0.20637927403019191</v>
      </c>
      <c r="S9" s="224">
        <v>0.22107179771692739</v>
      </c>
      <c r="T9" s="224">
        <v>0.24834319434029431</v>
      </c>
      <c r="U9" s="224">
        <v>0.2477049872896406</v>
      </c>
      <c r="V9" s="224">
        <v>0.24822979966784539</v>
      </c>
      <c r="W9" s="224">
        <v>0.27291289042058398</v>
      </c>
      <c r="X9" s="224">
        <v>0.25210767915357091</v>
      </c>
      <c r="Y9" s="224">
        <v>0.2691701693875832</v>
      </c>
      <c r="DA9" s="177" t="s">
        <v>1443</v>
      </c>
    </row>
    <row r="10" spans="1:105" ht="12" customHeight="1" x14ac:dyDescent="0.25">
      <c r="A10" s="56" t="s">
        <v>95</v>
      </c>
      <c r="B10" s="260">
        <v>1.2305903933052369</v>
      </c>
      <c r="C10" s="260">
        <v>1.2441334716969801</v>
      </c>
      <c r="D10" s="260">
        <v>1.176554101780527</v>
      </c>
      <c r="E10" s="260">
        <v>1.4329535779513729</v>
      </c>
      <c r="F10" s="260">
        <v>1.2656786306169849</v>
      </c>
      <c r="G10" s="260">
        <v>1.2747048656421589</v>
      </c>
      <c r="H10" s="260">
        <v>1.288840391038143</v>
      </c>
      <c r="I10" s="260">
        <v>1.273928617535153</v>
      </c>
      <c r="J10" s="260">
        <v>1.298455647960026</v>
      </c>
      <c r="K10" s="260">
        <v>1.0615774618069249</v>
      </c>
      <c r="L10" s="260">
        <v>0.98902667609870476</v>
      </c>
      <c r="M10" s="260">
        <v>0.95251645457437217</v>
      </c>
      <c r="N10" s="260">
        <v>0.85055050545932298</v>
      </c>
      <c r="O10" s="260">
        <v>0.94030571064773683</v>
      </c>
      <c r="P10" s="260">
        <v>0.98006921123745228</v>
      </c>
      <c r="Q10" s="260">
        <v>0.94936281368893338</v>
      </c>
      <c r="R10" s="260">
        <v>0.95793932669661397</v>
      </c>
      <c r="S10" s="260">
        <v>1.003078054643241</v>
      </c>
      <c r="T10" s="260">
        <v>1.158622923402415</v>
      </c>
      <c r="U10" s="260">
        <v>1.212186385838788</v>
      </c>
      <c r="V10" s="260">
        <v>1.2502371802066481</v>
      </c>
      <c r="W10" s="260">
        <v>1.3657807709815839</v>
      </c>
      <c r="X10" s="260">
        <v>1.219681903311699</v>
      </c>
      <c r="Y10" s="260">
        <v>1.2745567713158501</v>
      </c>
      <c r="DA10" s="68" t="s">
        <v>1444</v>
      </c>
    </row>
    <row r="11" spans="1:105" ht="12" customHeight="1" x14ac:dyDescent="0.25">
      <c r="A11" s="37" t="s">
        <v>159</v>
      </c>
      <c r="B11" s="226">
        <v>0.1243527810904466</v>
      </c>
      <c r="C11" s="226">
        <v>6.4876861684194237E-2</v>
      </c>
      <c r="D11" s="226">
        <v>3.8827743760825657E-2</v>
      </c>
      <c r="E11" s="226">
        <v>4.8306269999724753E-2</v>
      </c>
      <c r="F11" s="226">
        <v>5.8793154911486588E-2</v>
      </c>
      <c r="G11" s="226">
        <v>4.6164170112109777E-2</v>
      </c>
      <c r="H11" s="226">
        <v>3.9884932031677173E-2</v>
      </c>
      <c r="I11" s="226">
        <v>3.3674742929136157E-2</v>
      </c>
      <c r="J11" s="226">
        <v>2.279912080518591E-2</v>
      </c>
      <c r="K11" s="226">
        <v>1.6301545922977279E-2</v>
      </c>
      <c r="L11" s="226">
        <v>1.034452197494529E-2</v>
      </c>
      <c r="M11" s="226">
        <v>1.0949332850132019E-2</v>
      </c>
      <c r="N11" s="226">
        <v>1.5530583558677889E-2</v>
      </c>
      <c r="O11" s="226">
        <v>1.292024526270668E-2</v>
      </c>
      <c r="P11" s="226">
        <v>1.9159127700104899E-2</v>
      </c>
      <c r="Q11" s="226">
        <v>2.324670481445696E-2</v>
      </c>
      <c r="R11" s="226">
        <v>1.6462706785971361E-2</v>
      </c>
      <c r="S11" s="226">
        <v>2.161883621650193E-2</v>
      </c>
      <c r="T11" s="226">
        <v>2.0254435312633549E-2</v>
      </c>
      <c r="U11" s="226">
        <v>2.030306569606943E-2</v>
      </c>
      <c r="V11" s="226">
        <v>4.1739471683095573E-2</v>
      </c>
      <c r="W11" s="226">
        <v>3.9068524626189628E-2</v>
      </c>
      <c r="X11" s="226">
        <v>3.6461057724094262E-2</v>
      </c>
      <c r="Y11" s="226">
        <v>3.5108349565062147E-2</v>
      </c>
      <c r="DA11" s="69" t="s">
        <v>1445</v>
      </c>
    </row>
    <row r="12" spans="1:105" ht="12" customHeight="1" x14ac:dyDescent="0.25">
      <c r="A12" s="37" t="s">
        <v>35</v>
      </c>
      <c r="B12" s="226">
        <v>0.86742586059419746</v>
      </c>
      <c r="C12" s="226">
        <v>0.97987709867915829</v>
      </c>
      <c r="D12" s="226">
        <v>0.91476469340168842</v>
      </c>
      <c r="E12" s="226">
        <v>0.9105250046911636</v>
      </c>
      <c r="F12" s="226">
        <v>0.91018455762891082</v>
      </c>
      <c r="G12" s="226">
        <v>0.92903621691530602</v>
      </c>
      <c r="H12" s="226">
        <v>0.8664821647960872</v>
      </c>
      <c r="I12" s="226">
        <v>0.90115986148470473</v>
      </c>
      <c r="J12" s="226">
        <v>0.9021118204809061</v>
      </c>
      <c r="K12" s="226">
        <v>0.69714998830667041</v>
      </c>
      <c r="L12" s="226">
        <v>0.58715837814689942</v>
      </c>
      <c r="M12" s="226">
        <v>0.57338489296911777</v>
      </c>
      <c r="N12" s="226">
        <v>0.47550172244519168</v>
      </c>
      <c r="O12" s="226">
        <v>0.49124304165395921</v>
      </c>
      <c r="P12" s="226">
        <v>0.45762694749818228</v>
      </c>
      <c r="Q12" s="226">
        <v>0.39248327036985531</v>
      </c>
      <c r="R12" s="226">
        <v>0.3875118682498247</v>
      </c>
      <c r="S12" s="226">
        <v>0.42726045409626989</v>
      </c>
      <c r="T12" s="226">
        <v>0.47110296060540258</v>
      </c>
      <c r="U12" s="226">
        <v>0.4592780259626173</v>
      </c>
      <c r="V12" s="226">
        <v>0.41619068106624341</v>
      </c>
      <c r="W12" s="226">
        <v>0.49364880697157282</v>
      </c>
      <c r="X12" s="226">
        <v>0.47881538595585471</v>
      </c>
      <c r="Y12" s="226">
        <v>0.52027227413942279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0.23881175162059279</v>
      </c>
      <c r="C15" s="226">
        <v>0.19937951133362761</v>
      </c>
      <c r="D15" s="226">
        <v>0.2229616646180124</v>
      </c>
      <c r="E15" s="226">
        <v>0.47412230326048482</v>
      </c>
      <c r="F15" s="226">
        <v>0.29670091807658722</v>
      </c>
      <c r="G15" s="226">
        <v>0.299504478614743</v>
      </c>
      <c r="H15" s="226">
        <v>0.38247329421037851</v>
      </c>
      <c r="I15" s="226">
        <v>0.33909401312131232</v>
      </c>
      <c r="J15" s="226">
        <v>0.37354470667393352</v>
      </c>
      <c r="K15" s="226">
        <v>0.34812592757727728</v>
      </c>
      <c r="L15" s="226">
        <v>0.39152377597686011</v>
      </c>
      <c r="M15" s="226">
        <v>0.36818222875512241</v>
      </c>
      <c r="N15" s="226">
        <v>0.35951819945545338</v>
      </c>
      <c r="O15" s="226">
        <v>0.43614242373107109</v>
      </c>
      <c r="P15" s="226">
        <v>0.50328313603916508</v>
      </c>
      <c r="Q15" s="226">
        <v>0.53363283850462107</v>
      </c>
      <c r="R15" s="226">
        <v>0.55396475166081793</v>
      </c>
      <c r="S15" s="226">
        <v>0.55419876433046888</v>
      </c>
      <c r="T15" s="226">
        <v>0.66726552748437917</v>
      </c>
      <c r="U15" s="226">
        <v>0.73260529418010101</v>
      </c>
      <c r="V15" s="226">
        <v>0.79230702745730919</v>
      </c>
      <c r="W15" s="226">
        <v>0.83306343938382144</v>
      </c>
      <c r="X15" s="226">
        <v>0.70440545963175027</v>
      </c>
      <c r="Y15" s="226">
        <v>0.71917614761136517</v>
      </c>
      <c r="DA15" s="69" t="s">
        <v>1449</v>
      </c>
    </row>
    <row r="16" spans="1:105" ht="12" customHeight="1" x14ac:dyDescent="0.25">
      <c r="A16" s="57" t="s">
        <v>1450</v>
      </c>
      <c r="B16" s="261">
        <v>9.6332916620580971</v>
      </c>
      <c r="C16" s="261">
        <v>8.6957659986868059</v>
      </c>
      <c r="D16" s="261">
        <v>8.5756554220403434</v>
      </c>
      <c r="E16" s="261">
        <v>12.821561683792151</v>
      </c>
      <c r="F16" s="261">
        <v>9.5125081566204504</v>
      </c>
      <c r="G16" s="261">
        <v>9.5095715273076138</v>
      </c>
      <c r="H16" s="261">
        <v>10.38766997049785</v>
      </c>
      <c r="I16" s="261">
        <v>9.8643311395714939</v>
      </c>
      <c r="J16" s="261">
        <v>10.252250516230561</v>
      </c>
      <c r="K16" s="261">
        <v>8.7949610079908851</v>
      </c>
      <c r="L16" s="261">
        <v>8.5288926472638256</v>
      </c>
      <c r="M16" s="261">
        <v>8.2468665629234259</v>
      </c>
      <c r="N16" s="261">
        <v>7.4140574279196443</v>
      </c>
      <c r="O16" s="261">
        <v>8.159834988791248</v>
      </c>
      <c r="P16" s="261">
        <v>8.8062496260701781</v>
      </c>
      <c r="Q16" s="261">
        <v>8.7706694347992258</v>
      </c>
      <c r="R16" s="261">
        <v>9.0855305945908853</v>
      </c>
      <c r="S16" s="261">
        <v>9.4218479279515872</v>
      </c>
      <c r="T16" s="261">
        <v>11.12417592086781</v>
      </c>
      <c r="U16" s="261">
        <v>11.918767326619641</v>
      </c>
      <c r="V16" s="261">
        <v>12.295407642546071</v>
      </c>
      <c r="W16" s="261">
        <v>13.56491502683348</v>
      </c>
      <c r="X16" s="261">
        <v>12.03248937787302</v>
      </c>
      <c r="Y16" s="261">
        <v>12.43887694677808</v>
      </c>
      <c r="DA16" s="70" t="s">
        <v>1451</v>
      </c>
    </row>
    <row r="17" spans="1:105" ht="12" customHeight="1" x14ac:dyDescent="0.25">
      <c r="A17" s="57" t="s">
        <v>1452</v>
      </c>
      <c r="B17" s="261">
        <v>41.226181533760602</v>
      </c>
      <c r="C17" s="261">
        <v>42.854457662744593</v>
      </c>
      <c r="D17" s="261">
        <v>40.260456785953252</v>
      </c>
      <c r="E17" s="261">
        <v>45.518402018002689</v>
      </c>
      <c r="F17" s="261">
        <v>43.403872588716688</v>
      </c>
      <c r="G17" s="261">
        <v>44.531973134041714</v>
      </c>
      <c r="H17" s="261">
        <v>44.140843350061608</v>
      </c>
      <c r="I17" s="261">
        <v>44.150941849328419</v>
      </c>
      <c r="J17" s="261">
        <v>44.737770577941163</v>
      </c>
      <c r="K17" s="261">
        <v>35.7480631959044</v>
      </c>
      <c r="L17" s="261">
        <v>32.278038665488303</v>
      </c>
      <c r="M17" s="261">
        <v>30.91381061518662</v>
      </c>
      <c r="N17" s="261">
        <v>27.454430977389571</v>
      </c>
      <c r="O17" s="261">
        <v>30.563785009735131</v>
      </c>
      <c r="P17" s="261">
        <v>30.783201974474281</v>
      </c>
      <c r="Q17" s="261">
        <v>29.0667050231561</v>
      </c>
      <c r="R17" s="261">
        <v>28.67210692774626</v>
      </c>
      <c r="S17" s="261">
        <v>30.834839069625819</v>
      </c>
      <c r="T17" s="261">
        <v>34.428558239335572</v>
      </c>
      <c r="U17" s="261">
        <v>34.018658907590137</v>
      </c>
      <c r="V17" s="261">
        <v>33.951777866964107</v>
      </c>
      <c r="W17" s="261">
        <v>37.311358313435953</v>
      </c>
      <c r="X17" s="261">
        <v>34.662744242291211</v>
      </c>
      <c r="Y17" s="261">
        <v>37.167943521695769</v>
      </c>
      <c r="DA17" s="70" t="s">
        <v>1453</v>
      </c>
    </row>
    <row r="18" spans="1:105" ht="12" customHeight="1" x14ac:dyDescent="0.25">
      <c r="A18" s="18" t="s">
        <v>28</v>
      </c>
      <c r="B18" s="230">
        <v>4.2122818467899021</v>
      </c>
      <c r="C18" s="230">
        <v>4.9789745365563984</v>
      </c>
      <c r="D18" s="230">
        <v>4.7443734488885534</v>
      </c>
      <c r="E18" s="230">
        <v>9.4956156063871706</v>
      </c>
      <c r="F18" s="230">
        <v>15.52022676288516</v>
      </c>
      <c r="G18" s="230">
        <v>10.07604340430615</v>
      </c>
      <c r="H18" s="230">
        <v>8.6922691270603671</v>
      </c>
      <c r="I18" s="230">
        <v>10.48528620441154</v>
      </c>
      <c r="J18" s="230">
        <v>11.540930436711641</v>
      </c>
      <c r="K18" s="230">
        <v>9.7915884416028245</v>
      </c>
      <c r="L18" s="230">
        <v>11.24251201792079</v>
      </c>
      <c r="M18" s="230">
        <v>11.69899462048282</v>
      </c>
      <c r="N18" s="230">
        <v>9.9850820940705702</v>
      </c>
      <c r="O18" s="230">
        <v>9.1047739396457334</v>
      </c>
      <c r="P18" s="230">
        <v>8.061290850882175</v>
      </c>
      <c r="Q18" s="230">
        <v>5.766826106254749</v>
      </c>
      <c r="R18" s="230">
        <v>4.5174397002222317</v>
      </c>
      <c r="S18" s="230">
        <v>4.8148622730435813</v>
      </c>
      <c r="T18" s="230">
        <v>4.9659217812167347</v>
      </c>
      <c r="U18" s="230">
        <v>7.2452050562558243</v>
      </c>
      <c r="V18" s="230">
        <v>9.9419123303827703</v>
      </c>
      <c r="W18" s="230">
        <v>11.325907741348249</v>
      </c>
      <c r="X18" s="230">
        <v>7.6510904494460394</v>
      </c>
      <c r="Y18" s="230">
        <v>6.2630560340835002</v>
      </c>
      <c r="DA18" s="71" t="s">
        <v>1454</v>
      </c>
    </row>
    <row r="19" spans="1:105" ht="12" customHeight="1" x14ac:dyDescent="0.25">
      <c r="A19" s="18" t="s">
        <v>31</v>
      </c>
      <c r="B19" s="230">
        <v>0.74285404300795443</v>
      </c>
      <c r="C19" s="230">
        <v>0.77277471085598581</v>
      </c>
      <c r="D19" s="230">
        <v>0.65482291362515355</v>
      </c>
      <c r="E19" s="230">
        <v>0.89844830214436189</v>
      </c>
      <c r="F19" s="230">
        <v>0.65026103502930932</v>
      </c>
      <c r="G19" s="230">
        <v>0.62343312316887434</v>
      </c>
      <c r="H19" s="230">
        <v>0.93653607391512073</v>
      </c>
      <c r="I19" s="230">
        <v>1.1017009247118379</v>
      </c>
      <c r="J19" s="230">
        <v>1.020974437968309</v>
      </c>
      <c r="K19" s="230">
        <v>0.62520692415141399</v>
      </c>
      <c r="L19" s="230">
        <v>0.40871763398446509</v>
      </c>
      <c r="M19" s="230">
        <v>0.33257928911780832</v>
      </c>
      <c r="N19" s="230">
        <v>0.31663777528654208</v>
      </c>
      <c r="O19" s="230">
        <v>0.32429551351408781</v>
      </c>
      <c r="P19" s="230">
        <v>0.22026308925568819</v>
      </c>
      <c r="Q19" s="230">
        <v>0.206116604720571</v>
      </c>
      <c r="R19" s="230">
        <v>0.2100186037299388</v>
      </c>
      <c r="S19" s="230">
        <v>0.15214426583428209</v>
      </c>
      <c r="T19" s="230">
        <v>0.17128289438758551</v>
      </c>
      <c r="U19" s="230">
        <v>0.16216540080449759</v>
      </c>
      <c r="V19" s="230">
        <v>9.3108309964523989E-2</v>
      </c>
      <c r="W19" s="230">
        <v>0.18436286562584331</v>
      </c>
      <c r="X19" s="230">
        <v>0.104184917730975</v>
      </c>
      <c r="Y19" s="230">
        <v>6.8567266019593509E-2</v>
      </c>
      <c r="DA19" s="71" t="s">
        <v>1455</v>
      </c>
    </row>
    <row r="20" spans="1:105" ht="12" customHeight="1" x14ac:dyDescent="0.25">
      <c r="A20" s="18" t="s">
        <v>159</v>
      </c>
      <c r="B20" s="295">
        <v>2.729088423422716</v>
      </c>
      <c r="C20" s="295">
        <v>1.238672275663901</v>
      </c>
      <c r="D20" s="295">
        <v>0.72620525237847788</v>
      </c>
      <c r="E20" s="295">
        <v>0.9974976729957441</v>
      </c>
      <c r="F20" s="295">
        <v>0.95785404685915609</v>
      </c>
      <c r="G20" s="295">
        <v>0.72079509882500825</v>
      </c>
      <c r="H20" s="295">
        <v>0.63496594608540902</v>
      </c>
      <c r="I20" s="295">
        <v>0.52815085423710306</v>
      </c>
      <c r="J20" s="295">
        <v>0.3534342836831787</v>
      </c>
      <c r="K20" s="295">
        <v>0.26710113853254491</v>
      </c>
      <c r="L20" s="295">
        <v>0.17035927003663809</v>
      </c>
      <c r="M20" s="295">
        <v>0.18363202138393109</v>
      </c>
      <c r="N20" s="295">
        <v>0.25123288880157679</v>
      </c>
      <c r="O20" s="295">
        <v>0.1815650676302081</v>
      </c>
      <c r="P20" s="295">
        <v>0.28480900947030308</v>
      </c>
      <c r="Q20" s="295">
        <v>0.36672135676436018</v>
      </c>
      <c r="R20" s="295">
        <v>0.28244027618944312</v>
      </c>
      <c r="S20" s="295">
        <v>0.37145302767873151</v>
      </c>
      <c r="T20" s="295">
        <v>0.36347198992857871</v>
      </c>
      <c r="U20" s="295">
        <v>0.40585541208602682</v>
      </c>
      <c r="V20" s="295">
        <v>0.84966130099255166</v>
      </c>
      <c r="W20" s="295">
        <v>0.82098585966362336</v>
      </c>
      <c r="X20" s="295">
        <v>0.7521899624860876</v>
      </c>
      <c r="Y20" s="295">
        <v>0.68047370968692633</v>
      </c>
      <c r="DA20" s="122" t="s">
        <v>1456</v>
      </c>
    </row>
    <row r="21" spans="1:105" ht="12" customHeight="1" x14ac:dyDescent="0.25">
      <c r="A21" s="18" t="s">
        <v>32</v>
      </c>
      <c r="B21" s="295">
        <v>14.326142211070771</v>
      </c>
      <c r="C21" s="295">
        <v>15.31376305490493</v>
      </c>
      <c r="D21" s="295">
        <v>15.63072918295428</v>
      </c>
      <c r="E21" s="295">
        <v>14.376049849926909</v>
      </c>
      <c r="F21" s="295">
        <v>5.4506239235938443</v>
      </c>
      <c r="G21" s="295">
        <v>4.4045809417095354</v>
      </c>
      <c r="H21" s="295">
        <v>2.5193519444887169</v>
      </c>
      <c r="I21" s="295">
        <v>2.329892725092912</v>
      </c>
      <c r="J21" s="295">
        <v>1.583392218576571</v>
      </c>
      <c r="K21" s="295">
        <v>1.077347931602028</v>
      </c>
      <c r="L21" s="295">
        <v>0.61626146747185495</v>
      </c>
      <c r="M21" s="295">
        <v>0.47757790125884442</v>
      </c>
      <c r="N21" s="295">
        <v>0.45468617297768832</v>
      </c>
      <c r="O21" s="295">
        <v>0.37254769817361211</v>
      </c>
      <c r="P21" s="295">
        <v>0.47444077547892222</v>
      </c>
      <c r="Q21" s="295">
        <v>0.35517728481004651</v>
      </c>
      <c r="R21" s="295">
        <v>0.29856502694552117</v>
      </c>
      <c r="S21" s="295">
        <v>0.25398017582096161</v>
      </c>
      <c r="T21" s="295">
        <v>0.2582558112978271</v>
      </c>
      <c r="U21" s="295">
        <v>0.26946046857012768</v>
      </c>
      <c r="V21" s="295">
        <v>0.1905235494302861</v>
      </c>
      <c r="W21" s="295">
        <v>0.15801722529278189</v>
      </c>
      <c r="X21" s="295">
        <v>0.2281972304510998</v>
      </c>
      <c r="Y21" s="295">
        <v>0.21661640828633971</v>
      </c>
      <c r="DA21" s="122" t="s">
        <v>1457</v>
      </c>
    </row>
    <row r="22" spans="1:105" ht="12" customHeight="1" x14ac:dyDescent="0.25">
      <c r="A22" s="18" t="s">
        <v>33</v>
      </c>
      <c r="B22" s="295">
        <v>1.2059897075485319E-2</v>
      </c>
      <c r="C22" s="295">
        <v>1.311872558372247</v>
      </c>
      <c r="D22" s="295">
        <v>0.96263987900986259</v>
      </c>
      <c r="E22" s="295">
        <v>0.56351274627317349</v>
      </c>
      <c r="F22" s="295">
        <v>5.5188513283597729</v>
      </c>
      <c r="G22" s="295">
        <v>13.74536085017707</v>
      </c>
      <c r="H22" s="295">
        <v>17.052868584627319</v>
      </c>
      <c r="I22" s="295">
        <v>14.891110606644601</v>
      </c>
      <c r="J22" s="295">
        <v>15.31092742527539</v>
      </c>
      <c r="K22" s="295">
        <v>11.420318559613809</v>
      </c>
      <c r="L22" s="295">
        <v>9.208069410053799</v>
      </c>
      <c r="M22" s="295">
        <v>8.0141490002910007</v>
      </c>
      <c r="N22" s="295">
        <v>7.7788079728441168</v>
      </c>
      <c r="O22" s="295">
        <v>12.58523652009052</v>
      </c>
      <c r="P22" s="295">
        <v>13.67915463978607</v>
      </c>
      <c r="Q22" s="295">
        <v>14.28566957666443</v>
      </c>
      <c r="R22" s="295">
        <v>15.362460311080801</v>
      </c>
      <c r="S22" s="295">
        <v>16.405337606315179</v>
      </c>
      <c r="T22" s="295">
        <v>17.417153203021272</v>
      </c>
      <c r="U22" s="295">
        <v>13.081493439177031</v>
      </c>
      <c r="V22" s="295">
        <v>9.1053219371546223</v>
      </c>
      <c r="W22" s="295">
        <v>8.406424198763899</v>
      </c>
      <c r="X22" s="295">
        <v>9.9852260249357432</v>
      </c>
      <c r="Y22" s="295">
        <v>13.312331009852249</v>
      </c>
      <c r="DA22" s="122" t="s">
        <v>1458</v>
      </c>
    </row>
    <row r="23" spans="1:105" ht="12" customHeight="1" x14ac:dyDescent="0.25">
      <c r="A23" s="18" t="s">
        <v>35</v>
      </c>
      <c r="B23" s="295">
        <v>19.036822928819699</v>
      </c>
      <c r="C23" s="295">
        <v>18.70846653464983</v>
      </c>
      <c r="D23" s="295">
        <v>17.10907873325699</v>
      </c>
      <c r="E23" s="295">
        <v>18.801836146509551</v>
      </c>
      <c r="F23" s="295">
        <v>14.82866437812528</v>
      </c>
      <c r="G23" s="295">
        <v>14.50572489784277</v>
      </c>
      <c r="H23" s="295">
        <v>13.79434888089855</v>
      </c>
      <c r="I23" s="295">
        <v>14.133689205850921</v>
      </c>
      <c r="J23" s="295">
        <v>13.98462895995859</v>
      </c>
      <c r="K23" s="295">
        <v>11.422815755295749</v>
      </c>
      <c r="L23" s="295">
        <v>9.6696466921596063</v>
      </c>
      <c r="M23" s="295">
        <v>9.6162778470707053</v>
      </c>
      <c r="N23" s="295">
        <v>7.6920272125435032</v>
      </c>
      <c r="O23" s="295">
        <v>6.9033191140897232</v>
      </c>
      <c r="P23" s="295">
        <v>6.8028294222999603</v>
      </c>
      <c r="Q23" s="295">
        <v>6.1915010564351576</v>
      </c>
      <c r="R23" s="295">
        <v>6.6482966937389749</v>
      </c>
      <c r="S23" s="295">
        <v>7.3411532282346386</v>
      </c>
      <c r="T23" s="295">
        <v>8.4540856315893116</v>
      </c>
      <c r="U23" s="295">
        <v>9.1809027897299824</v>
      </c>
      <c r="V23" s="295">
        <v>8.4721032939891447</v>
      </c>
      <c r="W23" s="295">
        <v>10.373534553485539</v>
      </c>
      <c r="X23" s="295">
        <v>9.8779396342606418</v>
      </c>
      <c r="Y23" s="295">
        <v>10.08397172800224</v>
      </c>
      <c r="DA23" s="122" t="s">
        <v>1459</v>
      </c>
    </row>
    <row r="24" spans="1:105" ht="12" customHeight="1" x14ac:dyDescent="0.25">
      <c r="A24" s="18" t="s">
        <v>38</v>
      </c>
      <c r="B24" s="295">
        <v>0.16693218357407169</v>
      </c>
      <c r="C24" s="295">
        <v>0.52993399174129885</v>
      </c>
      <c r="D24" s="295">
        <v>0.43260737583992909</v>
      </c>
      <c r="E24" s="295">
        <v>0.38544169376577941</v>
      </c>
      <c r="F24" s="295">
        <v>0.47739111386415872</v>
      </c>
      <c r="G24" s="295">
        <v>0.456034818012308</v>
      </c>
      <c r="H24" s="295">
        <v>0.51050279298612489</v>
      </c>
      <c r="I24" s="295">
        <v>0.68111132837950683</v>
      </c>
      <c r="J24" s="295">
        <v>0.9434828157674835</v>
      </c>
      <c r="K24" s="295">
        <v>1.1436844451060311</v>
      </c>
      <c r="L24" s="295">
        <v>0.96247217386115258</v>
      </c>
      <c r="M24" s="295">
        <v>0.59059993558150325</v>
      </c>
      <c r="N24" s="295">
        <v>0.97595686086556843</v>
      </c>
      <c r="O24" s="295">
        <v>1.092047156591244</v>
      </c>
      <c r="P24" s="295">
        <v>1.2604141873011641</v>
      </c>
      <c r="Q24" s="295">
        <v>1.894693037506787</v>
      </c>
      <c r="R24" s="295">
        <v>1.352886315839358</v>
      </c>
      <c r="S24" s="295">
        <v>1.4959084926984401</v>
      </c>
      <c r="T24" s="295">
        <v>2.7983869278942599</v>
      </c>
      <c r="U24" s="295">
        <v>3.67357634096666</v>
      </c>
      <c r="V24" s="295">
        <v>5.2991471450502088</v>
      </c>
      <c r="W24" s="295">
        <v>6.0421258692560142</v>
      </c>
      <c r="X24" s="295">
        <v>6.0639160229806262</v>
      </c>
      <c r="Y24" s="295">
        <v>6.5429273657649194</v>
      </c>
      <c r="DA24" s="122" t="s">
        <v>1460</v>
      </c>
    </row>
    <row r="25" spans="1:105" ht="12" customHeight="1" x14ac:dyDescent="0.25">
      <c r="A25" s="57" t="s">
        <v>1461</v>
      </c>
      <c r="B25" s="261">
        <v>226.01672492778849</v>
      </c>
      <c r="C25" s="261">
        <v>234.9435191216599</v>
      </c>
      <c r="D25" s="261">
        <v>220.72227522226851</v>
      </c>
      <c r="E25" s="261">
        <v>249.548218275576</v>
      </c>
      <c r="F25" s="261">
        <v>237.955608953287</v>
      </c>
      <c r="G25" s="261">
        <v>244.14026106410199</v>
      </c>
      <c r="H25" s="261">
        <v>241.99594719587481</v>
      </c>
      <c r="I25" s="261">
        <v>242.05131079361911</v>
      </c>
      <c r="J25" s="261">
        <v>245.2685165206637</v>
      </c>
      <c r="K25" s="261">
        <v>195.98371387933179</v>
      </c>
      <c r="L25" s="261">
        <v>176.9597938701144</v>
      </c>
      <c r="M25" s="261">
        <v>169.48060602121529</v>
      </c>
      <c r="N25" s="261">
        <v>150.51504513422219</v>
      </c>
      <c r="O25" s="261">
        <v>167.56164001364979</v>
      </c>
      <c r="P25" s="261">
        <v>168.76456257205669</v>
      </c>
      <c r="Q25" s="261">
        <v>159.35411016409441</v>
      </c>
      <c r="R25" s="261">
        <v>157.19078176769091</v>
      </c>
      <c r="S25" s="261">
        <v>169.04765566233911</v>
      </c>
      <c r="T25" s="261">
        <v>188.74971408322051</v>
      </c>
      <c r="U25" s="261">
        <v>186.50249881698659</v>
      </c>
      <c r="V25" s="261">
        <v>186.13583294593869</v>
      </c>
      <c r="W25" s="261">
        <v>204.55425884408271</v>
      </c>
      <c r="X25" s="261">
        <v>190.0336058103409</v>
      </c>
      <c r="Y25" s="261">
        <v>203.768007478339</v>
      </c>
      <c r="DA25" s="70" t="s">
        <v>1462</v>
      </c>
    </row>
    <row r="26" spans="1:105" ht="12" customHeight="1" x14ac:dyDescent="0.25">
      <c r="A26" s="18" t="s">
        <v>28</v>
      </c>
      <c r="B26" s="230">
        <v>23.093241044033849</v>
      </c>
      <c r="C26" s="230">
        <v>27.296525566642259</v>
      </c>
      <c r="D26" s="230">
        <v>26.01035819613859</v>
      </c>
      <c r="E26" s="230">
        <v>52.058373118337528</v>
      </c>
      <c r="F26" s="230">
        <v>85.087453957173153</v>
      </c>
      <c r="G26" s="230">
        <v>55.240486645763447</v>
      </c>
      <c r="H26" s="230">
        <v>47.654139364817958</v>
      </c>
      <c r="I26" s="230">
        <v>57.484102569890453</v>
      </c>
      <c r="J26" s="230">
        <v>63.271523165173903</v>
      </c>
      <c r="K26" s="230">
        <v>53.681002437724111</v>
      </c>
      <c r="L26" s="230">
        <v>61.635486278808237</v>
      </c>
      <c r="M26" s="230">
        <v>64.138087756296414</v>
      </c>
      <c r="N26" s="230">
        <v>54.741804093324014</v>
      </c>
      <c r="O26" s="230">
        <v>49.915638812229687</v>
      </c>
      <c r="P26" s="230">
        <v>44.19488997094453</v>
      </c>
      <c r="Q26" s="230">
        <v>31.615810663822959</v>
      </c>
      <c r="R26" s="230">
        <v>24.766225930162289</v>
      </c>
      <c r="S26" s="230">
        <v>26.396803231473331</v>
      </c>
      <c r="T26" s="230">
        <v>27.22496567670342</v>
      </c>
      <c r="U26" s="230">
        <v>39.720814718292473</v>
      </c>
      <c r="V26" s="230">
        <v>54.505131953396798</v>
      </c>
      <c r="W26" s="230">
        <v>62.092691568767563</v>
      </c>
      <c r="X26" s="230">
        <v>41.946024132600122</v>
      </c>
      <c r="Y26" s="230">
        <v>34.33632124536107</v>
      </c>
      <c r="DA26" s="71" t="s">
        <v>1463</v>
      </c>
    </row>
    <row r="27" spans="1:105" ht="12" customHeight="1" x14ac:dyDescent="0.25">
      <c r="A27" s="18" t="s">
        <v>31</v>
      </c>
      <c r="B27" s="295">
        <v>4.0725925044144891</v>
      </c>
      <c r="C27" s="295">
        <v>4.2366283453066744</v>
      </c>
      <c r="D27" s="295">
        <v>3.5899742551715521</v>
      </c>
      <c r="E27" s="295">
        <v>4.9256160821324002</v>
      </c>
      <c r="F27" s="295">
        <v>3.5649643992646549</v>
      </c>
      <c r="G27" s="295">
        <v>3.4178841568128679</v>
      </c>
      <c r="H27" s="295">
        <v>5.1344269182360138</v>
      </c>
      <c r="I27" s="295">
        <v>6.0399199147118292</v>
      </c>
      <c r="J27" s="295">
        <v>5.5973483383518534</v>
      </c>
      <c r="K27" s="295">
        <v>3.4276087704887441</v>
      </c>
      <c r="L27" s="295">
        <v>2.24073677494858</v>
      </c>
      <c r="M27" s="295">
        <v>1.823319039229059</v>
      </c>
      <c r="N27" s="295">
        <v>1.7359219383458919</v>
      </c>
      <c r="O27" s="295">
        <v>1.777904407984193</v>
      </c>
      <c r="P27" s="295">
        <v>1.2075613167152</v>
      </c>
      <c r="Q27" s="295">
        <v>1.1300052107428229</v>
      </c>
      <c r="R27" s="295">
        <v>1.1513973698989299</v>
      </c>
      <c r="S27" s="295">
        <v>0.83410947609220709</v>
      </c>
      <c r="T27" s="295">
        <v>0.93903430745658611</v>
      </c>
      <c r="U27" s="295">
        <v>0.88904893499340665</v>
      </c>
      <c r="V27" s="295">
        <v>0.51045317559934289</v>
      </c>
      <c r="W27" s="295">
        <v>1.010743404720414</v>
      </c>
      <c r="X27" s="295">
        <v>0.57117911522178466</v>
      </c>
      <c r="Y27" s="295">
        <v>0.37591036391061361</v>
      </c>
      <c r="DA27" s="122" t="s">
        <v>1464</v>
      </c>
    </row>
    <row r="28" spans="1:105" ht="12" customHeight="1" x14ac:dyDescent="0.25">
      <c r="A28" s="18" t="s">
        <v>159</v>
      </c>
      <c r="B28" s="295">
        <v>14.96184231846026</v>
      </c>
      <c r="C28" s="295">
        <v>6.7908460252410929</v>
      </c>
      <c r="D28" s="295">
        <v>3.9813178582530142</v>
      </c>
      <c r="E28" s="295">
        <v>5.4686402860028114</v>
      </c>
      <c r="F28" s="295">
        <v>5.251299697806064</v>
      </c>
      <c r="G28" s="295">
        <v>3.951657454547902</v>
      </c>
      <c r="H28" s="295">
        <v>3.4811112316423132</v>
      </c>
      <c r="I28" s="295">
        <v>2.8955125578324452</v>
      </c>
      <c r="J28" s="295">
        <v>1.937653605145425</v>
      </c>
      <c r="K28" s="295">
        <v>1.4643443149390929</v>
      </c>
      <c r="L28" s="295">
        <v>0.93397066723820343</v>
      </c>
      <c r="M28" s="295">
        <v>1.0067366542564149</v>
      </c>
      <c r="N28" s="295">
        <v>1.377348874151237</v>
      </c>
      <c r="O28" s="295">
        <v>0.99540487186441462</v>
      </c>
      <c r="P28" s="295">
        <v>1.5614252194977301</v>
      </c>
      <c r="Q28" s="295">
        <v>2.0104981090494678</v>
      </c>
      <c r="R28" s="295">
        <v>1.5484389734169719</v>
      </c>
      <c r="S28" s="295">
        <v>2.0364388273919252</v>
      </c>
      <c r="T28" s="295">
        <v>1.9926839137252941</v>
      </c>
      <c r="U28" s="295">
        <v>2.225045047133043</v>
      </c>
      <c r="V28" s="295">
        <v>4.6581482301716113</v>
      </c>
      <c r="W28" s="295">
        <v>4.5009391680197863</v>
      </c>
      <c r="X28" s="295">
        <v>4.123775366036277</v>
      </c>
      <c r="Y28" s="295">
        <v>3.7306011263001531</v>
      </c>
      <c r="DA28" s="122" t="s">
        <v>1465</v>
      </c>
    </row>
    <row r="29" spans="1:105" ht="12" customHeight="1" x14ac:dyDescent="0.25">
      <c r="A29" s="18" t="s">
        <v>32</v>
      </c>
      <c r="B29" s="295">
        <v>78.541053838429576</v>
      </c>
      <c r="C29" s="295">
        <v>83.955545801771379</v>
      </c>
      <c r="D29" s="295">
        <v>85.693267887822188</v>
      </c>
      <c r="E29" s="295">
        <v>78.814665428528158</v>
      </c>
      <c r="F29" s="295">
        <v>29.882276800602789</v>
      </c>
      <c r="G29" s="295">
        <v>24.147493706379521</v>
      </c>
      <c r="H29" s="295">
        <v>13.81199165795878</v>
      </c>
      <c r="I29" s="295">
        <v>12.773308212581989</v>
      </c>
      <c r="J29" s="295">
        <v>8.6807244863499005</v>
      </c>
      <c r="K29" s="295">
        <v>5.9064080652003552</v>
      </c>
      <c r="L29" s="295">
        <v>3.3785665660817781</v>
      </c>
      <c r="M29" s="295">
        <v>2.6182534769080421</v>
      </c>
      <c r="N29" s="295">
        <v>2.492752805694852</v>
      </c>
      <c r="O29" s="295">
        <v>2.0424402039667942</v>
      </c>
      <c r="P29" s="295">
        <v>2.6010546273399848</v>
      </c>
      <c r="Q29" s="295">
        <v>1.9472093629571821</v>
      </c>
      <c r="R29" s="295">
        <v>1.6368406448931709</v>
      </c>
      <c r="S29" s="295">
        <v>1.3924104877049801</v>
      </c>
      <c r="T29" s="295">
        <v>1.415851056089293</v>
      </c>
      <c r="U29" s="295">
        <v>1.477279009064997</v>
      </c>
      <c r="V29" s="295">
        <v>1.0445184846573119</v>
      </c>
      <c r="W29" s="295">
        <v>0.86630714788863039</v>
      </c>
      <c r="X29" s="295">
        <v>1.2510591266356521</v>
      </c>
      <c r="Y29" s="295">
        <v>1.187568902698547</v>
      </c>
      <c r="DA29" s="122" t="s">
        <v>1466</v>
      </c>
    </row>
    <row r="30" spans="1:105" ht="12" customHeight="1" x14ac:dyDescent="0.25">
      <c r="A30" s="18" t="s">
        <v>33</v>
      </c>
      <c r="B30" s="295">
        <v>6.6116684557245939E-2</v>
      </c>
      <c r="C30" s="295">
        <v>7.1921562496182876</v>
      </c>
      <c r="D30" s="295">
        <v>5.2775373474867884</v>
      </c>
      <c r="E30" s="295">
        <v>3.089379142800972</v>
      </c>
      <c r="F30" s="295">
        <v>30.25632392313074</v>
      </c>
      <c r="G30" s="295">
        <v>75.357001951868057</v>
      </c>
      <c r="H30" s="295">
        <v>93.489946551687396</v>
      </c>
      <c r="I30" s="295">
        <v>81.638413373188726</v>
      </c>
      <c r="J30" s="295">
        <v>83.939999862318956</v>
      </c>
      <c r="K30" s="295">
        <v>62.610285562396612</v>
      </c>
      <c r="L30" s="295">
        <v>50.481941657968342</v>
      </c>
      <c r="M30" s="295">
        <v>43.93644142486886</v>
      </c>
      <c r="N30" s="295">
        <v>42.6462174389019</v>
      </c>
      <c r="O30" s="295">
        <v>68.996783958346555</v>
      </c>
      <c r="P30" s="295">
        <v>74.99403574239264</v>
      </c>
      <c r="Q30" s="295">
        <v>78.319168329333152</v>
      </c>
      <c r="R30" s="295">
        <v>84.222521639560881</v>
      </c>
      <c r="S30" s="295">
        <v>89.939949303275057</v>
      </c>
      <c r="T30" s="295">
        <v>95.487085586345373</v>
      </c>
      <c r="U30" s="295">
        <v>71.71744251564796</v>
      </c>
      <c r="V30" s="295">
        <v>49.918643131272077</v>
      </c>
      <c r="W30" s="295">
        <v>46.087034866481609</v>
      </c>
      <c r="X30" s="295">
        <v>54.742593173989547</v>
      </c>
      <c r="Y30" s="295">
        <v>72.982976935118174</v>
      </c>
      <c r="DA30" s="122" t="s">
        <v>1467</v>
      </c>
    </row>
    <row r="31" spans="1:105" ht="12" customHeight="1" x14ac:dyDescent="0.25">
      <c r="A31" s="18" t="s">
        <v>35</v>
      </c>
      <c r="B31" s="295">
        <v>104.366696388764</v>
      </c>
      <c r="C31" s="295">
        <v>102.5665287754089</v>
      </c>
      <c r="D31" s="295">
        <v>93.798110762592472</v>
      </c>
      <c r="E31" s="295">
        <v>103.07841450178969</v>
      </c>
      <c r="F31" s="295">
        <v>81.29606073394487</v>
      </c>
      <c r="G31" s="295">
        <v>79.525590586871857</v>
      </c>
      <c r="H31" s="295">
        <v>75.625571920087495</v>
      </c>
      <c r="I31" s="295">
        <v>77.485957384573382</v>
      </c>
      <c r="J31" s="295">
        <v>76.668755612783684</v>
      </c>
      <c r="K31" s="295">
        <v>62.62397608547051</v>
      </c>
      <c r="L31" s="295">
        <v>53.012473997403958</v>
      </c>
      <c r="M31" s="295">
        <v>52.719886832369163</v>
      </c>
      <c r="N31" s="295">
        <v>42.170454161776043</v>
      </c>
      <c r="O31" s="295">
        <v>37.846473266514927</v>
      </c>
      <c r="P31" s="295">
        <v>37.295552706270321</v>
      </c>
      <c r="Q31" s="295">
        <v>33.944031173889982</v>
      </c>
      <c r="R31" s="295">
        <v>36.448348820193551</v>
      </c>
      <c r="S31" s="295">
        <v>40.24683703679657</v>
      </c>
      <c r="T31" s="295">
        <v>46.348331948864669</v>
      </c>
      <c r="U31" s="295">
        <v>50.333004494143957</v>
      </c>
      <c r="V31" s="295">
        <v>46.4471112414152</v>
      </c>
      <c r="W31" s="295">
        <v>56.871439907284064</v>
      </c>
      <c r="X31" s="295">
        <v>54.154410670842807</v>
      </c>
      <c r="Y31" s="295">
        <v>55.283952562064449</v>
      </c>
      <c r="DA31" s="122" t="s">
        <v>1468</v>
      </c>
    </row>
    <row r="32" spans="1:105" ht="12" customHeight="1" x14ac:dyDescent="0.25">
      <c r="A32" s="18" t="s">
        <v>38</v>
      </c>
      <c r="B32" s="295">
        <v>0.91518214912916396</v>
      </c>
      <c r="C32" s="295">
        <v>2.905288357671298</v>
      </c>
      <c r="D32" s="295">
        <v>2.3717089148039432</v>
      </c>
      <c r="E32" s="295">
        <v>2.1131297159845039</v>
      </c>
      <c r="F32" s="295">
        <v>2.617229441364751</v>
      </c>
      <c r="G32" s="295">
        <v>2.500146561858402</v>
      </c>
      <c r="H32" s="295">
        <v>2.7987595514448751</v>
      </c>
      <c r="I32" s="295">
        <v>3.734096780840261</v>
      </c>
      <c r="J32" s="295">
        <v>5.1725114505399352</v>
      </c>
      <c r="K32" s="295">
        <v>6.2700886431123486</v>
      </c>
      <c r="L32" s="295">
        <v>5.2766179276653373</v>
      </c>
      <c r="M32" s="295">
        <v>3.23788083728738</v>
      </c>
      <c r="N32" s="295">
        <v>5.3505458220282547</v>
      </c>
      <c r="O32" s="295">
        <v>5.9869944927432197</v>
      </c>
      <c r="P32" s="295">
        <v>6.9100429888963202</v>
      </c>
      <c r="Q32" s="295">
        <v>10.387387314298881</v>
      </c>
      <c r="R32" s="295">
        <v>7.4170083895650327</v>
      </c>
      <c r="S32" s="295">
        <v>8.2011072996050256</v>
      </c>
      <c r="T32" s="295">
        <v>15.3417615940358</v>
      </c>
      <c r="U32" s="295">
        <v>20.139864097710809</v>
      </c>
      <c r="V32" s="295">
        <v>29.051826729426342</v>
      </c>
      <c r="W32" s="295">
        <v>33.125102780920621</v>
      </c>
      <c r="X32" s="295">
        <v>33.244564225014763</v>
      </c>
      <c r="Y32" s="295">
        <v>35.870676342885979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12.331637844364826</v>
      </c>
      <c r="C33" s="261">
        <f t="shared" si="0"/>
        <v>11.105539431497156</v>
      </c>
      <c r="D33" s="261">
        <f t="shared" si="0"/>
        <v>10.923996017263551</v>
      </c>
      <c r="E33" s="261">
        <f t="shared" si="0"/>
        <v>16.085555216653773</v>
      </c>
      <c r="F33" s="261">
        <f t="shared" si="0"/>
        <v>12.019810283106187</v>
      </c>
      <c r="G33" s="261">
        <f t="shared" si="0"/>
        <v>12.030044480254338</v>
      </c>
      <c r="H33" s="261">
        <f t="shared" si="0"/>
        <v>13.098521876986124</v>
      </c>
      <c r="I33" s="261">
        <f t="shared" si="0"/>
        <v>12.461350158615083</v>
      </c>
      <c r="J33" s="261">
        <f t="shared" si="0"/>
        <v>12.931888547527754</v>
      </c>
      <c r="K33" s="261">
        <f t="shared" si="0"/>
        <v>11.049581731796978</v>
      </c>
      <c r="L33" s="261">
        <f t="shared" si="0"/>
        <v>10.687167853838913</v>
      </c>
      <c r="M33" s="261">
        <f t="shared" si="0"/>
        <v>10.330739013347952</v>
      </c>
      <c r="N33" s="261">
        <f t="shared" si="0"/>
        <v>9.284021746923683</v>
      </c>
      <c r="O33" s="261">
        <f t="shared" si="0"/>
        <v>10.221474424216183</v>
      </c>
      <c r="P33" s="261">
        <f t="shared" si="0"/>
        <v>11.008580016482224</v>
      </c>
      <c r="Q33" s="261">
        <f t="shared" si="0"/>
        <v>10.947729873537815</v>
      </c>
      <c r="R33" s="261">
        <f t="shared" si="0"/>
        <v>11.325971619659789</v>
      </c>
      <c r="S33" s="261">
        <f t="shared" si="0"/>
        <v>11.756525657427622</v>
      </c>
      <c r="T33" s="261">
        <f t="shared" si="0"/>
        <v>13.860368595244731</v>
      </c>
      <c r="U33" s="261">
        <f t="shared" si="0"/>
        <v>14.820858203325979</v>
      </c>
      <c r="V33" s="261">
        <f t="shared" si="0"/>
        <v>15.277472240085997</v>
      </c>
      <c r="W33" s="261">
        <f t="shared" si="0"/>
        <v>16.853379504296626</v>
      </c>
      <c r="X33" s="261">
        <f t="shared" si="0"/>
        <v>14.965553525411346</v>
      </c>
      <c r="Y33" s="261">
        <f t="shared" si="0"/>
        <v>15.484716261088488</v>
      </c>
      <c r="DA33" s="70"/>
    </row>
    <row r="34" spans="1:105" ht="12" customHeight="1" x14ac:dyDescent="0.25">
      <c r="A34" s="60" t="s">
        <v>1471</v>
      </c>
      <c r="B34" s="262">
        <v>11.696349806969611</v>
      </c>
      <c r="C34" s="262">
        <v>10.55804438692391</v>
      </c>
      <c r="D34" s="262">
        <v>10.41221102390978</v>
      </c>
      <c r="E34" s="262">
        <v>15.567417222082961</v>
      </c>
      <c r="F34" s="262">
        <v>11.5496994012651</v>
      </c>
      <c r="G34" s="262">
        <v>11.546133865734641</v>
      </c>
      <c r="H34" s="262">
        <v>12.61228517899346</v>
      </c>
      <c r="I34" s="262">
        <v>11.976868516774649</v>
      </c>
      <c r="J34" s="262">
        <v>12.447864401200791</v>
      </c>
      <c r="K34" s="262">
        <v>10.678482921188969</v>
      </c>
      <c r="L34" s="262">
        <v>10.355433570167261</v>
      </c>
      <c r="M34" s="262">
        <v>10.01300900202847</v>
      </c>
      <c r="N34" s="262">
        <v>9.0018461194792554</v>
      </c>
      <c r="O34" s="262">
        <v>9.9073388146188623</v>
      </c>
      <c r="P34" s="262">
        <v>10.69218910081319</v>
      </c>
      <c r="Q34" s="262">
        <v>10.64898908384048</v>
      </c>
      <c r="R34" s="262">
        <v>11.031280661293319</v>
      </c>
      <c r="S34" s="262">
        <v>11.43962344952501</v>
      </c>
      <c r="T34" s="262">
        <v>13.506520662838581</v>
      </c>
      <c r="U34" s="262">
        <v>14.471281137380201</v>
      </c>
      <c r="V34" s="262">
        <v>14.92858244632261</v>
      </c>
      <c r="W34" s="262">
        <v>16.46996653081364</v>
      </c>
      <c r="X34" s="262">
        <v>14.609357813441481</v>
      </c>
      <c r="Y34" s="262">
        <v>15.102777023599799</v>
      </c>
      <c r="DA34" s="72" t="s">
        <v>1472</v>
      </c>
    </row>
    <row r="35" spans="1:105" ht="12" customHeight="1" x14ac:dyDescent="0.25">
      <c r="A35" s="60" t="s">
        <v>1473</v>
      </c>
      <c r="B35" s="262">
        <v>0.63528803739521567</v>
      </c>
      <c r="C35" s="262">
        <v>0.54749504457324594</v>
      </c>
      <c r="D35" s="262">
        <v>0.51178499335377092</v>
      </c>
      <c r="E35" s="262">
        <v>0.51813799457081444</v>
      </c>
      <c r="F35" s="262">
        <v>0.47011088184108679</v>
      </c>
      <c r="G35" s="262">
        <v>0.48391061451969708</v>
      </c>
      <c r="H35" s="262">
        <v>0.48623669799266528</v>
      </c>
      <c r="I35" s="262">
        <v>0.48448164184043369</v>
      </c>
      <c r="J35" s="262">
        <v>0.48402414632696322</v>
      </c>
      <c r="K35" s="262">
        <v>0.37109881060800859</v>
      </c>
      <c r="L35" s="262">
        <v>0.33173428367165181</v>
      </c>
      <c r="M35" s="262">
        <v>0.31773001131948231</v>
      </c>
      <c r="N35" s="262">
        <v>0.28217562744442798</v>
      </c>
      <c r="O35" s="262">
        <v>0.31413560959732112</v>
      </c>
      <c r="P35" s="262">
        <v>0.31639091566903321</v>
      </c>
      <c r="Q35" s="262">
        <v>0.29874078969733631</v>
      </c>
      <c r="R35" s="262">
        <v>0.29469095836646941</v>
      </c>
      <c r="S35" s="262">
        <v>0.31690220790261131</v>
      </c>
      <c r="T35" s="262">
        <v>0.3538479324061502</v>
      </c>
      <c r="U35" s="262">
        <v>0.34957706594577809</v>
      </c>
      <c r="V35" s="262">
        <v>0.3488897937633868</v>
      </c>
      <c r="W35" s="262">
        <v>0.38341297348298481</v>
      </c>
      <c r="X35" s="262">
        <v>0.35619571196986549</v>
      </c>
      <c r="Y35" s="262">
        <v>0.38193923748868958</v>
      </c>
      <c r="DA35" s="72" t="s">
        <v>1474</v>
      </c>
    </row>
    <row r="36" spans="1:105" ht="12" customHeight="1" x14ac:dyDescent="0.25">
      <c r="A36" s="64" t="s">
        <v>28</v>
      </c>
      <c r="B36" s="229">
        <v>2.8646563461240782E-2</v>
      </c>
      <c r="C36" s="229">
        <v>4.0949397158585837E-2</v>
      </c>
      <c r="D36" s="229">
        <v>3.9211173615807893E-2</v>
      </c>
      <c r="E36" s="229">
        <v>8.7937862557563279E-2</v>
      </c>
      <c r="F36" s="229">
        <v>0.15113802267367241</v>
      </c>
      <c r="G36" s="229">
        <v>9.7788388526285477E-2</v>
      </c>
      <c r="H36" s="229">
        <v>8.3193622504988823E-2</v>
      </c>
      <c r="I36" s="229">
        <v>0.10073783811140311</v>
      </c>
      <c r="J36" s="229">
        <v>0.11250551173086119</v>
      </c>
      <c r="K36" s="229">
        <v>9.957932129017974E-2</v>
      </c>
      <c r="L36" s="229">
        <v>0.1155128510822146</v>
      </c>
      <c r="M36" s="229">
        <v>0.12019674942573159</v>
      </c>
      <c r="N36" s="229">
        <v>0.1025874722763522</v>
      </c>
      <c r="O36" s="229">
        <v>9.3542499087187148E-2</v>
      </c>
      <c r="P36" s="229">
        <v>8.2821731691199024E-2</v>
      </c>
      <c r="Q36" s="229">
        <v>5.9249973603287667E-2</v>
      </c>
      <c r="R36" s="229">
        <v>4.6412517314102737E-2</v>
      </c>
      <c r="S36" s="229">
        <v>4.9470976256174012E-2</v>
      </c>
      <c r="T36" s="229">
        <v>5.1021385018076439E-2</v>
      </c>
      <c r="U36" s="229">
        <v>7.4452009781500406E-2</v>
      </c>
      <c r="V36" s="229">
        <v>0.1021634789245007</v>
      </c>
      <c r="W36" s="229">
        <v>0.11638546975494431</v>
      </c>
      <c r="X36" s="229">
        <v>7.862290391483813E-2</v>
      </c>
      <c r="Y36" s="229">
        <v>6.4359408117655503E-2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5.0519448269312466E-3</v>
      </c>
      <c r="C38" s="229">
        <v>6.3556578401060566E-3</v>
      </c>
      <c r="D38" s="229">
        <v>5.4119632930203204E-3</v>
      </c>
      <c r="E38" s="229">
        <v>8.3204319323860344E-3</v>
      </c>
      <c r="F38" s="229">
        <v>6.3323280360238531E-3</v>
      </c>
      <c r="G38" s="229">
        <v>6.0504424229196321E-3</v>
      </c>
      <c r="H38" s="229">
        <v>8.9635775718265691E-3</v>
      </c>
      <c r="I38" s="229">
        <v>1.058463901100856E-2</v>
      </c>
      <c r="J38" s="229">
        <v>9.9528588477032307E-3</v>
      </c>
      <c r="K38" s="229">
        <v>6.3582820646746344E-3</v>
      </c>
      <c r="L38" s="229">
        <v>4.1994297283263309E-3</v>
      </c>
      <c r="M38" s="229">
        <v>3.416955967164243E-3</v>
      </c>
      <c r="N38" s="229">
        <v>3.2531599327704432E-3</v>
      </c>
      <c r="O38" s="229">
        <v>3.3318139448557001E-3</v>
      </c>
      <c r="P38" s="229">
        <v>2.2629837847635628E-3</v>
      </c>
      <c r="Q38" s="229">
        <v>2.117699261929788E-3</v>
      </c>
      <c r="R38" s="229">
        <v>2.157747026799261E-3</v>
      </c>
      <c r="S38" s="229">
        <v>1.5632275516456241E-3</v>
      </c>
      <c r="T38" s="229">
        <v>1.7598123543980399E-3</v>
      </c>
      <c r="U38" s="229">
        <v>1.666417984469959E-3</v>
      </c>
      <c r="V38" s="229">
        <v>9.5678462519597531E-4</v>
      </c>
      <c r="W38" s="229">
        <v>1.8945199988603439E-3</v>
      </c>
      <c r="X38" s="229">
        <v>1.070608278684098E-3</v>
      </c>
      <c r="Y38" s="229">
        <v>7.0459990031250584E-4</v>
      </c>
      <c r="DA38" s="73" t="s">
        <v>1477</v>
      </c>
    </row>
    <row r="39" spans="1:105" ht="12" customHeight="1" x14ac:dyDescent="0.25">
      <c r="A39" s="64" t="s">
        <v>159</v>
      </c>
      <c r="B39" s="229">
        <v>1.8559775332340371E-2</v>
      </c>
      <c r="C39" s="229">
        <v>1.0187415620038861E-2</v>
      </c>
      <c r="D39" s="229">
        <v>6.001922179712669E-3</v>
      </c>
      <c r="E39" s="229">
        <v>9.2377173745729606E-3</v>
      </c>
      <c r="F39" s="229">
        <v>9.32770950218746E-3</v>
      </c>
      <c r="G39" s="229">
        <v>6.9953441389126224E-3</v>
      </c>
      <c r="H39" s="229">
        <v>6.0772528381225462E-3</v>
      </c>
      <c r="I39" s="229">
        <v>5.0742320443433742E-3</v>
      </c>
      <c r="J39" s="229">
        <v>3.4454158758742289E-3</v>
      </c>
      <c r="K39" s="229">
        <v>2.716387667796135E-3</v>
      </c>
      <c r="L39" s="229">
        <v>1.7503814947094341E-3</v>
      </c>
      <c r="M39" s="229">
        <v>1.886655458596497E-3</v>
      </c>
      <c r="N39" s="229">
        <v>2.58118528941736E-3</v>
      </c>
      <c r="O39" s="229">
        <v>1.865400534450245E-3</v>
      </c>
      <c r="P39" s="229">
        <v>2.9261288051657692E-3</v>
      </c>
      <c r="Q39" s="229">
        <v>3.7677971049766088E-3</v>
      </c>
      <c r="R39" s="229">
        <v>2.9018127697858611E-3</v>
      </c>
      <c r="S39" s="229">
        <v>3.8165461171047149E-3</v>
      </c>
      <c r="T39" s="229">
        <v>3.734421353871714E-3</v>
      </c>
      <c r="U39" s="229">
        <v>4.170586046341543E-3</v>
      </c>
      <c r="V39" s="229">
        <v>8.7311526728755997E-3</v>
      </c>
      <c r="W39" s="229">
        <v>8.4364827191981927E-3</v>
      </c>
      <c r="X39" s="229">
        <v>7.7295333961881476E-3</v>
      </c>
      <c r="Y39" s="229">
        <v>6.9925743848920606E-3</v>
      </c>
      <c r="DA39" s="73" t="s">
        <v>1478</v>
      </c>
    </row>
    <row r="40" spans="1:105" ht="12" customHeight="1" x14ac:dyDescent="0.25">
      <c r="A40" s="64" t="s">
        <v>32</v>
      </c>
      <c r="B40" s="229">
        <v>9.7428129676781494E-2</v>
      </c>
      <c r="C40" s="229">
        <v>0.1259474939515344</v>
      </c>
      <c r="D40" s="229">
        <v>0.12918444181034641</v>
      </c>
      <c r="E40" s="229">
        <v>0.13313503286434569</v>
      </c>
      <c r="F40" s="229">
        <v>5.3078897282596578E-2</v>
      </c>
      <c r="G40" s="229">
        <v>4.2746627335814247E-2</v>
      </c>
      <c r="H40" s="229">
        <v>2.4112692734570951E-2</v>
      </c>
      <c r="I40" s="229">
        <v>2.2384544549541759E-2</v>
      </c>
      <c r="J40" s="229">
        <v>1.543552773309829E-2</v>
      </c>
      <c r="K40" s="229">
        <v>1.095650378507408E-2</v>
      </c>
      <c r="L40" s="229">
        <v>6.3318695151325013E-3</v>
      </c>
      <c r="M40" s="229">
        <v>4.9066875565848466E-3</v>
      </c>
      <c r="N40" s="229">
        <v>4.6714793854813154E-3</v>
      </c>
      <c r="O40" s="229">
        <v>3.827557163675692E-3</v>
      </c>
      <c r="P40" s="229">
        <v>4.8744062628356356E-3</v>
      </c>
      <c r="Q40" s="229">
        <v>3.6491901024478402E-3</v>
      </c>
      <c r="R40" s="229">
        <v>3.0674796792114008E-3</v>
      </c>
      <c r="S40" s="229">
        <v>2.6095548605661991E-3</v>
      </c>
      <c r="T40" s="229">
        <v>2.653398454889406E-3</v>
      </c>
      <c r="U40" s="229">
        <v>2.768986286231958E-3</v>
      </c>
      <c r="V40" s="229">
        <v>1.9578274259528399E-3</v>
      </c>
      <c r="W40" s="229">
        <v>1.6237911710981321E-3</v>
      </c>
      <c r="X40" s="229">
        <v>2.344963641710445E-3</v>
      </c>
      <c r="Y40" s="229">
        <v>2.2259586613967322E-3</v>
      </c>
      <c r="DA40" s="73" t="s">
        <v>1479</v>
      </c>
    </row>
    <row r="41" spans="1:105" ht="12" customHeight="1" x14ac:dyDescent="0.25">
      <c r="A41" s="64" t="s">
        <v>33</v>
      </c>
      <c r="B41" s="229">
        <v>8.2016023493822402E-5</v>
      </c>
      <c r="C41" s="229">
        <v>1.0789448714752769E-2</v>
      </c>
      <c r="D41" s="229">
        <v>7.9560008991700903E-3</v>
      </c>
      <c r="E41" s="229">
        <v>5.2186302063315492E-3</v>
      </c>
      <c r="F41" s="229">
        <v>5.3743304781663413E-2</v>
      </c>
      <c r="G41" s="229">
        <v>0.133399255374056</v>
      </c>
      <c r="H41" s="229">
        <v>0.16321283785842169</v>
      </c>
      <c r="I41" s="229">
        <v>0.14306698552110261</v>
      </c>
      <c r="J41" s="229">
        <v>0.14925691949196901</v>
      </c>
      <c r="K41" s="229">
        <v>0.1161433181006767</v>
      </c>
      <c r="L41" s="229">
        <v>9.4609669869399352E-2</v>
      </c>
      <c r="M41" s="229">
        <v>8.2338242771899023E-2</v>
      </c>
      <c r="N41" s="229">
        <v>7.9920048702563376E-2</v>
      </c>
      <c r="O41" s="229">
        <v>0.12930079137565151</v>
      </c>
      <c r="P41" s="229">
        <v>0.1405396848092636</v>
      </c>
      <c r="Q41" s="229">
        <v>0.1467749381942724</v>
      </c>
      <c r="R41" s="229">
        <v>0.15783507971123051</v>
      </c>
      <c r="S41" s="229">
        <v>0.1685589371351871</v>
      </c>
      <c r="T41" s="229">
        <v>0.17894910927743971</v>
      </c>
      <c r="U41" s="229">
        <v>0.13442593686831489</v>
      </c>
      <c r="V41" s="229">
        <v>9.3566643409686484E-2</v>
      </c>
      <c r="W41" s="229">
        <v>8.6384742987143479E-2</v>
      </c>
      <c r="X41" s="229">
        <v>0.1026085721393223</v>
      </c>
      <c r="Y41" s="229">
        <v>0.13679803274916369</v>
      </c>
      <c r="DA41" s="73" t="s">
        <v>1480</v>
      </c>
    </row>
    <row r="42" spans="1:105" ht="12" customHeight="1" x14ac:dyDescent="0.25">
      <c r="A42" s="64" t="s">
        <v>35</v>
      </c>
      <c r="B42" s="229">
        <v>0.12946416597133209</v>
      </c>
      <c r="C42" s="229">
        <v>0.1538671107334775</v>
      </c>
      <c r="D42" s="229">
        <v>0.1414026665150965</v>
      </c>
      <c r="E42" s="229">
        <v>0.1741217580216112</v>
      </c>
      <c r="F42" s="229">
        <v>0.1444034966267948</v>
      </c>
      <c r="G42" s="229">
        <v>0.140778617682358</v>
      </c>
      <c r="H42" s="229">
        <v>0.13202557775471169</v>
      </c>
      <c r="I42" s="229">
        <v>0.1357900268413133</v>
      </c>
      <c r="J42" s="229">
        <v>0.13632764239714601</v>
      </c>
      <c r="K42" s="229">
        <v>0.1161687142917666</v>
      </c>
      <c r="L42" s="229">
        <v>9.9352213863644692E-2</v>
      </c>
      <c r="M42" s="229">
        <v>9.8798689655681657E-2</v>
      </c>
      <c r="N42" s="229">
        <v>7.9028456749929685E-2</v>
      </c>
      <c r="O42" s="229">
        <v>7.0924739725435282E-2</v>
      </c>
      <c r="P42" s="229">
        <v>6.9892294370332078E-2</v>
      </c>
      <c r="Q42" s="229">
        <v>6.3613202028170446E-2</v>
      </c>
      <c r="R42" s="229">
        <v>6.830510330713932E-2</v>
      </c>
      <c r="S42" s="229">
        <v>7.5427706225407912E-2</v>
      </c>
      <c r="T42" s="229">
        <v>8.6859837304852E-2</v>
      </c>
      <c r="U42" s="229">
        <v>9.4343315199034411E-2</v>
      </c>
      <c r="V42" s="229">
        <v>8.705966393171051E-2</v>
      </c>
      <c r="W42" s="229">
        <v>0.10659884572597079</v>
      </c>
      <c r="X42" s="229">
        <v>0.1015060930036811</v>
      </c>
      <c r="Y42" s="229">
        <v>0.10362328683593949</v>
      </c>
      <c r="DA42" s="73" t="s">
        <v>1481</v>
      </c>
    </row>
    <row r="43" spans="1:105" ht="12" customHeight="1" x14ac:dyDescent="0.25">
      <c r="A43" s="64" t="s">
        <v>36</v>
      </c>
      <c r="B43" s="229">
        <v>0.1896340639802814</v>
      </c>
      <c r="C43" s="229">
        <v>0.1043656631660172</v>
      </c>
      <c r="D43" s="229">
        <v>0.13797227346207641</v>
      </c>
      <c r="E43" s="229">
        <v>4.8903697274962563E-2</v>
      </c>
      <c r="F43" s="229">
        <v>3.825013904585773E-2</v>
      </c>
      <c r="G43" s="229">
        <v>4.8614759024600648E-2</v>
      </c>
      <c r="H43" s="229">
        <v>5.7898110934024687E-2</v>
      </c>
      <c r="I43" s="229">
        <v>5.1182296331123048E-2</v>
      </c>
      <c r="J43" s="229">
        <v>3.8336868599524968E-2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1.135259596677377E-3</v>
      </c>
      <c r="C44" s="229">
        <v>4.3584230721247803E-3</v>
      </c>
      <c r="D44" s="229">
        <v>3.5754021272318671E-3</v>
      </c>
      <c r="E44" s="229">
        <v>3.5695335716338702E-3</v>
      </c>
      <c r="F44" s="229">
        <v>4.6488978604329462E-3</v>
      </c>
      <c r="G44" s="229">
        <v>4.4258354371759798E-3</v>
      </c>
      <c r="H44" s="229">
        <v>4.8860172213504851E-3</v>
      </c>
      <c r="I44" s="229">
        <v>6.5438063774805903E-3</v>
      </c>
      <c r="J44" s="229">
        <v>9.1974401526190158E-3</v>
      </c>
      <c r="K44" s="229">
        <v>1.163113845041793E-2</v>
      </c>
      <c r="L44" s="229">
        <v>9.8890625789662383E-3</v>
      </c>
      <c r="M44" s="229">
        <v>6.0678882904737609E-3</v>
      </c>
      <c r="N44" s="229">
        <v>1.002705300404259E-2</v>
      </c>
      <c r="O44" s="229">
        <v>1.1219698679589239E-2</v>
      </c>
      <c r="P44" s="229">
        <v>1.294949997108886E-2</v>
      </c>
      <c r="Q44" s="229">
        <v>1.9466602666734029E-2</v>
      </c>
      <c r="R44" s="229">
        <v>1.3899656381648629E-2</v>
      </c>
      <c r="S44" s="229">
        <v>1.5369921158079969E-2</v>
      </c>
      <c r="T44" s="229">
        <v>2.8751475187887929E-2</v>
      </c>
      <c r="U44" s="229">
        <v>3.7749813779884962E-2</v>
      </c>
      <c r="V44" s="229">
        <v>5.4454242773464653E-2</v>
      </c>
      <c r="W44" s="229">
        <v>6.2089121125769517E-2</v>
      </c>
      <c r="X44" s="229">
        <v>6.2313037595441323E-2</v>
      </c>
      <c r="Y44" s="229">
        <v>6.7235376839329578E-2</v>
      </c>
      <c r="DA44" s="73" t="s">
        <v>1483</v>
      </c>
    </row>
    <row r="45" spans="1:105" ht="12" customHeight="1" x14ac:dyDescent="0.25">
      <c r="A45" s="146" t="s">
        <v>39</v>
      </c>
      <c r="B45" s="325">
        <v>0.16528611852613709</v>
      </c>
      <c r="C45" s="325">
        <v>9.0674434316608585E-2</v>
      </c>
      <c r="D45" s="325">
        <v>4.1069149451308948E-2</v>
      </c>
      <c r="E45" s="325">
        <v>4.7693330767407227E-2</v>
      </c>
      <c r="F45" s="325">
        <v>9.1880860318576119E-3</v>
      </c>
      <c r="G45" s="325">
        <v>3.1113445775744421E-3</v>
      </c>
      <c r="H45" s="325">
        <v>5.8670085746478353E-3</v>
      </c>
      <c r="I45" s="325">
        <v>9.1172730531173841E-3</v>
      </c>
      <c r="J45" s="325">
        <v>9.5659614981671841E-3</v>
      </c>
      <c r="K45" s="325">
        <v>7.5451449574228131E-3</v>
      </c>
      <c r="L45" s="325">
        <v>8.8805539258659632E-5</v>
      </c>
      <c r="M45" s="325">
        <v>1.181421933505891E-4</v>
      </c>
      <c r="N45" s="325">
        <v>1.067721038710421E-4</v>
      </c>
      <c r="O45" s="325">
        <v>1.231090864763491E-4</v>
      </c>
      <c r="P45" s="325">
        <v>1.2418597438463121E-4</v>
      </c>
      <c r="Q45" s="325">
        <v>1.013867355174948E-4</v>
      </c>
      <c r="R45" s="325">
        <v>1.115621765516555E-4</v>
      </c>
      <c r="S45" s="325">
        <v>8.5338598445844409E-5</v>
      </c>
      <c r="T45" s="325">
        <v>1.184934547349361E-4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120.62425547074599</v>
      </c>
      <c r="C48" s="223">
        <v>175.45510813468351</v>
      </c>
      <c r="D48" s="223">
        <v>180.18456025235179</v>
      </c>
      <c r="E48" s="223">
        <v>116.2030384693705</v>
      </c>
      <c r="F48" s="223">
        <v>170.57479587200311</v>
      </c>
      <c r="G48" s="223">
        <v>188.5278360692059</v>
      </c>
      <c r="H48" s="223">
        <v>182.74798741505921</v>
      </c>
      <c r="I48" s="223">
        <v>207.74403155771719</v>
      </c>
      <c r="J48" s="223">
        <v>196.11085881554169</v>
      </c>
      <c r="K48" s="223">
        <v>146.28489500179151</v>
      </c>
      <c r="L48" s="223">
        <v>142.42569239976581</v>
      </c>
      <c r="M48" s="223">
        <v>108.9796751106679</v>
      </c>
      <c r="N48" s="223">
        <v>108.40603470302339</v>
      </c>
      <c r="O48" s="223">
        <v>102.49567077818431</v>
      </c>
      <c r="P48" s="223">
        <v>94.398931364106346</v>
      </c>
      <c r="Q48" s="223">
        <v>102.2489514566397</v>
      </c>
      <c r="R48" s="223">
        <v>91.304398811697794</v>
      </c>
      <c r="S48" s="223">
        <v>131.35652111192661</v>
      </c>
      <c r="T48" s="223">
        <v>102.7550565938058</v>
      </c>
      <c r="U48" s="223">
        <v>90.724155325771008</v>
      </c>
      <c r="V48" s="223">
        <v>98.427579639060397</v>
      </c>
      <c r="W48" s="223">
        <v>90.557319848591078</v>
      </c>
      <c r="X48" s="223">
        <v>96.33308230272516</v>
      </c>
      <c r="Y48" s="223">
        <v>99.469801342772058</v>
      </c>
      <c r="DA48" s="89" t="s">
        <v>1485</v>
      </c>
    </row>
    <row r="49" spans="1:105" ht="12" customHeight="1" x14ac:dyDescent="0.25">
      <c r="A49" s="55" t="s">
        <v>91</v>
      </c>
      <c r="B49" s="259">
        <v>0.86795788900018234</v>
      </c>
      <c r="C49" s="259">
        <v>1.262496043408077</v>
      </c>
      <c r="D49" s="259">
        <v>1.2965270536735181</v>
      </c>
      <c r="E49" s="259">
        <v>0.83614479999547708</v>
      </c>
      <c r="F49" s="259">
        <v>1.2273795113917649</v>
      </c>
      <c r="G49" s="259">
        <v>1.3565615138828611</v>
      </c>
      <c r="H49" s="259">
        <v>1.3149723225794669</v>
      </c>
      <c r="I49" s="259">
        <v>1.4948326137187651</v>
      </c>
      <c r="J49" s="259">
        <v>1.4111255349369209</v>
      </c>
      <c r="K49" s="259">
        <v>1.0526003096371179</v>
      </c>
      <c r="L49" s="259">
        <v>1.0248312234728301</v>
      </c>
      <c r="M49" s="259">
        <v>0.784168726130125</v>
      </c>
      <c r="N49" s="259">
        <v>0.78004106776386617</v>
      </c>
      <c r="O49" s="259">
        <v>0.73751274727474847</v>
      </c>
      <c r="P49" s="259">
        <v>0.67925225213475293</v>
      </c>
      <c r="Q49" s="259">
        <v>0.73573746600415968</v>
      </c>
      <c r="R49" s="259">
        <v>0.6569853877206171</v>
      </c>
      <c r="S49" s="259">
        <v>0.94518244548480923</v>
      </c>
      <c r="T49" s="259">
        <v>0.73937917093960714</v>
      </c>
      <c r="U49" s="259">
        <v>0.65281021657284377</v>
      </c>
      <c r="V49" s="259">
        <v>0.70824059314954479</v>
      </c>
      <c r="W49" s="259">
        <v>0.65160974351690404</v>
      </c>
      <c r="X49" s="259">
        <v>0.69316953236279111</v>
      </c>
      <c r="Y49" s="259">
        <v>0.71573995176775129</v>
      </c>
      <c r="DA49" s="67" t="s">
        <v>1486</v>
      </c>
    </row>
    <row r="50" spans="1:105" ht="12" customHeight="1" x14ac:dyDescent="0.25">
      <c r="A50" s="173" t="s">
        <v>92</v>
      </c>
      <c r="B50" s="224">
        <v>0.9718021092635456</v>
      </c>
      <c r="C50" s="224">
        <v>1.4135435986809639</v>
      </c>
      <c r="D50" s="224">
        <v>1.4516461471749</v>
      </c>
      <c r="E50" s="224">
        <v>0.93618283857222839</v>
      </c>
      <c r="F50" s="224">
        <v>1.3742256544397009</v>
      </c>
      <c r="G50" s="224">
        <v>1.518863250446054</v>
      </c>
      <c r="H50" s="224">
        <v>1.4722982449965849</v>
      </c>
      <c r="I50" s="224">
        <v>1.6736773816080019</v>
      </c>
      <c r="J50" s="224">
        <v>1.579955420264705</v>
      </c>
      <c r="K50" s="224">
        <v>1.178535518923773</v>
      </c>
      <c r="L50" s="224">
        <v>1.1474440836723889</v>
      </c>
      <c r="M50" s="224">
        <v>0.87798824312731438</v>
      </c>
      <c r="N50" s="224">
        <v>0.8733667434468747</v>
      </c>
      <c r="O50" s="224">
        <v>0.82575024951493026</v>
      </c>
      <c r="P50" s="224">
        <v>0.76051935204707599</v>
      </c>
      <c r="Q50" s="224">
        <v>0.82376257003743658</v>
      </c>
      <c r="R50" s="224">
        <v>0.7355884353763732</v>
      </c>
      <c r="S50" s="224">
        <v>1.0582659663582139</v>
      </c>
      <c r="T50" s="224">
        <v>0.82783997584529179</v>
      </c>
      <c r="U50" s="224">
        <v>0.73091373839007556</v>
      </c>
      <c r="V50" s="224">
        <v>0.79297591624130925</v>
      </c>
      <c r="W50" s="224">
        <v>0.72956963833330868</v>
      </c>
      <c r="X50" s="224">
        <v>0.7761017235563652</v>
      </c>
      <c r="Y50" s="224">
        <v>0.80137251314498137</v>
      </c>
      <c r="DA50" s="177" t="s">
        <v>1487</v>
      </c>
    </row>
    <row r="51" spans="1:105" ht="12" customHeight="1" x14ac:dyDescent="0.25">
      <c r="A51" s="173" t="s">
        <v>93</v>
      </c>
      <c r="B51" s="224">
        <v>1.1919529696907929</v>
      </c>
      <c r="C51" s="224">
        <v>1.545223129294937</v>
      </c>
      <c r="D51" s="224">
        <v>1.6554993845022641</v>
      </c>
      <c r="E51" s="224">
        <v>1.3579195449993251</v>
      </c>
      <c r="F51" s="224">
        <v>1.616117178114304</v>
      </c>
      <c r="G51" s="224">
        <v>1.752295992075831</v>
      </c>
      <c r="H51" s="224">
        <v>1.8487726685358521</v>
      </c>
      <c r="I51" s="224">
        <v>2.0087147735768478</v>
      </c>
      <c r="J51" s="224">
        <v>1.9392815900533951</v>
      </c>
      <c r="K51" s="224">
        <v>1.538241059056269</v>
      </c>
      <c r="L51" s="224">
        <v>1.5899024108961251</v>
      </c>
      <c r="M51" s="224">
        <v>1.2250023943889481</v>
      </c>
      <c r="N51" s="224">
        <v>1.232431890250373</v>
      </c>
      <c r="O51" s="224">
        <v>1.1573935381344209</v>
      </c>
      <c r="P51" s="224">
        <v>1.129870400948608</v>
      </c>
      <c r="Q51" s="224">
        <v>1.282401777605942</v>
      </c>
      <c r="R51" s="224">
        <v>1.1927264243444291</v>
      </c>
      <c r="S51" s="224">
        <v>1.6677815072679809</v>
      </c>
      <c r="T51" s="224">
        <v>1.3635081076268081</v>
      </c>
      <c r="U51" s="224">
        <v>1.279023327246914</v>
      </c>
      <c r="V51" s="224">
        <v>1.4216264059446879</v>
      </c>
      <c r="W51" s="224">
        <v>1.310563896703866</v>
      </c>
      <c r="X51" s="224">
        <v>1.347179212275819</v>
      </c>
      <c r="Y51" s="224">
        <v>1.353779742614734</v>
      </c>
      <c r="DA51" s="177" t="s">
        <v>1488</v>
      </c>
    </row>
    <row r="52" spans="1:105" ht="12" customHeight="1" x14ac:dyDescent="0.25">
      <c r="A52" s="173" t="s">
        <v>94</v>
      </c>
      <c r="B52" s="224">
        <v>0.71477574498666874</v>
      </c>
      <c r="C52" s="224">
        <v>1.039683562308793</v>
      </c>
      <c r="D52" s="224">
        <v>1.0677085863605349</v>
      </c>
      <c r="E52" s="224">
        <v>0.6885772108390511</v>
      </c>
      <c r="F52" s="224">
        <v>1.010764595557744</v>
      </c>
      <c r="G52" s="224">
        <v>1.11714782363786</v>
      </c>
      <c r="H52" s="224">
        <v>1.0828985293183859</v>
      </c>
      <c r="I52" s="224">
        <v>1.2310160534769621</v>
      </c>
      <c r="J52" s="224">
        <v>1.162082075970436</v>
      </c>
      <c r="K52" s="224">
        <v>0.86683142123489698</v>
      </c>
      <c r="L52" s="224">
        <v>0.84396318130963688</v>
      </c>
      <c r="M52" s="224">
        <v>0.64577417005859972</v>
      </c>
      <c r="N52" s="224">
        <v>0.64237498431331919</v>
      </c>
      <c r="O52" s="224">
        <v>0.60735230366730653</v>
      </c>
      <c r="P52" s="224">
        <v>0.55937395201599305</v>
      </c>
      <c r="Q52" s="224">
        <v>0.6058903341307339</v>
      </c>
      <c r="R52" s="224">
        <v>0.54103687045727256</v>
      </c>
      <c r="S52" s="224">
        <v>0.77837127259475103</v>
      </c>
      <c r="T52" s="224">
        <v>0.60888933027011394</v>
      </c>
      <c r="U52" s="224">
        <v>0.53759855725634742</v>
      </c>
      <c r="V52" s="224">
        <v>0.58324626576227767</v>
      </c>
      <c r="W52" s="224">
        <v>0.53660995051197624</v>
      </c>
      <c r="X52" s="224">
        <v>0.57083503148684511</v>
      </c>
      <c r="Y52" s="224">
        <v>0.58942209492540165</v>
      </c>
      <c r="DA52" s="177" t="s">
        <v>1489</v>
      </c>
    </row>
    <row r="53" spans="1:105" ht="12" customHeight="1" x14ac:dyDescent="0.25">
      <c r="A53" s="56" t="s">
        <v>95</v>
      </c>
      <c r="B53" s="260">
        <v>0.97893632876240755</v>
      </c>
      <c r="C53" s="260">
        <v>1.42136901771308</v>
      </c>
      <c r="D53" s="260">
        <v>1.4602597618241899</v>
      </c>
      <c r="E53" s="260">
        <v>0.97571223096267778</v>
      </c>
      <c r="F53" s="260">
        <v>1.3824765284887801</v>
      </c>
      <c r="G53" s="260">
        <v>1.5101242319151851</v>
      </c>
      <c r="H53" s="260">
        <v>1.47475888604557</v>
      </c>
      <c r="I53" s="260">
        <v>1.667831758153226</v>
      </c>
      <c r="J53" s="260">
        <v>1.5790842409106449</v>
      </c>
      <c r="K53" s="260">
        <v>1.193709596411052</v>
      </c>
      <c r="L53" s="260">
        <v>1.185338362253791</v>
      </c>
      <c r="M53" s="260">
        <v>0.90965554545994287</v>
      </c>
      <c r="N53" s="260">
        <v>0.90899941456632471</v>
      </c>
      <c r="O53" s="260">
        <v>0.85748249956510925</v>
      </c>
      <c r="P53" s="260">
        <v>0.80844578365954445</v>
      </c>
      <c r="Q53" s="260">
        <v>0.89244220316365985</v>
      </c>
      <c r="R53" s="260">
        <v>0.8085093810718289</v>
      </c>
      <c r="S53" s="260">
        <v>1.141548341313761</v>
      </c>
      <c r="T53" s="260">
        <v>0.91303727437965199</v>
      </c>
      <c r="U53" s="260">
        <v>0.83632107380816656</v>
      </c>
      <c r="V53" s="260">
        <v>0.9293760454608091</v>
      </c>
      <c r="W53" s="260">
        <v>0.84835696717083287</v>
      </c>
      <c r="X53" s="260">
        <v>0.87795646386757586</v>
      </c>
      <c r="Y53" s="260">
        <v>0.89183094781421524</v>
      </c>
      <c r="DA53" s="68" t="s">
        <v>1490</v>
      </c>
    </row>
    <row r="54" spans="1:105" ht="12" customHeight="1" x14ac:dyDescent="0.25">
      <c r="A54" s="37" t="s">
        <v>159</v>
      </c>
      <c r="B54" s="226">
        <v>9.8922806202894037E-2</v>
      </c>
      <c r="C54" s="226">
        <v>7.4119026022659767E-2</v>
      </c>
      <c r="D54" s="226">
        <v>4.8190382210686028E-2</v>
      </c>
      <c r="E54" s="226">
        <v>3.2892215907162042E-2</v>
      </c>
      <c r="F54" s="226">
        <v>6.4218637128536427E-2</v>
      </c>
      <c r="G54" s="226">
        <v>5.4690017910484737E-2</v>
      </c>
      <c r="H54" s="226">
        <v>4.5638434628558079E-2</v>
      </c>
      <c r="I54" s="226">
        <v>4.4087090070656407E-2</v>
      </c>
      <c r="J54" s="226">
        <v>2.7726578436967481E-2</v>
      </c>
      <c r="K54" s="226">
        <v>1.8330562304395091E-2</v>
      </c>
      <c r="L54" s="226">
        <v>1.23978038534284E-2</v>
      </c>
      <c r="M54" s="226">
        <v>1.0456639671028001E-2</v>
      </c>
      <c r="N54" s="226">
        <v>1.659782843240782E-2</v>
      </c>
      <c r="O54" s="226">
        <v>1.1782215164074889E-2</v>
      </c>
      <c r="P54" s="226">
        <v>1.580410427156238E-2</v>
      </c>
      <c r="Q54" s="226">
        <v>2.1852910353940769E-2</v>
      </c>
      <c r="R54" s="226">
        <v>1.3894672139823479E-2</v>
      </c>
      <c r="S54" s="226">
        <v>2.4603216579051838E-2</v>
      </c>
      <c r="T54" s="226">
        <v>1.5961236428534632E-2</v>
      </c>
      <c r="U54" s="226">
        <v>1.400764923851631E-2</v>
      </c>
      <c r="V54" s="226">
        <v>3.102744482934592E-2</v>
      </c>
      <c r="W54" s="226">
        <v>2.4267478183846929E-2</v>
      </c>
      <c r="X54" s="226">
        <v>2.6245549123423081E-2</v>
      </c>
      <c r="Y54" s="226">
        <v>2.4565961574608441E-2</v>
      </c>
      <c r="DA54" s="69" t="s">
        <v>1491</v>
      </c>
    </row>
    <row r="55" spans="1:105" ht="12" customHeight="1" x14ac:dyDescent="0.25">
      <c r="A55" s="37" t="s">
        <v>35</v>
      </c>
      <c r="B55" s="226">
        <v>0.69003844988819973</v>
      </c>
      <c r="C55" s="226">
        <v>1.1194674694584199</v>
      </c>
      <c r="D55" s="226">
        <v>1.13534436817688</v>
      </c>
      <c r="E55" s="226">
        <v>0.61998546034173474</v>
      </c>
      <c r="F55" s="226">
        <v>0.9941771608338843</v>
      </c>
      <c r="G55" s="226">
        <v>1.100615633708941</v>
      </c>
      <c r="H55" s="226">
        <v>0.99147441453455665</v>
      </c>
      <c r="I55" s="226">
        <v>1.1798016116987651</v>
      </c>
      <c r="J55" s="226">
        <v>1.0970806446093311</v>
      </c>
      <c r="K55" s="226">
        <v>0.78392266331939264</v>
      </c>
      <c r="L55" s="226">
        <v>0.70370331473928704</v>
      </c>
      <c r="M55" s="226">
        <v>0.54758397617958299</v>
      </c>
      <c r="N55" s="226">
        <v>0.50817768557381604</v>
      </c>
      <c r="O55" s="226">
        <v>0.44797378818558359</v>
      </c>
      <c r="P55" s="226">
        <v>0.3774902547206509</v>
      </c>
      <c r="Q55" s="226">
        <v>0.36895128971053259</v>
      </c>
      <c r="R55" s="226">
        <v>0.32706349141867969</v>
      </c>
      <c r="S55" s="226">
        <v>0.48624178390188427</v>
      </c>
      <c r="T55" s="226">
        <v>0.3712463774151879</v>
      </c>
      <c r="U55" s="226">
        <v>0.31686867328060742</v>
      </c>
      <c r="V55" s="226">
        <v>0.30937941652243411</v>
      </c>
      <c r="W55" s="226">
        <v>0.30663076653870269</v>
      </c>
      <c r="X55" s="226">
        <v>0.34466286820995767</v>
      </c>
      <c r="Y55" s="226">
        <v>0.36404413346624892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0.18997507267131369</v>
      </c>
      <c r="C58" s="226">
        <v>0.2277825222319996</v>
      </c>
      <c r="D58" s="226">
        <v>0.27672501143662459</v>
      </c>
      <c r="E58" s="226">
        <v>0.32283455471378097</v>
      </c>
      <c r="F58" s="226">
        <v>0.32408073052635911</v>
      </c>
      <c r="G58" s="226">
        <v>0.35481858029575869</v>
      </c>
      <c r="H58" s="226">
        <v>0.43764603688245562</v>
      </c>
      <c r="I58" s="226">
        <v>0.44394305638380521</v>
      </c>
      <c r="J58" s="226">
        <v>0.45427701786434632</v>
      </c>
      <c r="K58" s="226">
        <v>0.39145637078726458</v>
      </c>
      <c r="L58" s="226">
        <v>0.46923724366107539</v>
      </c>
      <c r="M58" s="226">
        <v>0.35161492960933188</v>
      </c>
      <c r="N58" s="226">
        <v>0.38422390056010081</v>
      </c>
      <c r="O58" s="226">
        <v>0.3977264962154507</v>
      </c>
      <c r="P58" s="226">
        <v>0.41515142466733118</v>
      </c>
      <c r="Q58" s="226">
        <v>0.50163800309918638</v>
      </c>
      <c r="R58" s="226">
        <v>0.46755121751332562</v>
      </c>
      <c r="S58" s="226">
        <v>0.63070334083282487</v>
      </c>
      <c r="T58" s="226">
        <v>0.5258296605359295</v>
      </c>
      <c r="U58" s="226">
        <v>0.50544475128904287</v>
      </c>
      <c r="V58" s="226">
        <v>0.58896918410902899</v>
      </c>
      <c r="W58" s="226">
        <v>0.51745872244828328</v>
      </c>
      <c r="X58" s="226">
        <v>0.507048046534195</v>
      </c>
      <c r="Y58" s="226">
        <v>0.50322085277335793</v>
      </c>
      <c r="DA58" s="69" t="s">
        <v>1495</v>
      </c>
    </row>
    <row r="59" spans="1:105" ht="12" customHeight="1" x14ac:dyDescent="0.25">
      <c r="A59" s="57" t="s">
        <v>1496</v>
      </c>
      <c r="B59" s="261">
        <v>5.0829290069204021</v>
      </c>
      <c r="C59" s="261">
        <v>6.5894038320111257</v>
      </c>
      <c r="D59" s="261">
        <v>7.0596626346829163</v>
      </c>
      <c r="E59" s="261">
        <v>5.7906719642904561</v>
      </c>
      <c r="F59" s="261">
        <v>6.8917223179959146</v>
      </c>
      <c r="G59" s="261">
        <v>7.4724392264764754</v>
      </c>
      <c r="H59" s="261">
        <v>7.8838515134873699</v>
      </c>
      <c r="I59" s="261">
        <v>8.5659038979465372</v>
      </c>
      <c r="J59" s="261">
        <v>8.2698150827429107</v>
      </c>
      <c r="K59" s="261">
        <v>6.5596296980923272</v>
      </c>
      <c r="L59" s="261">
        <v>6.7799328396429912</v>
      </c>
      <c r="M59" s="261">
        <v>5.2238639965818319</v>
      </c>
      <c r="N59" s="261">
        <v>5.2555461190993249</v>
      </c>
      <c r="O59" s="261">
        <v>4.935554788652265</v>
      </c>
      <c r="P59" s="261">
        <v>4.8181859360879669</v>
      </c>
      <c r="Q59" s="261">
        <v>5.4686362295069983</v>
      </c>
      <c r="R59" s="261">
        <v>5.0862273040801664</v>
      </c>
      <c r="S59" s="261">
        <v>7.1120381559156156</v>
      </c>
      <c r="T59" s="261">
        <v>5.8145036655475861</v>
      </c>
      <c r="U59" s="261">
        <v>5.4542292656711746</v>
      </c>
      <c r="V59" s="261">
        <v>6.0623416187760943</v>
      </c>
      <c r="W59" s="261">
        <v>5.5887299376474502</v>
      </c>
      <c r="X59" s="261">
        <v>5.7448712069346959</v>
      </c>
      <c r="Y59" s="261">
        <v>5.7730183133842328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19.710787654129252</v>
      </c>
      <c r="C60" s="261">
        <f t="shared" si="1"/>
        <v>28.234664038864615</v>
      </c>
      <c r="D60" s="261">
        <f t="shared" si="1"/>
        <v>28.797609844574893</v>
      </c>
      <c r="E60" s="261">
        <f t="shared" si="1"/>
        <v>17.512815269218645</v>
      </c>
      <c r="F60" s="261">
        <f t="shared" si="1"/>
        <v>26.393544977770471</v>
      </c>
      <c r="G60" s="261">
        <f t="shared" si="1"/>
        <v>28.99308653381426</v>
      </c>
      <c r="H60" s="261">
        <f t="shared" si="1"/>
        <v>27.643866199583588</v>
      </c>
      <c r="I60" s="261">
        <f t="shared" si="1"/>
        <v>31.724218751917846</v>
      </c>
      <c r="J60" s="261">
        <f t="shared" si="1"/>
        <v>29.75159877637093</v>
      </c>
      <c r="K60" s="261">
        <f t="shared" si="1"/>
        <v>21.838842319309496</v>
      </c>
      <c r="L60" s="261">
        <f t="shared" si="1"/>
        <v>21.034900198626897</v>
      </c>
      <c r="M60" s="261">
        <f t="shared" si="1"/>
        <v>16.126412810320293</v>
      </c>
      <c r="N60" s="261">
        <f t="shared" si="1"/>
        <v>15.949723510503706</v>
      </c>
      <c r="O60" s="261">
        <f t="shared" si="1"/>
        <v>14.968619218372268</v>
      </c>
      <c r="P60" s="261">
        <f t="shared" si="1"/>
        <v>13.584385991645654</v>
      </c>
      <c r="Q60" s="261">
        <f t="shared" si="1"/>
        <v>14.424903247188015</v>
      </c>
      <c r="R60" s="261">
        <f t="shared" si="1"/>
        <v>12.72260315985887</v>
      </c>
      <c r="S60" s="261">
        <f t="shared" si="1"/>
        <v>18.365081207945472</v>
      </c>
      <c r="T60" s="261">
        <f t="shared" si="1"/>
        <v>14.269433292977425</v>
      </c>
      <c r="U60" s="261">
        <f t="shared" si="1"/>
        <v>12.57903839389901</v>
      </c>
      <c r="V60" s="261">
        <f t="shared" si="1"/>
        <v>13.641259900751447</v>
      </c>
      <c r="W60" s="261">
        <f t="shared" si="1"/>
        <v>12.593762889109449</v>
      </c>
      <c r="X60" s="261">
        <f t="shared" si="1"/>
        <v>13.420768518721305</v>
      </c>
      <c r="Y60" s="261">
        <f t="shared" si="1"/>
        <v>13.862173331713768</v>
      </c>
      <c r="DA60" s="70"/>
    </row>
    <row r="61" spans="1:105" ht="12" customHeight="1" x14ac:dyDescent="0.25">
      <c r="A61" s="60" t="s">
        <v>1499</v>
      </c>
      <c r="B61" s="262">
        <v>15.233108948879471</v>
      </c>
      <c r="C61" s="262">
        <v>22.692729547455912</v>
      </c>
      <c r="D61" s="262">
        <v>23.169700565478081</v>
      </c>
      <c r="E61" s="262">
        <v>14.386905825005959</v>
      </c>
      <c r="F61" s="262">
        <v>21.843916350442001</v>
      </c>
      <c r="G61" s="262">
        <v>23.91372055045882</v>
      </c>
      <c r="H61" s="262">
        <v>22.71427458771721</v>
      </c>
      <c r="I61" s="262">
        <v>26.104354883944609</v>
      </c>
      <c r="J61" s="262">
        <v>24.536211873094238</v>
      </c>
      <c r="K61" s="262">
        <v>18.141600275946029</v>
      </c>
      <c r="L61" s="262">
        <v>17.51227841693542</v>
      </c>
      <c r="M61" s="262">
        <v>13.437949910342869</v>
      </c>
      <c r="N61" s="262">
        <v>13.27779815796884</v>
      </c>
      <c r="O61" s="262">
        <v>12.43048440417015</v>
      </c>
      <c r="P61" s="262">
        <v>11.27200450053164</v>
      </c>
      <c r="Q61" s="262">
        <v>11.936712145002121</v>
      </c>
      <c r="R61" s="262">
        <v>10.5188893336926</v>
      </c>
      <c r="S61" s="262">
        <v>15.16967431142754</v>
      </c>
      <c r="T61" s="262">
        <v>11.7988222506395</v>
      </c>
      <c r="U61" s="262">
        <v>10.442120203117369</v>
      </c>
      <c r="V61" s="262">
        <v>11.34337297451507</v>
      </c>
      <c r="W61" s="262">
        <v>10.483649633445561</v>
      </c>
      <c r="X61" s="262">
        <v>11.14904009313249</v>
      </c>
      <c r="Y61" s="262">
        <v>11.49429733045498</v>
      </c>
      <c r="DA61" s="72" t="s">
        <v>1500</v>
      </c>
    </row>
    <row r="62" spans="1:105" ht="12" customHeight="1" x14ac:dyDescent="0.25">
      <c r="A62" s="59" t="s">
        <v>28</v>
      </c>
      <c r="B62" s="230">
        <v>1.56322878985018</v>
      </c>
      <c r="C62" s="230">
        <v>2.7549187754640552</v>
      </c>
      <c r="D62" s="230">
        <v>2.8283833667120648</v>
      </c>
      <c r="E62" s="230">
        <v>3.0651608871879712</v>
      </c>
      <c r="F62" s="230">
        <v>9.062924698001499</v>
      </c>
      <c r="G62" s="230">
        <v>7.9443158144994417</v>
      </c>
      <c r="H62" s="230">
        <v>7.4287948811332827</v>
      </c>
      <c r="I62" s="230">
        <v>9.5774629850614232</v>
      </c>
      <c r="J62" s="230">
        <v>9.9416189332467919</v>
      </c>
      <c r="K62" s="230">
        <v>7.6619488609538351</v>
      </c>
      <c r="L62" s="230">
        <v>8.9056666992697657</v>
      </c>
      <c r="M62" s="230">
        <v>7.0469348272586041</v>
      </c>
      <c r="N62" s="230">
        <v>7.0899610515574478</v>
      </c>
      <c r="O62" s="230">
        <v>6.7022024413506429</v>
      </c>
      <c r="P62" s="230">
        <v>5.7352316798766756</v>
      </c>
      <c r="Q62" s="230">
        <v>5.3418527178550219</v>
      </c>
      <c r="R62" s="230">
        <v>3.974190924859808</v>
      </c>
      <c r="S62" s="230">
        <v>5.6473010015401446</v>
      </c>
      <c r="T62" s="230">
        <v>4.1224198801551104</v>
      </c>
      <c r="U62" s="230">
        <v>4.382362296457619</v>
      </c>
      <c r="V62" s="230">
        <v>5.7693271685251517</v>
      </c>
      <c r="W62" s="230">
        <v>5.1934498713573571</v>
      </c>
      <c r="X62" s="230">
        <v>4.5827945223217403</v>
      </c>
      <c r="Y62" s="230">
        <v>4.1581896537500329</v>
      </c>
      <c r="DA62" s="71" t="s">
        <v>1501</v>
      </c>
    </row>
    <row r="63" spans="1:105" ht="12" customHeight="1" x14ac:dyDescent="0.25">
      <c r="A63" s="59" t="s">
        <v>31</v>
      </c>
      <c r="B63" s="295">
        <v>0.27568212881376969</v>
      </c>
      <c r="C63" s="295">
        <v>0.42758434382622718</v>
      </c>
      <c r="D63" s="295">
        <v>0.39037614913581459</v>
      </c>
      <c r="E63" s="295">
        <v>0.29001685715257358</v>
      </c>
      <c r="F63" s="295">
        <v>0.37971525059209937</v>
      </c>
      <c r="G63" s="295">
        <v>0.49153714617353012</v>
      </c>
      <c r="H63" s="295">
        <v>0.8004048528868094</v>
      </c>
      <c r="I63" s="295">
        <v>1.006314908466321</v>
      </c>
      <c r="J63" s="295">
        <v>0.87949051062462047</v>
      </c>
      <c r="K63" s="295">
        <v>0.48922639150244301</v>
      </c>
      <c r="L63" s="295">
        <v>0.32376243108103442</v>
      </c>
      <c r="M63" s="295">
        <v>0.2003304259329993</v>
      </c>
      <c r="N63" s="295">
        <v>0.22483034922331771</v>
      </c>
      <c r="O63" s="295">
        <v>0.2387202798005712</v>
      </c>
      <c r="P63" s="295">
        <v>0.15670689357008921</v>
      </c>
      <c r="Q63" s="295">
        <v>0.19092730122856119</v>
      </c>
      <c r="R63" s="295">
        <v>0.1847626275906219</v>
      </c>
      <c r="S63" s="295">
        <v>0.17844839916498989</v>
      </c>
      <c r="T63" s="295">
        <v>0.14218911212509761</v>
      </c>
      <c r="U63" s="295">
        <v>9.8087981328002199E-2</v>
      </c>
      <c r="V63" s="295">
        <v>5.4031084206222081E-2</v>
      </c>
      <c r="W63" s="295">
        <v>8.4538857514446786E-2</v>
      </c>
      <c r="X63" s="295">
        <v>6.2403924439374869E-2</v>
      </c>
      <c r="Y63" s="295">
        <v>4.5523414543475679E-2</v>
      </c>
      <c r="DA63" s="122" t="s">
        <v>1502</v>
      </c>
    </row>
    <row r="64" spans="1:105" ht="12" customHeight="1" x14ac:dyDescent="0.25">
      <c r="A64" s="59" t="s">
        <v>159</v>
      </c>
      <c r="B64" s="295">
        <v>1.0127977539756521</v>
      </c>
      <c r="C64" s="295">
        <v>0.68537034761246429</v>
      </c>
      <c r="D64" s="295">
        <v>0.43293110855921457</v>
      </c>
      <c r="E64" s="295">
        <v>0.32198974548537612</v>
      </c>
      <c r="F64" s="295">
        <v>0.55933197568479132</v>
      </c>
      <c r="G64" s="295">
        <v>0.56830083722763736</v>
      </c>
      <c r="H64" s="295">
        <v>0.5426697794351989</v>
      </c>
      <c r="I64" s="295">
        <v>0.48242319364217262</v>
      </c>
      <c r="J64" s="295">
        <v>0.30445629887397269</v>
      </c>
      <c r="K64" s="295">
        <v>0.2090074839587418</v>
      </c>
      <c r="L64" s="295">
        <v>0.13494874416489891</v>
      </c>
      <c r="M64" s="295">
        <v>0.1106114609732948</v>
      </c>
      <c r="N64" s="295">
        <v>0.17838925906590089</v>
      </c>
      <c r="O64" s="295">
        <v>0.13365360278044691</v>
      </c>
      <c r="P64" s="295">
        <v>0.2026282991203108</v>
      </c>
      <c r="Q64" s="295">
        <v>0.33969664426025631</v>
      </c>
      <c r="R64" s="295">
        <v>0.2484751666727866</v>
      </c>
      <c r="S64" s="295">
        <v>0.43567332485903287</v>
      </c>
      <c r="T64" s="295">
        <v>0.30173333837609939</v>
      </c>
      <c r="U64" s="295">
        <v>0.245487248729192</v>
      </c>
      <c r="V64" s="295">
        <v>0.49306148203300698</v>
      </c>
      <c r="W64" s="295">
        <v>0.3764597950670478</v>
      </c>
      <c r="X64" s="295">
        <v>0.45054127416258938</v>
      </c>
      <c r="Y64" s="295">
        <v>0.45178244037267989</v>
      </c>
      <c r="DA64" s="122" t="s">
        <v>1503</v>
      </c>
    </row>
    <row r="65" spans="1:105" ht="12" customHeight="1" x14ac:dyDescent="0.25">
      <c r="A65" s="59" t="s">
        <v>32</v>
      </c>
      <c r="B65" s="295">
        <v>5.3166048157248902</v>
      </c>
      <c r="C65" s="295">
        <v>8.4732655395630747</v>
      </c>
      <c r="D65" s="295">
        <v>9.3183420122641554</v>
      </c>
      <c r="E65" s="295">
        <v>4.6405528128813929</v>
      </c>
      <c r="F65" s="295">
        <v>3.1828526046273748</v>
      </c>
      <c r="G65" s="295">
        <v>3.4727303791200201</v>
      </c>
      <c r="H65" s="295">
        <v>2.1531487987096449</v>
      </c>
      <c r="I65" s="295">
        <v>2.128169026454688</v>
      </c>
      <c r="J65" s="295">
        <v>1.3639699281855919</v>
      </c>
      <c r="K65" s="295">
        <v>0.84302815693486233</v>
      </c>
      <c r="L65" s="295">
        <v>0.4881666321689393</v>
      </c>
      <c r="M65" s="295">
        <v>0.28767090286696162</v>
      </c>
      <c r="N65" s="295">
        <v>0.32285235381368088</v>
      </c>
      <c r="O65" s="295">
        <v>0.27423965809258732</v>
      </c>
      <c r="P65" s="295">
        <v>0.33754243781617183</v>
      </c>
      <c r="Q65" s="295">
        <v>0.32900328694237568</v>
      </c>
      <c r="R65" s="295">
        <v>0.26266082101971211</v>
      </c>
      <c r="S65" s="295">
        <v>0.29789066019917609</v>
      </c>
      <c r="T65" s="295">
        <v>0.21438897702470339</v>
      </c>
      <c r="U65" s="295">
        <v>0.162986884246694</v>
      </c>
      <c r="V65" s="295">
        <v>0.1105614949563405</v>
      </c>
      <c r="W65" s="295">
        <v>7.2458169103128564E-2</v>
      </c>
      <c r="X65" s="295">
        <v>0.13668391775397321</v>
      </c>
      <c r="Y65" s="295">
        <v>0.14381670910606159</v>
      </c>
      <c r="DA65" s="122" t="s">
        <v>1504</v>
      </c>
    </row>
    <row r="66" spans="1:105" ht="12" customHeight="1" x14ac:dyDescent="0.25">
      <c r="A66" s="59" t="s">
        <v>35</v>
      </c>
      <c r="B66" s="295">
        <v>7.064795460514981</v>
      </c>
      <c r="C66" s="295">
        <v>10.35159054099009</v>
      </c>
      <c r="D66" s="295">
        <v>10.19966792880683</v>
      </c>
      <c r="E66" s="295">
        <v>6.0691855222986426</v>
      </c>
      <c r="F66" s="295">
        <v>8.6590918215362347</v>
      </c>
      <c r="G66" s="295">
        <v>11.43683637343819</v>
      </c>
      <c r="H66" s="295">
        <v>11.78925627555228</v>
      </c>
      <c r="I66" s="295">
        <v>12.909984770319999</v>
      </c>
      <c r="J66" s="295">
        <v>12.04667620216326</v>
      </c>
      <c r="K66" s="295">
        <v>8.9383893825961422</v>
      </c>
      <c r="L66" s="295">
        <v>7.6597339102507869</v>
      </c>
      <c r="M66" s="295">
        <v>5.7924022933110146</v>
      </c>
      <c r="N66" s="295">
        <v>5.4617651443084867</v>
      </c>
      <c r="O66" s="295">
        <v>5.0816684221459063</v>
      </c>
      <c r="P66" s="295">
        <v>4.8398951901483924</v>
      </c>
      <c r="Q66" s="295">
        <v>5.735232194715902</v>
      </c>
      <c r="R66" s="295">
        <v>5.8487997935496727</v>
      </c>
      <c r="S66" s="295">
        <v>8.6103609256641942</v>
      </c>
      <c r="T66" s="295">
        <v>7.0180909429584881</v>
      </c>
      <c r="U66" s="295">
        <v>5.5531957923558597</v>
      </c>
      <c r="V66" s="295">
        <v>4.9163917447943488</v>
      </c>
      <c r="W66" s="295">
        <v>4.7567429404035817</v>
      </c>
      <c r="X66" s="295">
        <v>5.916616454454811</v>
      </c>
      <c r="Y66" s="295">
        <v>6.6949851126827298</v>
      </c>
      <c r="DA66" s="122" t="s">
        <v>1505</v>
      </c>
    </row>
    <row r="67" spans="1:105" ht="12" customHeight="1" x14ac:dyDescent="0.25">
      <c r="A67" s="60" t="s">
        <v>1506</v>
      </c>
      <c r="B67" s="262">
        <v>4.4776787052497804</v>
      </c>
      <c r="C67" s="262">
        <v>5.5419344914087034</v>
      </c>
      <c r="D67" s="262">
        <v>5.6279092790968122</v>
      </c>
      <c r="E67" s="262">
        <v>3.1259094442126871</v>
      </c>
      <c r="F67" s="262">
        <v>4.5496286273284694</v>
      </c>
      <c r="G67" s="262">
        <v>5.0793659833554416</v>
      </c>
      <c r="H67" s="262">
        <v>4.9295916118663774</v>
      </c>
      <c r="I67" s="262">
        <v>5.6198638679732387</v>
      </c>
      <c r="J67" s="262">
        <v>5.2153869032766913</v>
      </c>
      <c r="K67" s="262">
        <v>3.6972420433634681</v>
      </c>
      <c r="L67" s="262">
        <v>3.5226217816914782</v>
      </c>
      <c r="M67" s="262">
        <v>2.6884628999774249</v>
      </c>
      <c r="N67" s="262">
        <v>2.6719253525348652</v>
      </c>
      <c r="O67" s="262">
        <v>2.5381348142021181</v>
      </c>
      <c r="P67" s="262">
        <v>2.3123814911140141</v>
      </c>
      <c r="Q67" s="262">
        <v>2.488191102185894</v>
      </c>
      <c r="R67" s="262">
        <v>2.2037138261662701</v>
      </c>
      <c r="S67" s="262">
        <v>3.1954068965179339</v>
      </c>
      <c r="T67" s="262">
        <v>2.4706110423379242</v>
      </c>
      <c r="U67" s="262">
        <v>2.1369181907816408</v>
      </c>
      <c r="V67" s="262">
        <v>2.2978869262363761</v>
      </c>
      <c r="W67" s="262">
        <v>2.1101132556638889</v>
      </c>
      <c r="X67" s="262">
        <v>2.2717284255888148</v>
      </c>
      <c r="Y67" s="262">
        <v>2.3678760012587872</v>
      </c>
      <c r="DA67" s="72" t="s">
        <v>1507</v>
      </c>
    </row>
    <row r="68" spans="1:105" ht="12" customHeight="1" x14ac:dyDescent="0.25">
      <c r="A68" s="147" t="s">
        <v>28</v>
      </c>
      <c r="B68" s="229">
        <v>0.20190858262483991</v>
      </c>
      <c r="C68" s="229">
        <v>0.41450398275741768</v>
      </c>
      <c r="D68" s="229">
        <v>0.43119069668410248</v>
      </c>
      <c r="E68" s="229">
        <v>0.53052622651280101</v>
      </c>
      <c r="F68" s="229">
        <v>1.462680191407266</v>
      </c>
      <c r="G68" s="229">
        <v>1.026435460070575</v>
      </c>
      <c r="H68" s="229">
        <v>0.84343815543835632</v>
      </c>
      <c r="I68" s="229">
        <v>1.168533309929771</v>
      </c>
      <c r="J68" s="229">
        <v>1.2122531011732081</v>
      </c>
      <c r="K68" s="229">
        <v>0.99210464382907426</v>
      </c>
      <c r="L68" s="229">
        <v>1.226608479484887</v>
      </c>
      <c r="M68" s="229">
        <v>1.0170411670808019</v>
      </c>
      <c r="N68" s="229">
        <v>0.97140235147217235</v>
      </c>
      <c r="O68" s="229">
        <v>0.75579929905114529</v>
      </c>
      <c r="P68" s="229">
        <v>0.60531270001784121</v>
      </c>
      <c r="Q68" s="229">
        <v>0.49348887801297792</v>
      </c>
      <c r="R68" s="229">
        <v>0.34707514163049807</v>
      </c>
      <c r="S68" s="229">
        <v>0.49882864418235179</v>
      </c>
      <c r="T68" s="229">
        <v>0.35623776678267638</v>
      </c>
      <c r="U68" s="229">
        <v>0.45511525080143023</v>
      </c>
      <c r="V68" s="229">
        <v>0.67287758700859979</v>
      </c>
      <c r="W68" s="229">
        <v>0.64052741947052372</v>
      </c>
      <c r="X68" s="229">
        <v>0.50143749552152506</v>
      </c>
      <c r="Y68" s="229">
        <v>0.39900351411663831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3.5607448023728817E-2</v>
      </c>
      <c r="C70" s="229">
        <v>6.4334170233688162E-2</v>
      </c>
      <c r="D70" s="229">
        <v>5.9513348047441267E-2</v>
      </c>
      <c r="E70" s="229">
        <v>5.0196891619419079E-2</v>
      </c>
      <c r="F70" s="229">
        <v>6.1282863305571048E-2</v>
      </c>
      <c r="G70" s="229">
        <v>6.3508446612050337E-2</v>
      </c>
      <c r="H70" s="229">
        <v>9.0875034716232761E-2</v>
      </c>
      <c r="I70" s="229">
        <v>0.1227791214287092</v>
      </c>
      <c r="J70" s="229">
        <v>0.1072426036559932</v>
      </c>
      <c r="K70" s="229">
        <v>6.3347300236730034E-2</v>
      </c>
      <c r="L70" s="229">
        <v>4.4592926808635393E-2</v>
      </c>
      <c r="M70" s="229">
        <v>2.891246977403255E-2</v>
      </c>
      <c r="N70" s="229">
        <v>3.0804221395527211E-2</v>
      </c>
      <c r="O70" s="229">
        <v>2.6920198505105949E-2</v>
      </c>
      <c r="P70" s="229">
        <v>1.653929224710219E-2</v>
      </c>
      <c r="Q70" s="229">
        <v>1.7638168748157108E-2</v>
      </c>
      <c r="R70" s="229">
        <v>1.6135740922235679E-2</v>
      </c>
      <c r="S70" s="229">
        <v>1.57624275716323E-2</v>
      </c>
      <c r="T70" s="229">
        <v>1.228723255680363E-2</v>
      </c>
      <c r="U70" s="229">
        <v>1.018659188875929E-2</v>
      </c>
      <c r="V70" s="229">
        <v>6.301654335445701E-3</v>
      </c>
      <c r="W70" s="229">
        <v>1.0426490596810639E-2</v>
      </c>
      <c r="X70" s="229">
        <v>6.8280756270393756E-3</v>
      </c>
      <c r="Y70" s="229">
        <v>4.3682476966999829E-3</v>
      </c>
      <c r="DA70" s="73" t="s">
        <v>1510</v>
      </c>
    </row>
    <row r="71" spans="1:105" ht="12" customHeight="1" x14ac:dyDescent="0.25">
      <c r="A71" s="147" t="s">
        <v>159</v>
      </c>
      <c r="B71" s="229">
        <v>0.1308142226643893</v>
      </c>
      <c r="C71" s="229">
        <v>0.1031205497887497</v>
      </c>
      <c r="D71" s="229">
        <v>6.6000906564825115E-2</v>
      </c>
      <c r="E71" s="229">
        <v>5.5730844459812537E-2</v>
      </c>
      <c r="F71" s="229">
        <v>9.0271499379802056E-2</v>
      </c>
      <c r="G71" s="229">
        <v>7.3426603994468376E-2</v>
      </c>
      <c r="H71" s="229">
        <v>6.1612738688127451E-2</v>
      </c>
      <c r="I71" s="229">
        <v>5.8859801612688042E-2</v>
      </c>
      <c r="J71" s="229">
        <v>3.7124546309798542E-2</v>
      </c>
      <c r="K71" s="229">
        <v>2.7063257559341709E-2</v>
      </c>
      <c r="L71" s="229">
        <v>1.858696035660919E-2</v>
      </c>
      <c r="M71" s="229">
        <v>1.596387821349492E-2</v>
      </c>
      <c r="N71" s="229">
        <v>2.4441283171214131E-2</v>
      </c>
      <c r="O71" s="229">
        <v>1.5071955850495779E-2</v>
      </c>
      <c r="P71" s="229">
        <v>2.138596828980683E-2</v>
      </c>
      <c r="Q71" s="229">
        <v>3.1381718047082473E-2</v>
      </c>
      <c r="R71" s="229">
        <v>2.1699902016574901E-2</v>
      </c>
      <c r="S71" s="229">
        <v>3.8483221256770103E-2</v>
      </c>
      <c r="T71" s="229">
        <v>2.6074202471325889E-2</v>
      </c>
      <c r="U71" s="229">
        <v>2.5494238772602078E-2</v>
      </c>
      <c r="V71" s="229">
        <v>5.7505842637464118E-2</v>
      </c>
      <c r="W71" s="229">
        <v>4.643018167915347E-2</v>
      </c>
      <c r="X71" s="229">
        <v>4.9297058169370141E-2</v>
      </c>
      <c r="Y71" s="229">
        <v>4.3351264933844738E-2</v>
      </c>
      <c r="DA71" s="73" t="s">
        <v>1511</v>
      </c>
    </row>
    <row r="72" spans="1:105" ht="12" customHeight="1" x14ac:dyDescent="0.25">
      <c r="A72" s="147" t="s">
        <v>32</v>
      </c>
      <c r="B72" s="229">
        <v>0.68669931726519229</v>
      </c>
      <c r="C72" s="229">
        <v>1.2748841615188671</v>
      </c>
      <c r="D72" s="229">
        <v>1.420593272997408</v>
      </c>
      <c r="E72" s="229">
        <v>0.80319926534425712</v>
      </c>
      <c r="F72" s="229">
        <v>0.51368577055308462</v>
      </c>
      <c r="G72" s="229">
        <v>0.44868981642036049</v>
      </c>
      <c r="H72" s="229">
        <v>0.24446062655197881</v>
      </c>
      <c r="I72" s="229">
        <v>0.25965502560041109</v>
      </c>
      <c r="J72" s="229">
        <v>0.16631866363539841</v>
      </c>
      <c r="K72" s="229">
        <v>0.1091591923349933</v>
      </c>
      <c r="L72" s="229">
        <v>6.7236889796145158E-2</v>
      </c>
      <c r="M72" s="229">
        <v>4.1517788649795023E-2</v>
      </c>
      <c r="N72" s="229">
        <v>4.4234310088916887E-2</v>
      </c>
      <c r="O72" s="229">
        <v>3.092567602548181E-2</v>
      </c>
      <c r="P72" s="229">
        <v>3.5625191066301382E-2</v>
      </c>
      <c r="Q72" s="229">
        <v>3.0393848634780202E-2</v>
      </c>
      <c r="R72" s="229">
        <v>2.2938767507606671E-2</v>
      </c>
      <c r="S72" s="229">
        <v>2.631281635266389E-2</v>
      </c>
      <c r="T72" s="229">
        <v>1.8526363790781361E-2</v>
      </c>
      <c r="U72" s="229">
        <v>1.692644552944373E-2</v>
      </c>
      <c r="V72" s="229">
        <v>1.289480554130262E-2</v>
      </c>
      <c r="W72" s="229">
        <v>8.9365345242190062E-3</v>
      </c>
      <c r="X72" s="229">
        <v>1.4955599921137069E-2</v>
      </c>
      <c r="Y72" s="229">
        <v>1.3800085397802409E-2</v>
      </c>
      <c r="DA72" s="73" t="s">
        <v>1512</v>
      </c>
    </row>
    <row r="73" spans="1:105" ht="12" customHeight="1" x14ac:dyDescent="0.25">
      <c r="A73" s="147" t="s">
        <v>33</v>
      </c>
      <c r="B73" s="229">
        <v>5.7807070221769607E-4</v>
      </c>
      <c r="C73" s="229">
        <v>0.10921453731545901</v>
      </c>
      <c r="D73" s="229">
        <v>8.748918367364239E-2</v>
      </c>
      <c r="E73" s="229">
        <v>3.1483824036756473E-2</v>
      </c>
      <c r="F73" s="229">
        <v>0.52011575865743975</v>
      </c>
      <c r="G73" s="229">
        <v>1.400224792804881</v>
      </c>
      <c r="H73" s="229">
        <v>1.6546933618488811</v>
      </c>
      <c r="I73" s="229">
        <v>1.6595406578784291</v>
      </c>
      <c r="J73" s="229">
        <v>1.60825154912003</v>
      </c>
      <c r="K73" s="229">
        <v>1.1571310563728661</v>
      </c>
      <c r="L73" s="229">
        <v>1.0046416672762659</v>
      </c>
      <c r="M73" s="229">
        <v>0.69670255580295426</v>
      </c>
      <c r="N73" s="229">
        <v>0.75676416931598811</v>
      </c>
      <c r="O73" s="229">
        <v>1.044717090542876</v>
      </c>
      <c r="P73" s="229">
        <v>1.0271513808566219</v>
      </c>
      <c r="Q73" s="229">
        <v>1.2224781745032971</v>
      </c>
      <c r="R73" s="229">
        <v>1.1802986740473751</v>
      </c>
      <c r="S73" s="229">
        <v>1.699623343605841</v>
      </c>
      <c r="T73" s="229">
        <v>1.249445326389292</v>
      </c>
      <c r="U73" s="229">
        <v>0.82172790434519583</v>
      </c>
      <c r="V73" s="229">
        <v>0.6162563951892327</v>
      </c>
      <c r="W73" s="229">
        <v>0.47541842313893168</v>
      </c>
      <c r="X73" s="229">
        <v>0.65441217343374258</v>
      </c>
      <c r="Y73" s="229">
        <v>0.84809505537055663</v>
      </c>
      <c r="DA73" s="73" t="s">
        <v>1513</v>
      </c>
    </row>
    <row r="74" spans="1:105" ht="12" customHeight="1" x14ac:dyDescent="0.25">
      <c r="A74" s="147" t="s">
        <v>35</v>
      </c>
      <c r="B74" s="229">
        <v>0.91249780405061143</v>
      </c>
      <c r="C74" s="229">
        <v>1.5574961938366561</v>
      </c>
      <c r="D74" s="229">
        <v>1.554952547073311</v>
      </c>
      <c r="E74" s="229">
        <v>1.0504708273584871</v>
      </c>
      <c r="F74" s="229">
        <v>1.397504945145426</v>
      </c>
      <c r="G74" s="229">
        <v>1.477682242100238</v>
      </c>
      <c r="H74" s="229">
        <v>1.338508967624769</v>
      </c>
      <c r="I74" s="229">
        <v>1.5751297873283521</v>
      </c>
      <c r="J74" s="229">
        <v>1.4689378745009449</v>
      </c>
      <c r="K74" s="229">
        <v>1.157384077570333</v>
      </c>
      <c r="L74" s="229">
        <v>1.0550018187500709</v>
      </c>
      <c r="M74" s="229">
        <v>0.83598213024517232</v>
      </c>
      <c r="N74" s="229">
        <v>0.74832167141518269</v>
      </c>
      <c r="O74" s="229">
        <v>0.57305362902380863</v>
      </c>
      <c r="P74" s="229">
        <v>0.51081633469688914</v>
      </c>
      <c r="Q74" s="229">
        <v>0.52982990179683076</v>
      </c>
      <c r="R74" s="229">
        <v>0.51078900211274803</v>
      </c>
      <c r="S74" s="229">
        <v>0.7605570635066915</v>
      </c>
      <c r="T74" s="229">
        <v>0.60646637588580421</v>
      </c>
      <c r="U74" s="229">
        <v>0.57670815985031731</v>
      </c>
      <c r="V74" s="229">
        <v>0.57339958670984836</v>
      </c>
      <c r="W74" s="229">
        <v>0.58666673524760926</v>
      </c>
      <c r="X74" s="229">
        <v>0.64738083333926466</v>
      </c>
      <c r="Y74" s="229">
        <v>0.64242442249113718</v>
      </c>
      <c r="DA74" s="73" t="s">
        <v>1514</v>
      </c>
    </row>
    <row r="75" spans="1:105" ht="12" customHeight="1" x14ac:dyDescent="0.25">
      <c r="A75" s="147" t="s">
        <v>36</v>
      </c>
      <c r="B75" s="229">
        <v>1.3365912154682029</v>
      </c>
      <c r="C75" s="229">
        <v>1.0564253944422961</v>
      </c>
      <c r="D75" s="229">
        <v>1.5172297901641489</v>
      </c>
      <c r="E75" s="229">
        <v>0.2950343938690469</v>
      </c>
      <c r="F75" s="229">
        <v>0.37017634418672041</v>
      </c>
      <c r="G75" s="229">
        <v>0.51028463908292176</v>
      </c>
      <c r="H75" s="229">
        <v>0.58698580995954053</v>
      </c>
      <c r="I75" s="229">
        <v>0.5937016245620973</v>
      </c>
      <c r="J75" s="229">
        <v>0.41308187602595231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8.0016109571576649E-3</v>
      </c>
      <c r="C76" s="229">
        <v>4.4117468077518589E-2</v>
      </c>
      <c r="D76" s="229">
        <v>3.9317367780733962E-2</v>
      </c>
      <c r="E76" s="229">
        <v>2.1534878391319321E-2</v>
      </c>
      <c r="F76" s="229">
        <v>4.4991000226413537E-2</v>
      </c>
      <c r="G76" s="229">
        <v>4.6455765368638519E-2</v>
      </c>
      <c r="H76" s="229">
        <v>4.9535688295924023E-2</v>
      </c>
      <c r="I76" s="229">
        <v>7.5906490244119787E-2</v>
      </c>
      <c r="J76" s="229">
        <v>9.9102925504128428E-2</v>
      </c>
      <c r="K76" s="229">
        <v>0.1158805494973433</v>
      </c>
      <c r="L76" s="229">
        <v>0.10501003048468879</v>
      </c>
      <c r="M76" s="229">
        <v>5.1343253608306112E-2</v>
      </c>
      <c r="N76" s="229">
        <v>9.4946318983515438E-2</v>
      </c>
      <c r="O76" s="229">
        <v>9.0652275493462012E-2</v>
      </c>
      <c r="P76" s="229">
        <v>9.464299564040278E-2</v>
      </c>
      <c r="Q76" s="229">
        <v>0.16213596942763811</v>
      </c>
      <c r="R76" s="229">
        <v>0.10394233035513641</v>
      </c>
      <c r="S76" s="229">
        <v>0.15497888888978281</v>
      </c>
      <c r="T76" s="229">
        <v>0.200746438165329</v>
      </c>
      <c r="U76" s="229">
        <v>0.23075959959389289</v>
      </c>
      <c r="V76" s="229">
        <v>0.35865105481448301</v>
      </c>
      <c r="W76" s="229">
        <v>0.34170747100664112</v>
      </c>
      <c r="X76" s="229">
        <v>0.39741718957673622</v>
      </c>
      <c r="Y76" s="229">
        <v>0.4168334112521076</v>
      </c>
      <c r="DA76" s="73" t="s">
        <v>1516</v>
      </c>
    </row>
    <row r="77" spans="1:105" ht="12" customHeight="1" x14ac:dyDescent="0.25">
      <c r="A77" s="147" t="s">
        <v>39</v>
      </c>
      <c r="B77" s="229">
        <v>1.1649804334934399</v>
      </c>
      <c r="C77" s="229">
        <v>0.91783803343805093</v>
      </c>
      <c r="D77" s="229">
        <v>0.4516221661111986</v>
      </c>
      <c r="E77" s="229">
        <v>0.28773229262078792</v>
      </c>
      <c r="F77" s="229">
        <v>8.8920254466746923E-2</v>
      </c>
      <c r="G77" s="229">
        <v>3.2658216901306998E-2</v>
      </c>
      <c r="H77" s="229">
        <v>5.9481228742566769E-2</v>
      </c>
      <c r="I77" s="229">
        <v>0.1057580493886616</v>
      </c>
      <c r="J77" s="229">
        <v>0.10307376335123759</v>
      </c>
      <c r="K77" s="229">
        <v>7.5171965962785706E-2</v>
      </c>
      <c r="L77" s="229">
        <v>9.4300873417426853E-4</v>
      </c>
      <c r="M77" s="229">
        <v>9.9965660286854613E-4</v>
      </c>
      <c r="N77" s="229">
        <v>1.011026692348574E-3</v>
      </c>
      <c r="O77" s="229">
        <v>9.9468970974281247E-4</v>
      </c>
      <c r="P77" s="229">
        <v>9.0762829904817799E-4</v>
      </c>
      <c r="Q77" s="229">
        <v>8.4444301512989696E-4</v>
      </c>
      <c r="R77" s="229">
        <v>8.3426757409486591E-4</v>
      </c>
      <c r="S77" s="229">
        <v>8.6049115220058017E-4</v>
      </c>
      <c r="T77" s="229">
        <v>8.2733629591165523E-4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77.669939737344464</v>
      </c>
      <c r="C79" s="261">
        <f t="shared" si="2"/>
        <v>114.96270314938035</v>
      </c>
      <c r="D79" s="261">
        <f t="shared" si="2"/>
        <v>117.66337522101637</v>
      </c>
      <c r="E79" s="261">
        <f t="shared" si="2"/>
        <v>74.380015775813376</v>
      </c>
      <c r="F79" s="261">
        <f t="shared" si="2"/>
        <v>111.82839054818254</v>
      </c>
      <c r="G79" s="261">
        <f t="shared" si="2"/>
        <v>124.2466746345291</v>
      </c>
      <c r="H79" s="261">
        <f t="shared" si="2"/>
        <v>119.67441406399729</v>
      </c>
      <c r="I79" s="261">
        <f t="shared" si="2"/>
        <v>136.5057533118929</v>
      </c>
      <c r="J79" s="261">
        <f t="shared" si="2"/>
        <v>128.69116189928675</v>
      </c>
      <c r="K79" s="261">
        <f t="shared" si="2"/>
        <v>95.526373208874631</v>
      </c>
      <c r="L79" s="261">
        <f t="shared" si="2"/>
        <v>92.393985801070087</v>
      </c>
      <c r="M79" s="261">
        <f t="shared" si="2"/>
        <v>70.560562135591667</v>
      </c>
      <c r="N79" s="261">
        <f t="shared" si="2"/>
        <v>70.189473130524334</v>
      </c>
      <c r="O79" s="261">
        <f t="shared" si="2"/>
        <v>66.618230385611156</v>
      </c>
      <c r="P79" s="261">
        <f t="shared" si="2"/>
        <v>61.01116041596859</v>
      </c>
      <c r="Q79" s="261">
        <f t="shared" si="2"/>
        <v>65.932596497925829</v>
      </c>
      <c r="R79" s="261">
        <f t="shared" si="2"/>
        <v>58.633717593217938</v>
      </c>
      <c r="S79" s="261">
        <f t="shared" si="2"/>
        <v>84.763388296712691</v>
      </c>
      <c r="T79" s="261">
        <f t="shared" si="2"/>
        <v>65.847394731513333</v>
      </c>
      <c r="U79" s="261">
        <f t="shared" si="2"/>
        <v>57.382998889905274</v>
      </c>
      <c r="V79" s="261">
        <f t="shared" si="2"/>
        <v>61.90072883846652</v>
      </c>
      <c r="W79" s="261">
        <f t="shared" si="2"/>
        <v>56.864012575610985</v>
      </c>
      <c r="X79" s="261">
        <f t="shared" si="2"/>
        <v>60.950188866258273</v>
      </c>
      <c r="Y79" s="261">
        <f t="shared" si="2"/>
        <v>63.317051772404831</v>
      </c>
      <c r="DA79" s="70"/>
    </row>
    <row r="80" spans="1:105" ht="12" customHeight="1" x14ac:dyDescent="0.25">
      <c r="A80" s="60" t="s">
        <v>1521</v>
      </c>
      <c r="B80" s="262">
        <v>72.639771315512718</v>
      </c>
      <c r="C80" s="262">
        <v>108.44169704653071</v>
      </c>
      <c r="D80" s="262">
        <v>110.67699158169761</v>
      </c>
      <c r="E80" s="262">
        <v>68.649450738154499</v>
      </c>
      <c r="F80" s="262">
        <v>105.0082040122664</v>
      </c>
      <c r="G80" s="262">
        <v>116.8517990067359</v>
      </c>
      <c r="H80" s="262">
        <v>111.8723965910872</v>
      </c>
      <c r="I80" s="262">
        <v>128.0287631290216</v>
      </c>
      <c r="J80" s="262">
        <v>120.5071871424163</v>
      </c>
      <c r="K80" s="262">
        <v>89.034832185710698</v>
      </c>
      <c r="L80" s="262">
        <v>85.684428373516141</v>
      </c>
      <c r="M80" s="262">
        <v>65.390921623246584</v>
      </c>
      <c r="N80" s="262">
        <v>64.988479354734665</v>
      </c>
      <c r="O80" s="262">
        <v>61.733906443982697</v>
      </c>
      <c r="P80" s="262">
        <v>56.242987043248689</v>
      </c>
      <c r="Q80" s="262">
        <v>60.520724477935232</v>
      </c>
      <c r="R80" s="262">
        <v>53.600285110409487</v>
      </c>
      <c r="S80" s="262">
        <v>77.725172791825273</v>
      </c>
      <c r="T80" s="262">
        <v>60.093245364634242</v>
      </c>
      <c r="U80" s="262">
        <v>51.985384290083793</v>
      </c>
      <c r="V80" s="262">
        <v>55.901314065683849</v>
      </c>
      <c r="W80" s="262">
        <v>51.333293415019703</v>
      </c>
      <c r="X80" s="262">
        <v>55.26494917605816</v>
      </c>
      <c r="Y80" s="262">
        <v>57.603957141512922</v>
      </c>
      <c r="DA80" s="72" t="s">
        <v>1522</v>
      </c>
    </row>
    <row r="81" spans="1:105" ht="12" customHeight="1" x14ac:dyDescent="0.25">
      <c r="A81" s="59" t="s">
        <v>28</v>
      </c>
      <c r="B81" s="230">
        <v>7.4219629052167759</v>
      </c>
      <c r="C81" s="230">
        <v>12.599119852239429</v>
      </c>
      <c r="D81" s="230">
        <v>13.042399967162609</v>
      </c>
      <c r="E81" s="230">
        <v>14.3209947383766</v>
      </c>
      <c r="F81" s="230">
        <v>37.548519084385902</v>
      </c>
      <c r="G81" s="230">
        <v>26.43951560644151</v>
      </c>
      <c r="H81" s="230">
        <v>22.03004984175508</v>
      </c>
      <c r="I81" s="230">
        <v>30.40520015146679</v>
      </c>
      <c r="J81" s="230">
        <v>31.087044480937159</v>
      </c>
      <c r="K81" s="230">
        <v>24.387123547144562</v>
      </c>
      <c r="L81" s="230">
        <v>29.84407527734631</v>
      </c>
      <c r="M81" s="230">
        <v>24.746481429337621</v>
      </c>
      <c r="N81" s="230">
        <v>23.63608635925684</v>
      </c>
      <c r="O81" s="230">
        <v>18.390171976562161</v>
      </c>
      <c r="P81" s="230">
        <v>14.728522304274311</v>
      </c>
      <c r="Q81" s="230">
        <v>12.00729472469499</v>
      </c>
      <c r="R81" s="230">
        <v>8.4450039374914958</v>
      </c>
      <c r="S81" s="230">
        <v>12.13679115678597</v>
      </c>
      <c r="T81" s="230">
        <v>8.667756401117245</v>
      </c>
      <c r="U81" s="230">
        <v>11.07171126683896</v>
      </c>
      <c r="V81" s="230">
        <v>16.36927426221752</v>
      </c>
      <c r="W81" s="230">
        <v>15.58228302475683</v>
      </c>
      <c r="X81" s="230">
        <v>12.1986049885273</v>
      </c>
      <c r="Y81" s="230">
        <v>9.706665937857073</v>
      </c>
      <c r="DA81" s="71" t="s">
        <v>1523</v>
      </c>
    </row>
    <row r="82" spans="1:105" ht="12" customHeight="1" x14ac:dyDescent="0.25">
      <c r="A82" s="59" t="s">
        <v>31</v>
      </c>
      <c r="B82" s="295">
        <v>1.3088951194937311</v>
      </c>
      <c r="C82" s="295">
        <v>1.955479211506097</v>
      </c>
      <c r="D82" s="295">
        <v>1.80012438716492</v>
      </c>
      <c r="E82" s="295">
        <v>1.3550120330332349</v>
      </c>
      <c r="F82" s="295">
        <v>1.573194725609256</v>
      </c>
      <c r="G82" s="295">
        <v>1.6358871362693459</v>
      </c>
      <c r="H82" s="295">
        <v>2.3735961329960831</v>
      </c>
      <c r="I82" s="295">
        <v>3.1947088968182782</v>
      </c>
      <c r="J82" s="295">
        <v>2.7501316242283882</v>
      </c>
      <c r="K82" s="295">
        <v>1.557152712529136</v>
      </c>
      <c r="L82" s="295">
        <v>1.084971029283111</v>
      </c>
      <c r="M82" s="295">
        <v>0.7034935452937654</v>
      </c>
      <c r="N82" s="295">
        <v>0.74952591583798134</v>
      </c>
      <c r="O82" s="295">
        <v>0.65502452936065625</v>
      </c>
      <c r="P82" s="295">
        <v>0.40243552588798459</v>
      </c>
      <c r="Q82" s="295">
        <v>0.4291620338350508</v>
      </c>
      <c r="R82" s="295">
        <v>0.39261352738334238</v>
      </c>
      <c r="S82" s="295">
        <v>0.38350903419838989</v>
      </c>
      <c r="T82" s="295">
        <v>0.29896532197615933</v>
      </c>
      <c r="U82" s="295">
        <v>0.24781196408352071</v>
      </c>
      <c r="V82" s="295">
        <v>0.15330204202697631</v>
      </c>
      <c r="W82" s="295">
        <v>0.25364804455798279</v>
      </c>
      <c r="X82" s="295">
        <v>0.1661084345505803</v>
      </c>
      <c r="Y82" s="295">
        <v>0.1062675380680619</v>
      </c>
      <c r="DA82" s="122" t="s">
        <v>1524</v>
      </c>
    </row>
    <row r="83" spans="1:105" ht="12" customHeight="1" x14ac:dyDescent="0.25">
      <c r="A83" s="59" t="s">
        <v>159</v>
      </c>
      <c r="B83" s="295">
        <v>4.8086034554254766</v>
      </c>
      <c r="C83" s="295">
        <v>3.134416604092404</v>
      </c>
      <c r="D83" s="295">
        <v>1.9963562021015051</v>
      </c>
      <c r="E83" s="295">
        <v>1.5043952407789261</v>
      </c>
      <c r="F83" s="295">
        <v>2.3173631099615011</v>
      </c>
      <c r="G83" s="295">
        <v>1.8913647450432629</v>
      </c>
      <c r="H83" s="295">
        <v>1.60928420825477</v>
      </c>
      <c r="I83" s="295">
        <v>1.5315301957605021</v>
      </c>
      <c r="J83" s="295">
        <v>0.95202266040845551</v>
      </c>
      <c r="K83" s="295">
        <v>0.66524737062068251</v>
      </c>
      <c r="L83" s="295">
        <v>0.45223121585841819</v>
      </c>
      <c r="M83" s="295">
        <v>0.38843050658840611</v>
      </c>
      <c r="N83" s="295">
        <v>0.5947033985354907</v>
      </c>
      <c r="O83" s="295">
        <v>0.36673209469993578</v>
      </c>
      <c r="P83" s="295">
        <v>0.52036527722884218</v>
      </c>
      <c r="Q83" s="295">
        <v>0.76356237059650556</v>
      </c>
      <c r="R83" s="295">
        <v>0.52800023969521814</v>
      </c>
      <c r="S83" s="295">
        <v>0.93631916466903142</v>
      </c>
      <c r="T83" s="295">
        <v>0.63442132319658451</v>
      </c>
      <c r="U83" s="295">
        <v>0.62020521211066826</v>
      </c>
      <c r="V83" s="295">
        <v>1.398960119919318</v>
      </c>
      <c r="W83" s="295">
        <v>1.1295195331583201</v>
      </c>
      <c r="X83" s="295">
        <v>1.199262809573411</v>
      </c>
      <c r="Y83" s="295">
        <v>1.05461789635607</v>
      </c>
      <c r="DA83" s="122" t="s">
        <v>1525</v>
      </c>
    </row>
    <row r="84" spans="1:105" ht="12" customHeight="1" x14ac:dyDescent="0.25">
      <c r="A84" s="59" t="s">
        <v>32</v>
      </c>
      <c r="B84" s="295">
        <v>25.24239828501933</v>
      </c>
      <c r="C84" s="295">
        <v>38.750938511725408</v>
      </c>
      <c r="D84" s="295">
        <v>42.969261163504861</v>
      </c>
      <c r="E84" s="295">
        <v>21.681515216449931</v>
      </c>
      <c r="F84" s="295">
        <v>13.186847044419579</v>
      </c>
      <c r="G84" s="295">
        <v>11.557610648877841</v>
      </c>
      <c r="H84" s="295">
        <v>6.3851507695757483</v>
      </c>
      <c r="I84" s="295">
        <v>6.7562156394063084</v>
      </c>
      <c r="J84" s="295">
        <v>4.2650793711641786</v>
      </c>
      <c r="K84" s="295">
        <v>2.6832640350372512</v>
      </c>
      <c r="L84" s="295">
        <v>1.635911404536738</v>
      </c>
      <c r="M84" s="295">
        <v>1.010204128470338</v>
      </c>
      <c r="N84" s="295">
        <v>1.0763057879356359</v>
      </c>
      <c r="O84" s="295">
        <v>0.75248614455458729</v>
      </c>
      <c r="P84" s="295">
        <v>0.86683530875626513</v>
      </c>
      <c r="Q84" s="295">
        <v>0.73952608586647195</v>
      </c>
      <c r="R84" s="295">
        <v>0.55814421341985887</v>
      </c>
      <c r="S84" s="295">
        <v>0.64020613199269594</v>
      </c>
      <c r="T84" s="295">
        <v>0.45077199362451448</v>
      </c>
      <c r="U84" s="295">
        <v>0.41177419861424058</v>
      </c>
      <c r="V84" s="295">
        <v>0.31369540691930808</v>
      </c>
      <c r="W84" s="295">
        <v>0.2174014819412417</v>
      </c>
      <c r="X84" s="295">
        <v>0.36382890676066248</v>
      </c>
      <c r="Y84" s="295">
        <v>0.33571839377637619</v>
      </c>
      <c r="DA84" s="122" t="s">
        <v>1526</v>
      </c>
    </row>
    <row r="85" spans="1:105" ht="12" customHeight="1" x14ac:dyDescent="0.25">
      <c r="A85" s="59" t="s">
        <v>33</v>
      </c>
      <c r="B85" s="295">
        <v>2.1249316164158549E-2</v>
      </c>
      <c r="C85" s="295">
        <v>3.3196473435326008</v>
      </c>
      <c r="D85" s="295">
        <v>2.646320839125532</v>
      </c>
      <c r="E85" s="295">
        <v>0.84987255265029704</v>
      </c>
      <c r="F85" s="295">
        <v>13.351911514744071</v>
      </c>
      <c r="G85" s="295">
        <v>36.067796468513947</v>
      </c>
      <c r="H85" s="295">
        <v>43.219502223499227</v>
      </c>
      <c r="I85" s="295">
        <v>43.181195977479753</v>
      </c>
      <c r="J85" s="295">
        <v>41.242037158448987</v>
      </c>
      <c r="K85" s="295">
        <v>28.44367094492176</v>
      </c>
      <c r="L85" s="295">
        <v>24.44349769825719</v>
      </c>
      <c r="M85" s="295">
        <v>16.952054073126931</v>
      </c>
      <c r="N85" s="295">
        <v>18.41352682792672</v>
      </c>
      <c r="O85" s="295">
        <v>25.420143927173751</v>
      </c>
      <c r="P85" s="295">
        <v>24.992738500888908</v>
      </c>
      <c r="Q85" s="295">
        <v>29.744653607739831</v>
      </c>
      <c r="R85" s="295">
        <v>28.71893072756497</v>
      </c>
      <c r="S85" s="295">
        <v>41.352824877076628</v>
      </c>
      <c r="T85" s="295">
        <v>30.40072877018568</v>
      </c>
      <c r="U85" s="295">
        <v>19.990396016819389</v>
      </c>
      <c r="V85" s="295">
        <v>14.991835280982739</v>
      </c>
      <c r="W85" s="295">
        <v>11.565632007850921</v>
      </c>
      <c r="X85" s="295">
        <v>15.92006117352499</v>
      </c>
      <c r="Y85" s="295">
        <v>20.631836800374462</v>
      </c>
      <c r="DA85" s="122" t="s">
        <v>1527</v>
      </c>
    </row>
    <row r="86" spans="1:105" ht="12" customHeight="1" x14ac:dyDescent="0.25">
      <c r="A86" s="59" t="s">
        <v>35</v>
      </c>
      <c r="B86" s="295">
        <v>33.542530806326461</v>
      </c>
      <c r="C86" s="295">
        <v>47.34111620596633</v>
      </c>
      <c r="D86" s="295">
        <v>47.033280645537801</v>
      </c>
      <c r="E86" s="295">
        <v>28.356349676251149</v>
      </c>
      <c r="F86" s="295">
        <v>35.875402847173632</v>
      </c>
      <c r="G86" s="295">
        <v>38.06299004779553</v>
      </c>
      <c r="H86" s="295">
        <v>34.960973819217891</v>
      </c>
      <c r="I86" s="295">
        <v>40.984827767669017</v>
      </c>
      <c r="J86" s="295">
        <v>37.669474303798459</v>
      </c>
      <c r="K86" s="295">
        <v>28.449890509804419</v>
      </c>
      <c r="L86" s="295">
        <v>25.668788552429319</v>
      </c>
      <c r="M86" s="295">
        <v>20.340982185361909</v>
      </c>
      <c r="N86" s="295">
        <v>18.20810462654039</v>
      </c>
      <c r="O86" s="295">
        <v>13.943588996141351</v>
      </c>
      <c r="P86" s="295">
        <v>12.42922836204994</v>
      </c>
      <c r="Q86" s="295">
        <v>12.891524142239019</v>
      </c>
      <c r="R86" s="295">
        <v>12.4284761905013</v>
      </c>
      <c r="S86" s="295">
        <v>18.504795885828749</v>
      </c>
      <c r="T86" s="295">
        <v>14.756163724924249</v>
      </c>
      <c r="U86" s="295">
        <v>14.029734709722129</v>
      </c>
      <c r="V86" s="295">
        <v>13.949246159949331</v>
      </c>
      <c r="W86" s="295">
        <v>14.27199965521385</v>
      </c>
      <c r="X86" s="295">
        <v>15.749007869536779</v>
      </c>
      <c r="Y86" s="295">
        <v>15.62843192809412</v>
      </c>
      <c r="DA86" s="122" t="s">
        <v>1528</v>
      </c>
    </row>
    <row r="87" spans="1:105" ht="12" customHeight="1" x14ac:dyDescent="0.25">
      <c r="A87" s="59" t="s">
        <v>38</v>
      </c>
      <c r="B87" s="295">
        <v>0.29413142786677221</v>
      </c>
      <c r="C87" s="295">
        <v>1.340979317468469</v>
      </c>
      <c r="D87" s="295">
        <v>1.189248377100411</v>
      </c>
      <c r="E87" s="295">
        <v>0.58131128061436665</v>
      </c>
      <c r="F87" s="295">
        <v>1.1549656859725119</v>
      </c>
      <c r="G87" s="295">
        <v>1.1966343537944899</v>
      </c>
      <c r="H87" s="295">
        <v>1.293839595788369</v>
      </c>
      <c r="I87" s="295">
        <v>1.9750845004209019</v>
      </c>
      <c r="J87" s="295">
        <v>2.541397543430703</v>
      </c>
      <c r="K87" s="295">
        <v>2.8484830656528941</v>
      </c>
      <c r="L87" s="295">
        <v>2.5549531958050502</v>
      </c>
      <c r="M87" s="295">
        <v>1.249275755067617</v>
      </c>
      <c r="N87" s="295">
        <v>2.3102264387016018</v>
      </c>
      <c r="O87" s="295">
        <v>2.2057587754902701</v>
      </c>
      <c r="P87" s="295">
        <v>2.302861764162428</v>
      </c>
      <c r="Q87" s="295">
        <v>3.945001512963358</v>
      </c>
      <c r="R87" s="295">
        <v>2.5291162743533002</v>
      </c>
      <c r="S87" s="295">
        <v>3.7707265412738229</v>
      </c>
      <c r="T87" s="295">
        <v>4.8844378296097988</v>
      </c>
      <c r="U87" s="295">
        <v>5.6137509218948827</v>
      </c>
      <c r="V87" s="295">
        <v>8.7250007936686522</v>
      </c>
      <c r="W87" s="295">
        <v>8.3128096675405523</v>
      </c>
      <c r="X87" s="295">
        <v>9.6680749935844492</v>
      </c>
      <c r="Y87" s="295">
        <v>10.14041864698676</v>
      </c>
      <c r="DA87" s="122" t="s">
        <v>1529</v>
      </c>
    </row>
    <row r="88" spans="1:105" ht="12" customHeight="1" x14ac:dyDescent="0.25">
      <c r="A88" s="60" t="s">
        <v>1530</v>
      </c>
      <c r="B88" s="262">
        <v>5.03016842183174</v>
      </c>
      <c r="C88" s="262">
        <v>6.521006102849646</v>
      </c>
      <c r="D88" s="262">
        <v>6.9863836393187633</v>
      </c>
      <c r="E88" s="262">
        <v>5.7305650376588799</v>
      </c>
      <c r="F88" s="262">
        <v>6.8201865359161342</v>
      </c>
      <c r="G88" s="262">
        <v>7.3948756277931977</v>
      </c>
      <c r="H88" s="262">
        <v>7.8020174729100953</v>
      </c>
      <c r="I88" s="262">
        <v>8.4769901828713135</v>
      </c>
      <c r="J88" s="262">
        <v>8.1839747568704642</v>
      </c>
      <c r="K88" s="262">
        <v>6.4915410231639328</v>
      </c>
      <c r="L88" s="262">
        <v>6.7095574275539436</v>
      </c>
      <c r="M88" s="262">
        <v>5.1696405123450839</v>
      </c>
      <c r="N88" s="262">
        <v>5.2009937757896694</v>
      </c>
      <c r="O88" s="262">
        <v>4.8843239416284527</v>
      </c>
      <c r="P88" s="262">
        <v>4.7681733727199038</v>
      </c>
      <c r="Q88" s="262">
        <v>5.411872019990593</v>
      </c>
      <c r="R88" s="262">
        <v>5.0334324828084469</v>
      </c>
      <c r="S88" s="262">
        <v>7.0382155048874191</v>
      </c>
      <c r="T88" s="262">
        <v>5.7541493668790853</v>
      </c>
      <c r="U88" s="262">
        <v>5.3976145998214804</v>
      </c>
      <c r="V88" s="262">
        <v>5.9994147727826723</v>
      </c>
      <c r="W88" s="262">
        <v>5.5307191605912784</v>
      </c>
      <c r="X88" s="262">
        <v>5.6852396902001114</v>
      </c>
      <c r="Y88" s="262">
        <v>5.7130946308919111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13.435174030648305</v>
      </c>
      <c r="C89" s="261">
        <f t="shared" si="3"/>
        <v>18.986021763021579</v>
      </c>
      <c r="D89" s="261">
        <f t="shared" si="3"/>
        <v>19.73227161854215</v>
      </c>
      <c r="E89" s="261">
        <f t="shared" si="3"/>
        <v>13.724998834679299</v>
      </c>
      <c r="F89" s="261">
        <f t="shared" si="3"/>
        <v>18.850174560061784</v>
      </c>
      <c r="G89" s="261">
        <f t="shared" si="3"/>
        <v>20.560642862428292</v>
      </c>
      <c r="H89" s="261">
        <f t="shared" si="3"/>
        <v>20.352154986515099</v>
      </c>
      <c r="I89" s="261">
        <f t="shared" si="3"/>
        <v>22.872083015426156</v>
      </c>
      <c r="J89" s="261">
        <f t="shared" si="3"/>
        <v>21.72675419500494</v>
      </c>
      <c r="K89" s="261">
        <f t="shared" si="3"/>
        <v>16.530131870251925</v>
      </c>
      <c r="L89" s="261">
        <f t="shared" si="3"/>
        <v>16.425394298821072</v>
      </c>
      <c r="M89" s="261">
        <f t="shared" si="3"/>
        <v>12.62624708900915</v>
      </c>
      <c r="N89" s="261">
        <f t="shared" si="3"/>
        <v>12.574077842555226</v>
      </c>
      <c r="O89" s="261">
        <f t="shared" si="3"/>
        <v>11.787775047392095</v>
      </c>
      <c r="P89" s="261">
        <f t="shared" si="3"/>
        <v>11.04773727959817</v>
      </c>
      <c r="Q89" s="261">
        <f t="shared" si="3"/>
        <v>12.082581131076903</v>
      </c>
      <c r="R89" s="261">
        <f t="shared" si="3"/>
        <v>10.927004255570299</v>
      </c>
      <c r="S89" s="261">
        <f t="shared" si="3"/>
        <v>15.52486391833324</v>
      </c>
      <c r="T89" s="261">
        <f t="shared" si="3"/>
        <v>12.371071044706037</v>
      </c>
      <c r="U89" s="261">
        <f t="shared" si="3"/>
        <v>11.271221863021212</v>
      </c>
      <c r="V89" s="261">
        <f t="shared" si="3"/>
        <v>12.387784054507703</v>
      </c>
      <c r="W89" s="261">
        <f t="shared" si="3"/>
        <v>11.434104249986321</v>
      </c>
      <c r="X89" s="261">
        <f t="shared" si="3"/>
        <v>11.952011747261501</v>
      </c>
      <c r="Y89" s="261">
        <f t="shared" si="3"/>
        <v>12.165412675002152</v>
      </c>
      <c r="DA89" s="70"/>
    </row>
    <row r="90" spans="1:105" ht="12" customHeight="1" x14ac:dyDescent="0.25">
      <c r="A90" s="60" t="s">
        <v>1533</v>
      </c>
      <c r="B90" s="262">
        <v>8.1158297210804307</v>
      </c>
      <c r="C90" s="262">
        <v>12.09013403184713</v>
      </c>
      <c r="D90" s="262">
        <v>12.34425258224606</v>
      </c>
      <c r="E90" s="262">
        <v>7.6649932906543903</v>
      </c>
      <c r="F90" s="262">
        <v>11.637907017973021</v>
      </c>
      <c r="G90" s="262">
        <v>12.740648323092429</v>
      </c>
      <c r="H90" s="262">
        <v>12.10161270495853</v>
      </c>
      <c r="I90" s="262">
        <v>13.90776498269139</v>
      </c>
      <c r="J90" s="262">
        <v>13.07229655027397</v>
      </c>
      <c r="K90" s="262">
        <v>9.665403116434355</v>
      </c>
      <c r="L90" s="262">
        <v>9.3301157457062978</v>
      </c>
      <c r="M90" s="262">
        <v>7.1594126739816382</v>
      </c>
      <c r="N90" s="262">
        <v>7.0740877179163846</v>
      </c>
      <c r="O90" s="262">
        <v>6.6226595708955251</v>
      </c>
      <c r="P90" s="262">
        <v>6.0054496720642394</v>
      </c>
      <c r="Q90" s="262">
        <v>6.3595897281044529</v>
      </c>
      <c r="R90" s="262">
        <v>5.60420823967244</v>
      </c>
      <c r="S90" s="262">
        <v>8.0820332900494378</v>
      </c>
      <c r="T90" s="262">
        <v>6.2861253482027326</v>
      </c>
      <c r="U90" s="262">
        <v>5.5633075152257838</v>
      </c>
      <c r="V90" s="262">
        <v>6.0434730581141007</v>
      </c>
      <c r="W90" s="262">
        <v>5.5854333850064197</v>
      </c>
      <c r="X90" s="262">
        <v>5.9399372283763423</v>
      </c>
      <c r="Y90" s="262">
        <v>6.123881881925616</v>
      </c>
      <c r="DA90" s="72" t="s">
        <v>1534</v>
      </c>
    </row>
    <row r="91" spans="1:105" ht="12" customHeight="1" x14ac:dyDescent="0.25">
      <c r="A91" s="59" t="s">
        <v>28</v>
      </c>
      <c r="B91" s="230">
        <v>0.83285025506549104</v>
      </c>
      <c r="C91" s="230">
        <v>1.4677536773422959</v>
      </c>
      <c r="D91" s="230">
        <v>1.506893823657699</v>
      </c>
      <c r="E91" s="230">
        <v>1.633043124132797</v>
      </c>
      <c r="F91" s="230">
        <v>4.8285057154642699</v>
      </c>
      <c r="G91" s="230">
        <v>4.2325381258240462</v>
      </c>
      <c r="H91" s="230">
        <v>3.9578811187158598</v>
      </c>
      <c r="I91" s="230">
        <v>5.1026391925350776</v>
      </c>
      <c r="J91" s="230">
        <v>5.2966526192957666</v>
      </c>
      <c r="K91" s="230">
        <v>4.0820998849155883</v>
      </c>
      <c r="L91" s="230">
        <v>4.7447224809146018</v>
      </c>
      <c r="M91" s="230">
        <v>3.7544353753072262</v>
      </c>
      <c r="N91" s="230">
        <v>3.777358700488072</v>
      </c>
      <c r="O91" s="230">
        <v>3.570770349818349</v>
      </c>
      <c r="P91" s="230">
        <v>3.0555918611905581</v>
      </c>
      <c r="Q91" s="230">
        <v>2.8460091238559069</v>
      </c>
      <c r="R91" s="230">
        <v>2.1173522052172999</v>
      </c>
      <c r="S91" s="230">
        <v>3.0087445357343259</v>
      </c>
      <c r="T91" s="230">
        <v>2.196324985163105</v>
      </c>
      <c r="U91" s="230">
        <v>2.3348159783725069</v>
      </c>
      <c r="V91" s="230">
        <v>3.0737571077634449</v>
      </c>
      <c r="W91" s="230">
        <v>2.7669436989094609</v>
      </c>
      <c r="X91" s="230">
        <v>2.441601390410804</v>
      </c>
      <c r="Y91" s="230">
        <v>2.215382250008529</v>
      </c>
      <c r="DA91" s="71" t="s">
        <v>1535</v>
      </c>
    </row>
    <row r="92" spans="1:105" ht="12" customHeight="1" x14ac:dyDescent="0.25">
      <c r="A92" s="59" t="s">
        <v>31</v>
      </c>
      <c r="B92" s="295">
        <v>0.14687672897935219</v>
      </c>
      <c r="C92" s="295">
        <v>0.22780653230664591</v>
      </c>
      <c r="D92" s="295">
        <v>0.2079829117082774</v>
      </c>
      <c r="E92" s="295">
        <v>0.15451392337519729</v>
      </c>
      <c r="F92" s="295">
        <v>0.2023030444175711</v>
      </c>
      <c r="G92" s="295">
        <v>0.26187902898335358</v>
      </c>
      <c r="H92" s="295">
        <v>0.42643622623296551</v>
      </c>
      <c r="I92" s="295">
        <v>0.53614009263014306</v>
      </c>
      <c r="J92" s="295">
        <v>0.46857113997471572</v>
      </c>
      <c r="K92" s="295">
        <v>0.26064791513123919</v>
      </c>
      <c r="L92" s="295">
        <v>0.17249274390110611</v>
      </c>
      <c r="M92" s="295">
        <v>0.10673117551249001</v>
      </c>
      <c r="N92" s="295">
        <v>0.11978413838901319</v>
      </c>
      <c r="O92" s="295">
        <v>0.1271843553625096</v>
      </c>
      <c r="P92" s="295">
        <v>8.3489619131744602E-2</v>
      </c>
      <c r="Q92" s="295">
        <v>0.1017214195130151</v>
      </c>
      <c r="R92" s="295">
        <v>9.8437031427861324E-2</v>
      </c>
      <c r="S92" s="295">
        <v>9.5072964191527054E-2</v>
      </c>
      <c r="T92" s="295">
        <v>7.5754898495870748E-2</v>
      </c>
      <c r="U92" s="295">
        <v>5.2258889292664049E-2</v>
      </c>
      <c r="V92" s="295">
        <v>2.8786446715154141E-2</v>
      </c>
      <c r="W92" s="295">
        <v>4.5040245868680648E-2</v>
      </c>
      <c r="X92" s="295">
        <v>3.3247292222274197E-2</v>
      </c>
      <c r="Y92" s="295">
        <v>2.425376736927902E-2</v>
      </c>
      <c r="DA92" s="122" t="s">
        <v>1536</v>
      </c>
    </row>
    <row r="93" spans="1:105" ht="12" customHeight="1" x14ac:dyDescent="0.25">
      <c r="A93" s="59" t="s">
        <v>159</v>
      </c>
      <c r="B93" s="295">
        <v>0.53959399494505245</v>
      </c>
      <c r="C93" s="295">
        <v>0.36514864140780823</v>
      </c>
      <c r="D93" s="295">
        <v>0.23065515843262099</v>
      </c>
      <c r="E93" s="295">
        <v>0.17154830015743849</v>
      </c>
      <c r="F93" s="295">
        <v>0.29799846422992871</v>
      </c>
      <c r="G93" s="295">
        <v>0.30277685538553312</v>
      </c>
      <c r="H93" s="295">
        <v>0.28912125157460511</v>
      </c>
      <c r="I93" s="295">
        <v>0.2570233368801374</v>
      </c>
      <c r="J93" s="295">
        <v>0.16220690651288819</v>
      </c>
      <c r="K93" s="295">
        <v>0.11135410085577931</v>
      </c>
      <c r="L93" s="295">
        <v>7.1897406654898813E-2</v>
      </c>
      <c r="M93" s="295">
        <v>5.8931094464812317E-2</v>
      </c>
      <c r="N93" s="295">
        <v>9.5041455786020065E-2</v>
      </c>
      <c r="O93" s="295">
        <v>7.1207386845008991E-2</v>
      </c>
      <c r="P93" s="295">
        <v>0.1079554264235444</v>
      </c>
      <c r="Q93" s="295">
        <v>0.18098210489339861</v>
      </c>
      <c r="R93" s="295">
        <v>0.13238152168417019</v>
      </c>
      <c r="S93" s="295">
        <v>0.2321161445400784</v>
      </c>
      <c r="T93" s="295">
        <v>0.1607561794280804</v>
      </c>
      <c r="U93" s="295">
        <v>0.1307896317205289</v>
      </c>
      <c r="V93" s="295">
        <v>0.26269115803165022</v>
      </c>
      <c r="W93" s="295">
        <v>0.20056861694156911</v>
      </c>
      <c r="X93" s="295">
        <v>0.24003742608899009</v>
      </c>
      <c r="Y93" s="295">
        <v>0.24069868923956941</v>
      </c>
      <c r="DA93" s="122" t="s">
        <v>1537</v>
      </c>
    </row>
    <row r="94" spans="1:105" ht="12" customHeight="1" x14ac:dyDescent="0.25">
      <c r="A94" s="59" t="s">
        <v>32</v>
      </c>
      <c r="B94" s="295">
        <v>2.83255765605703</v>
      </c>
      <c r="C94" s="295">
        <v>4.5143496663332847</v>
      </c>
      <c r="D94" s="295">
        <v>4.9645858444338629</v>
      </c>
      <c r="E94" s="295">
        <v>2.4723736019623601</v>
      </c>
      <c r="F94" s="295">
        <v>1.6957464069311501</v>
      </c>
      <c r="G94" s="295">
        <v>1.850186230449979</v>
      </c>
      <c r="H94" s="295">
        <v>1.1471452789525129</v>
      </c>
      <c r="I94" s="295">
        <v>1.1338366642256741</v>
      </c>
      <c r="J94" s="295">
        <v>0.72668998291664144</v>
      </c>
      <c r="K94" s="295">
        <v>0.44914488531002689</v>
      </c>
      <c r="L94" s="295">
        <v>0.26008330114962158</v>
      </c>
      <c r="M94" s="295">
        <v>0.153264056025114</v>
      </c>
      <c r="N94" s="295">
        <v>0.17200787688153349</v>
      </c>
      <c r="O94" s="295">
        <v>0.146108215684394</v>
      </c>
      <c r="P94" s="295">
        <v>0.17983439612673019</v>
      </c>
      <c r="Q94" s="295">
        <v>0.1752849443577634</v>
      </c>
      <c r="R94" s="295">
        <v>0.1399392930851435</v>
      </c>
      <c r="S94" s="295">
        <v>0.15870889401434909</v>
      </c>
      <c r="T94" s="295">
        <v>0.1142212293923825</v>
      </c>
      <c r="U94" s="295">
        <v>8.6835445328638322E-2</v>
      </c>
      <c r="V94" s="295">
        <v>5.8904473786997778E-2</v>
      </c>
      <c r="W94" s="295">
        <v>3.8603949089821191E-2</v>
      </c>
      <c r="X94" s="295">
        <v>7.2821864914384901E-2</v>
      </c>
      <c r="Y94" s="295">
        <v>7.66220425566385E-2</v>
      </c>
      <c r="DA94" s="122" t="s">
        <v>1538</v>
      </c>
    </row>
    <row r="95" spans="1:105" ht="12" customHeight="1" x14ac:dyDescent="0.25">
      <c r="A95" s="59" t="s">
        <v>35</v>
      </c>
      <c r="B95" s="295">
        <v>3.7639510860335048</v>
      </c>
      <c r="C95" s="295">
        <v>5.5150755144570969</v>
      </c>
      <c r="D95" s="295">
        <v>5.4341348440136006</v>
      </c>
      <c r="E95" s="295">
        <v>3.2335143410265981</v>
      </c>
      <c r="F95" s="295">
        <v>4.6133533869300951</v>
      </c>
      <c r="G95" s="295">
        <v>6.093268082449514</v>
      </c>
      <c r="H95" s="295">
        <v>6.2810288294825876</v>
      </c>
      <c r="I95" s="295">
        <v>6.8781256964203576</v>
      </c>
      <c r="J95" s="295">
        <v>6.418175901573961</v>
      </c>
      <c r="K95" s="295">
        <v>4.762156330221722</v>
      </c>
      <c r="L95" s="295">
        <v>4.0809198130860693</v>
      </c>
      <c r="M95" s="295">
        <v>3.086050972671996</v>
      </c>
      <c r="N95" s="295">
        <v>2.9098955463717449</v>
      </c>
      <c r="O95" s="295">
        <v>2.707389263185263</v>
      </c>
      <c r="P95" s="295">
        <v>2.5785783691916619</v>
      </c>
      <c r="Q95" s="295">
        <v>3.055592135484368</v>
      </c>
      <c r="R95" s="295">
        <v>3.1160981882579639</v>
      </c>
      <c r="S95" s="295">
        <v>4.5873907515691572</v>
      </c>
      <c r="T95" s="295">
        <v>3.739068055723294</v>
      </c>
      <c r="U95" s="295">
        <v>2.9586075705114459</v>
      </c>
      <c r="V95" s="295">
        <v>2.619333871816854</v>
      </c>
      <c r="W95" s="295">
        <v>2.534276874196888</v>
      </c>
      <c r="X95" s="295">
        <v>3.1522292547398889</v>
      </c>
      <c r="Y95" s="295">
        <v>3.5669251327516012</v>
      </c>
      <c r="DA95" s="122" t="s">
        <v>1539</v>
      </c>
    </row>
    <row r="96" spans="1:105" ht="12" customHeight="1" x14ac:dyDescent="0.25">
      <c r="A96" s="61" t="s">
        <v>1540</v>
      </c>
      <c r="B96" s="263">
        <v>5.3193443095678736</v>
      </c>
      <c r="C96" s="263">
        <v>6.89588773117445</v>
      </c>
      <c r="D96" s="263">
        <v>7.3880190362960896</v>
      </c>
      <c r="E96" s="263">
        <v>6.060005544024909</v>
      </c>
      <c r="F96" s="263">
        <v>7.212267542088763</v>
      </c>
      <c r="G96" s="263">
        <v>7.8199945393358634</v>
      </c>
      <c r="H96" s="263">
        <v>8.2505422815565694</v>
      </c>
      <c r="I96" s="263">
        <v>8.9643180327347665</v>
      </c>
      <c r="J96" s="263">
        <v>8.6544576447309698</v>
      </c>
      <c r="K96" s="263">
        <v>6.8647287538175696</v>
      </c>
      <c r="L96" s="263">
        <v>7.0952785531147731</v>
      </c>
      <c r="M96" s="263">
        <v>5.4668344150275114</v>
      </c>
      <c r="N96" s="263">
        <v>5.499990124638841</v>
      </c>
      <c r="O96" s="263">
        <v>5.1651154764965694</v>
      </c>
      <c r="P96" s="263">
        <v>5.0422876075339307</v>
      </c>
      <c r="Q96" s="263">
        <v>5.7229914029724513</v>
      </c>
      <c r="R96" s="263">
        <v>5.3227960158978593</v>
      </c>
      <c r="S96" s="263">
        <v>7.4428306282838026</v>
      </c>
      <c r="T96" s="263">
        <v>6.0849456965033042</v>
      </c>
      <c r="U96" s="263">
        <v>5.7079143477954286</v>
      </c>
      <c r="V96" s="263">
        <v>6.3443109963936024</v>
      </c>
      <c r="W96" s="263">
        <v>5.8486708649799013</v>
      </c>
      <c r="X96" s="263">
        <v>6.012074518885159</v>
      </c>
      <c r="Y96" s="263">
        <v>6.041530793076535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10.181018819881629</v>
      </c>
      <c r="C99" s="223">
        <v>10.63551859369343</v>
      </c>
      <c r="D99" s="223">
        <v>9.9945256231910342</v>
      </c>
      <c r="E99" s="223">
        <v>11.47594884865253</v>
      </c>
      <c r="F99" s="223">
        <v>13.420673788549539</v>
      </c>
      <c r="G99" s="223">
        <v>14.64790273899342</v>
      </c>
      <c r="H99" s="223">
        <v>12.32665468194751</v>
      </c>
      <c r="I99" s="223">
        <v>11.06775124303755</v>
      </c>
      <c r="J99" s="223">
        <v>14.266616203104419</v>
      </c>
      <c r="K99" s="223">
        <v>15.327106492254661</v>
      </c>
      <c r="L99" s="223">
        <v>15.735543123795599</v>
      </c>
      <c r="M99" s="223">
        <v>15.708225757300941</v>
      </c>
      <c r="N99" s="223">
        <v>15.4588774481612</v>
      </c>
      <c r="O99" s="223">
        <v>15.72914068870295</v>
      </c>
      <c r="P99" s="223">
        <v>16.210293627613339</v>
      </c>
      <c r="Q99" s="223">
        <v>15.509860171931029</v>
      </c>
      <c r="R99" s="223">
        <v>16.34256030919661</v>
      </c>
      <c r="S99" s="223">
        <v>17.20010757638865</v>
      </c>
      <c r="T99" s="223">
        <v>19.587078422749389</v>
      </c>
      <c r="U99" s="223">
        <v>18.162776781473571</v>
      </c>
      <c r="V99" s="223">
        <v>16.591808565062909</v>
      </c>
      <c r="W99" s="223">
        <v>17.838302374619492</v>
      </c>
      <c r="X99" s="223">
        <v>17.902320663588931</v>
      </c>
      <c r="Y99" s="223">
        <v>18.465742946901081</v>
      </c>
      <c r="DA99" s="89" t="s">
        <v>1542</v>
      </c>
    </row>
    <row r="100" spans="1:105" ht="12" customHeight="1" x14ac:dyDescent="0.25">
      <c r="A100" s="55" t="s">
        <v>91</v>
      </c>
      <c r="B100" s="259">
        <v>8.6437941624476072E-2</v>
      </c>
      <c r="C100" s="259">
        <v>9.0296693446072968E-2</v>
      </c>
      <c r="D100" s="259">
        <v>8.4854594384485754E-2</v>
      </c>
      <c r="E100" s="259">
        <v>9.7432036440608091E-2</v>
      </c>
      <c r="F100" s="259">
        <v>0.1139429597389504</v>
      </c>
      <c r="G100" s="259">
        <v>0.1243622651400783</v>
      </c>
      <c r="H100" s="259">
        <v>0.1046546201979435</v>
      </c>
      <c r="I100" s="259">
        <v>9.3966394993000454E-2</v>
      </c>
      <c r="J100" s="259">
        <v>0.12112510155997851</v>
      </c>
      <c r="K100" s="259">
        <v>0.1301287778445111</v>
      </c>
      <c r="L100" s="259">
        <v>0.133596448648299</v>
      </c>
      <c r="M100" s="259">
        <v>0.13336452127712109</v>
      </c>
      <c r="N100" s="259">
        <v>0.13124752739159989</v>
      </c>
      <c r="O100" s="259">
        <v>0.1335420912876786</v>
      </c>
      <c r="P100" s="259">
        <v>0.13762713133936269</v>
      </c>
      <c r="Q100" s="259">
        <v>0.13168037618388989</v>
      </c>
      <c r="R100" s="259">
        <v>0.13875008965072971</v>
      </c>
      <c r="S100" s="259">
        <v>0.1460307579152029</v>
      </c>
      <c r="T100" s="259">
        <v>0.16629639638671351</v>
      </c>
      <c r="U100" s="259">
        <v>0.1542039227058275</v>
      </c>
      <c r="V100" s="259">
        <v>0.14086623407312121</v>
      </c>
      <c r="W100" s="259">
        <v>0.1514491001940331</v>
      </c>
      <c r="X100" s="259">
        <v>0.15199262233290681</v>
      </c>
      <c r="Y100" s="259">
        <v>0.15677613794135739</v>
      </c>
      <c r="DA100" s="67" t="s">
        <v>1543</v>
      </c>
    </row>
    <row r="101" spans="1:105" ht="12" customHeight="1" x14ac:dyDescent="0.25">
      <c r="A101" s="173" t="s">
        <v>92</v>
      </c>
      <c r="B101" s="224">
        <v>9.6913305638849007E-2</v>
      </c>
      <c r="C101" s="224">
        <v>0.10123969735575911</v>
      </c>
      <c r="D101" s="224">
        <v>9.5138073465132394E-2</v>
      </c>
      <c r="E101" s="224">
        <v>0.1092397684295431</v>
      </c>
      <c r="F101" s="224">
        <v>0.12775164094663161</v>
      </c>
      <c r="G101" s="224">
        <v>0.13943365592647569</v>
      </c>
      <c r="H101" s="224">
        <v>0.1173376529235744</v>
      </c>
      <c r="I101" s="224">
        <v>0.10535412790485529</v>
      </c>
      <c r="J101" s="224">
        <v>0.1358041823695495</v>
      </c>
      <c r="K101" s="224">
        <v>0.14589900896117541</v>
      </c>
      <c r="L101" s="224">
        <v>0.149786924778542</v>
      </c>
      <c r="M101" s="224">
        <v>0.14952689026376101</v>
      </c>
      <c r="N101" s="224">
        <v>0.1471533391170389</v>
      </c>
      <c r="O101" s="224">
        <v>0.14972597988091341</v>
      </c>
      <c r="P101" s="224">
        <v>0.15430608356727529</v>
      </c>
      <c r="Q101" s="224">
        <v>0.14763864460342871</v>
      </c>
      <c r="R101" s="224">
        <v>0.15556513254511889</v>
      </c>
      <c r="S101" s="224">
        <v>0.16372814077402101</v>
      </c>
      <c r="T101" s="224">
        <v>0.18644976021850579</v>
      </c>
      <c r="U101" s="224">
        <v>0.17289180666546089</v>
      </c>
      <c r="V101" s="224">
        <v>0.1579377312827675</v>
      </c>
      <c r="W101" s="224">
        <v>0.16980312881116641</v>
      </c>
      <c r="X101" s="224">
        <v>0.1704125200828257</v>
      </c>
      <c r="Y101" s="224">
        <v>0.17577574717358641</v>
      </c>
      <c r="DA101" s="177" t="s">
        <v>1544</v>
      </c>
    </row>
    <row r="102" spans="1:105" ht="12" customHeight="1" x14ac:dyDescent="0.25">
      <c r="A102" s="173" t="s">
        <v>93</v>
      </c>
      <c r="B102" s="224">
        <v>0.16896617638488479</v>
      </c>
      <c r="C102" s="224">
        <v>0.1589117562911119</v>
      </c>
      <c r="D102" s="224">
        <v>0.1549306694653893</v>
      </c>
      <c r="E102" s="224">
        <v>0.21813078962973309</v>
      </c>
      <c r="F102" s="224">
        <v>0.21360146403021901</v>
      </c>
      <c r="G102" s="224">
        <v>0.23144799851239239</v>
      </c>
      <c r="H102" s="224">
        <v>0.21061484392869109</v>
      </c>
      <c r="I102" s="224">
        <v>0.1814138277598451</v>
      </c>
      <c r="J102" s="224">
        <v>0.2385431377895289</v>
      </c>
      <c r="K102" s="224">
        <v>0.26981831628056552</v>
      </c>
      <c r="L102" s="224">
        <v>0.29094831088646178</v>
      </c>
      <c r="M102" s="224">
        <v>0.29129300713890188</v>
      </c>
      <c r="N102" s="224">
        <v>0.2903487021504918</v>
      </c>
      <c r="O102" s="224">
        <v>0.29606182640889478</v>
      </c>
      <c r="P102" s="224">
        <v>0.3212339365478224</v>
      </c>
      <c r="Q102" s="224">
        <v>0.32223701967564511</v>
      </c>
      <c r="R102" s="224">
        <v>0.35202447299043832</v>
      </c>
      <c r="S102" s="224">
        <v>0.36296322638503281</v>
      </c>
      <c r="T102" s="224">
        <v>0.42725674595851371</v>
      </c>
      <c r="U102" s="224">
        <v>0.41150928297336259</v>
      </c>
      <c r="V102" s="224">
        <v>0.38146469548713052</v>
      </c>
      <c r="W102" s="224">
        <v>0.40949981146117259</v>
      </c>
      <c r="X102" s="224">
        <v>0.40208895579212112</v>
      </c>
      <c r="Y102" s="224">
        <v>0.40787997390350839</v>
      </c>
      <c r="DA102" s="177" t="s">
        <v>1545</v>
      </c>
    </row>
    <row r="103" spans="1:105" ht="12" customHeight="1" x14ac:dyDescent="0.25">
      <c r="A103" s="173" t="s">
        <v>94</v>
      </c>
      <c r="B103" s="224">
        <v>7.7581286973535904E-2</v>
      </c>
      <c r="C103" s="224">
        <v>8.1044661121563888E-2</v>
      </c>
      <c r="D103" s="224">
        <v>7.6160173579395765E-2</v>
      </c>
      <c r="E103" s="224">
        <v>8.7448898451955054E-2</v>
      </c>
      <c r="F103" s="224">
        <v>0.1022680699238034</v>
      </c>
      <c r="G103" s="224">
        <v>0.1116197863945821</v>
      </c>
      <c r="H103" s="224">
        <v>9.3931437631365189E-2</v>
      </c>
      <c r="I103" s="224">
        <v>8.4338355574125862E-2</v>
      </c>
      <c r="J103" s="224">
        <v>0.1087143109521071</v>
      </c>
      <c r="K103" s="224">
        <v>0.1167954473202289</v>
      </c>
      <c r="L103" s="224">
        <v>0.119907811621165</v>
      </c>
      <c r="M103" s="224">
        <v>0.11969964812719221</v>
      </c>
      <c r="N103" s="224">
        <v>0.11779956690050861</v>
      </c>
      <c r="O103" s="224">
        <v>0.1198590238560452</v>
      </c>
      <c r="P103" s="224">
        <v>0.1235255001579097</v>
      </c>
      <c r="Q103" s="224">
        <v>0.11818806488807861</v>
      </c>
      <c r="R103" s="224">
        <v>0.1245333972616141</v>
      </c>
      <c r="S103" s="224">
        <v>0.13106806945960731</v>
      </c>
      <c r="T103" s="224">
        <v>0.1492572382946388</v>
      </c>
      <c r="U103" s="224">
        <v>0.13840379068557279</v>
      </c>
      <c r="V103" s="224">
        <v>0.12643271606335341</v>
      </c>
      <c r="W103" s="224">
        <v>0.13593123440031121</v>
      </c>
      <c r="X103" s="224">
        <v>0.13641906585765459</v>
      </c>
      <c r="Y103" s="224">
        <v>0.14071245010752331</v>
      </c>
      <c r="DA103" s="177" t="s">
        <v>1546</v>
      </c>
    </row>
    <row r="104" spans="1:105" ht="12" customHeight="1" x14ac:dyDescent="0.25">
      <c r="A104" s="56" t="s">
        <v>95</v>
      </c>
      <c r="B104" s="260">
        <v>8.1479138379581512E-2</v>
      </c>
      <c r="C104" s="260">
        <v>8.5826815296397463E-2</v>
      </c>
      <c r="D104" s="260">
        <v>8.0239796365086574E-2</v>
      </c>
      <c r="E104" s="260">
        <v>9.20271573237776E-2</v>
      </c>
      <c r="F104" s="260">
        <v>0.1072853620074839</v>
      </c>
      <c r="G104" s="260">
        <v>0.1171143100239521</v>
      </c>
      <c r="H104" s="260">
        <v>9.8645621179044615E-2</v>
      </c>
      <c r="I104" s="260">
        <v>8.8441414149707853E-2</v>
      </c>
      <c r="J104" s="260">
        <v>0.11404668815571729</v>
      </c>
      <c r="K104" s="260">
        <v>0.12294108439163511</v>
      </c>
      <c r="L104" s="260">
        <v>0.12736175599186539</v>
      </c>
      <c r="M104" s="260">
        <v>0.12700517539685599</v>
      </c>
      <c r="N104" s="260">
        <v>0.12573954684891989</v>
      </c>
      <c r="O104" s="260">
        <v>0.12878875702091061</v>
      </c>
      <c r="P104" s="260">
        <v>0.1349568752934053</v>
      </c>
      <c r="Q104" s="260">
        <v>0.13166876021464491</v>
      </c>
      <c r="R104" s="260">
        <v>0.14010976516916579</v>
      </c>
      <c r="S104" s="260">
        <v>0.14587104893153011</v>
      </c>
      <c r="T104" s="260">
        <v>0.16798520645391041</v>
      </c>
      <c r="U104" s="260">
        <v>0.1579885224388595</v>
      </c>
      <c r="V104" s="260">
        <v>0.1464237984127022</v>
      </c>
      <c r="W104" s="260">
        <v>0.15564151979580121</v>
      </c>
      <c r="X104" s="260">
        <v>0.1538583526244037</v>
      </c>
      <c r="Y104" s="260">
        <v>0.15776775161600129</v>
      </c>
      <c r="DA104" s="68" t="s">
        <v>1547</v>
      </c>
    </row>
    <row r="105" spans="1:105" ht="12" customHeight="1" x14ac:dyDescent="0.25">
      <c r="A105" s="37" t="s">
        <v>159</v>
      </c>
      <c r="B105" s="226">
        <v>8.2335743180477726E-3</v>
      </c>
      <c r="C105" s="226">
        <v>4.4755442655074274E-3</v>
      </c>
      <c r="D105" s="226">
        <v>2.6480127415896598E-3</v>
      </c>
      <c r="E105" s="226">
        <v>3.1023256980488201E-3</v>
      </c>
      <c r="F105" s="226">
        <v>4.9836070197109257E-3</v>
      </c>
      <c r="G105" s="226">
        <v>4.241362119367497E-3</v>
      </c>
      <c r="H105" s="226">
        <v>3.0527239240070721E-3</v>
      </c>
      <c r="I105" s="226">
        <v>2.3378404761352288E-3</v>
      </c>
      <c r="J105" s="226">
        <v>2.0025052259417739E-3</v>
      </c>
      <c r="K105" s="226">
        <v>1.8878789397239169E-3</v>
      </c>
      <c r="L105" s="226">
        <v>1.3321142042623591E-3</v>
      </c>
      <c r="M105" s="226">
        <v>1.4599453189824091E-3</v>
      </c>
      <c r="N105" s="226">
        <v>2.295934840357151E-3</v>
      </c>
      <c r="O105" s="226">
        <v>1.7696184431795639E-3</v>
      </c>
      <c r="P105" s="226">
        <v>2.638238175535369E-3</v>
      </c>
      <c r="Q105" s="226">
        <v>3.2241254427290869E-3</v>
      </c>
      <c r="R105" s="226">
        <v>2.407862291013127E-3</v>
      </c>
      <c r="S105" s="226">
        <v>3.1438852649425162E-3</v>
      </c>
      <c r="T105" s="226">
        <v>2.9366288452229911E-3</v>
      </c>
      <c r="U105" s="226">
        <v>2.646170083886503E-3</v>
      </c>
      <c r="V105" s="226">
        <v>4.8883940458146497E-3</v>
      </c>
      <c r="W105" s="226">
        <v>4.4521673450049126E-3</v>
      </c>
      <c r="X105" s="226">
        <v>4.5994273270272444E-3</v>
      </c>
      <c r="Y105" s="226">
        <v>4.3457972987033409E-3</v>
      </c>
      <c r="DA105" s="69" t="s">
        <v>1548</v>
      </c>
    </row>
    <row r="106" spans="1:105" ht="12" customHeight="1" x14ac:dyDescent="0.25">
      <c r="A106" s="37" t="s">
        <v>35</v>
      </c>
      <c r="B106" s="226">
        <v>5.7433498679890463E-2</v>
      </c>
      <c r="C106" s="226">
        <v>6.7597032532848045E-2</v>
      </c>
      <c r="D106" s="226">
        <v>6.23860242460949E-2</v>
      </c>
      <c r="E106" s="226">
        <v>5.8475744883335318E-2</v>
      </c>
      <c r="F106" s="226">
        <v>7.7151875204875459E-2</v>
      </c>
      <c r="G106" s="226">
        <v>8.5355785848112209E-2</v>
      </c>
      <c r="H106" s="226">
        <v>6.6319050815923514E-2</v>
      </c>
      <c r="I106" s="226">
        <v>6.2562259319418154E-2</v>
      </c>
      <c r="J106" s="226">
        <v>7.923479375950139E-2</v>
      </c>
      <c r="K106" s="226">
        <v>8.0736807844575431E-2</v>
      </c>
      <c r="L106" s="226">
        <v>7.561122858799578E-2</v>
      </c>
      <c r="M106" s="226">
        <v>7.6453113803677974E-2</v>
      </c>
      <c r="N106" s="226">
        <v>7.0294909852356424E-2</v>
      </c>
      <c r="O106" s="226">
        <v>6.7282991067025594E-2</v>
      </c>
      <c r="P106" s="226">
        <v>6.3015858651895434E-2</v>
      </c>
      <c r="Q106" s="226">
        <v>5.4434179293145112E-2</v>
      </c>
      <c r="R106" s="226">
        <v>5.6678116606797398E-2</v>
      </c>
      <c r="S106" s="226">
        <v>6.2133679744545409E-2</v>
      </c>
      <c r="T106" s="226">
        <v>6.8303782447139166E-2</v>
      </c>
      <c r="U106" s="226">
        <v>5.9859323251069838E-2</v>
      </c>
      <c r="V106" s="226">
        <v>4.8742927622434193E-2</v>
      </c>
      <c r="W106" s="226">
        <v>5.6255185454998413E-2</v>
      </c>
      <c r="X106" s="226">
        <v>6.0400786708695593E-2</v>
      </c>
      <c r="Y106" s="226">
        <v>6.4400573412182402E-2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1.581206538164328E-2</v>
      </c>
      <c r="C109" s="226">
        <v>1.375423849804199E-2</v>
      </c>
      <c r="D109" s="226">
        <v>1.520575937740202E-2</v>
      </c>
      <c r="E109" s="226">
        <v>3.0449086742393449E-2</v>
      </c>
      <c r="F109" s="226">
        <v>2.5149879782897479E-2</v>
      </c>
      <c r="G109" s="226">
        <v>2.751716205647238E-2</v>
      </c>
      <c r="H109" s="226">
        <v>2.9273846439114029E-2</v>
      </c>
      <c r="I109" s="226">
        <v>2.354131435415446E-2</v>
      </c>
      <c r="J109" s="226">
        <v>3.2809389170274171E-2</v>
      </c>
      <c r="K109" s="226">
        <v>4.031639760733579E-2</v>
      </c>
      <c r="L109" s="226">
        <v>5.0418413199607257E-2</v>
      </c>
      <c r="M109" s="226">
        <v>4.9092116274195657E-2</v>
      </c>
      <c r="N109" s="226">
        <v>5.3148702156206373E-2</v>
      </c>
      <c r="O109" s="226">
        <v>5.9736147510705481E-2</v>
      </c>
      <c r="P109" s="226">
        <v>6.9302778465974532E-2</v>
      </c>
      <c r="Q109" s="226">
        <v>7.4010455478770665E-2</v>
      </c>
      <c r="R109" s="226">
        <v>8.1023786271355314E-2</v>
      </c>
      <c r="S109" s="226">
        <v>8.0593483922042158E-2</v>
      </c>
      <c r="T109" s="226">
        <v>9.6744795161548214E-2</v>
      </c>
      <c r="U109" s="226">
        <v>9.5483029103903175E-2</v>
      </c>
      <c r="V109" s="226">
        <v>9.2792476744453345E-2</v>
      </c>
      <c r="W109" s="226">
        <v>9.4934166995797917E-2</v>
      </c>
      <c r="X109" s="226">
        <v>8.8858138588680843E-2</v>
      </c>
      <c r="Y109" s="226">
        <v>8.9021380905115535E-2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7.5867831030259039</v>
      </c>
      <c r="C110" s="261">
        <f t="shared" si="4"/>
        <v>8.0802620687983318</v>
      </c>
      <c r="D110" s="261">
        <f t="shared" si="4"/>
        <v>7.5442188906786223</v>
      </c>
      <c r="E110" s="261">
        <f t="shared" si="4"/>
        <v>8.3071251375498676</v>
      </c>
      <c r="F110" s="261">
        <f t="shared" si="4"/>
        <v>10.081705376055638</v>
      </c>
      <c r="G110" s="261">
        <f t="shared" si="4"/>
        <v>11.018483479124066</v>
      </c>
      <c r="H110" s="261">
        <f t="shared" si="4"/>
        <v>9.1323442162035935</v>
      </c>
      <c r="I110" s="261">
        <f t="shared" si="4"/>
        <v>8.267731074143569</v>
      </c>
      <c r="J110" s="261">
        <f t="shared" si="4"/>
        <v>10.615795632006188</v>
      </c>
      <c r="K110" s="261">
        <f t="shared" si="4"/>
        <v>11.284886959262856</v>
      </c>
      <c r="L110" s="261">
        <f t="shared" si="4"/>
        <v>11.461412664546506</v>
      </c>
      <c r="M110" s="261">
        <f t="shared" si="4"/>
        <v>11.434133721096671</v>
      </c>
      <c r="N110" s="261">
        <f t="shared" si="4"/>
        <v>11.219435008474644</v>
      </c>
      <c r="O110" s="261">
        <f t="shared" si="4"/>
        <v>11.409168715346597</v>
      </c>
      <c r="P110" s="261">
        <f t="shared" si="4"/>
        <v>11.613760673017811</v>
      </c>
      <c r="Q110" s="261">
        <f t="shared" si="4"/>
        <v>10.978120926044477</v>
      </c>
      <c r="R110" s="261">
        <f t="shared" si="4"/>
        <v>11.455948869510541</v>
      </c>
      <c r="S110" s="261">
        <f t="shared" si="4"/>
        <v>12.125091364293848</v>
      </c>
      <c r="T110" s="261">
        <f t="shared" si="4"/>
        <v>13.68305648612159</v>
      </c>
      <c r="U110" s="261">
        <f t="shared" si="4"/>
        <v>12.550687904124874</v>
      </c>
      <c r="V110" s="261">
        <f t="shared" si="4"/>
        <v>11.414180603337472</v>
      </c>
      <c r="W110" s="261">
        <f t="shared" si="4"/>
        <v>12.278844612934115</v>
      </c>
      <c r="X110" s="261">
        <f t="shared" si="4"/>
        <v>12.403517586756637</v>
      </c>
      <c r="Y110" s="261">
        <f t="shared" si="4"/>
        <v>12.855371173292934</v>
      </c>
      <c r="DA110" s="70"/>
    </row>
    <row r="111" spans="1:105" ht="12" customHeight="1" x14ac:dyDescent="0.25">
      <c r="A111" s="60" t="s">
        <v>1554</v>
      </c>
      <c r="B111" s="262">
        <v>6.7375800734182922</v>
      </c>
      <c r="C111" s="262">
        <v>7.2815913065785463</v>
      </c>
      <c r="D111" s="262">
        <v>6.7655565766930774</v>
      </c>
      <c r="E111" s="262">
        <v>7.2108268643243347</v>
      </c>
      <c r="F111" s="262">
        <v>9.008170931091362</v>
      </c>
      <c r="G111" s="262">
        <v>9.855254567050963</v>
      </c>
      <c r="H111" s="262">
        <v>8.0738201531557969</v>
      </c>
      <c r="I111" s="262">
        <v>7.3559676937883793</v>
      </c>
      <c r="J111" s="262">
        <v>9.4169074306093599</v>
      </c>
      <c r="K111" s="262">
        <v>9.9288135927971979</v>
      </c>
      <c r="L111" s="262">
        <v>9.9991425679492139</v>
      </c>
      <c r="M111" s="262">
        <v>9.9701312239199886</v>
      </c>
      <c r="N111" s="262">
        <v>9.7601784709579888</v>
      </c>
      <c r="O111" s="262">
        <v>9.9211987244479509</v>
      </c>
      <c r="P111" s="262">
        <v>9.9992787810455344</v>
      </c>
      <c r="Q111" s="262">
        <v>9.3585976627793173</v>
      </c>
      <c r="R111" s="262">
        <v>9.6867175632486724</v>
      </c>
      <c r="S111" s="262">
        <v>10.300883241241969</v>
      </c>
      <c r="T111" s="262">
        <v>11.53571711411745</v>
      </c>
      <c r="U111" s="262">
        <v>10.482493326432481</v>
      </c>
      <c r="V111" s="262">
        <v>9.4969863930706957</v>
      </c>
      <c r="W111" s="262">
        <v>10.220749389636619</v>
      </c>
      <c r="X111" s="262">
        <v>10.382668404180381</v>
      </c>
      <c r="Y111" s="262">
        <v>10.80541705249815</v>
      </c>
      <c r="DA111" s="72" t="s">
        <v>1555</v>
      </c>
    </row>
    <row r="112" spans="1:105" ht="12" customHeight="1" x14ac:dyDescent="0.25">
      <c r="A112" s="59" t="s">
        <v>28</v>
      </c>
      <c r="B112" s="230">
        <v>0.69141362935391537</v>
      </c>
      <c r="C112" s="230">
        <v>0.88399205409813852</v>
      </c>
      <c r="D112" s="230">
        <v>0.82588843278274282</v>
      </c>
      <c r="E112" s="230">
        <v>1.5362820009841891</v>
      </c>
      <c r="F112" s="230">
        <v>3.7374422015471191</v>
      </c>
      <c r="G112" s="230">
        <v>3.273988861237179</v>
      </c>
      <c r="H112" s="230">
        <v>2.6405753612483021</v>
      </c>
      <c r="I112" s="230">
        <v>2.6988411941141979</v>
      </c>
      <c r="J112" s="230">
        <v>3.8155566021761849</v>
      </c>
      <c r="K112" s="230">
        <v>4.1933490343088522</v>
      </c>
      <c r="L112" s="230">
        <v>5.0849483355929479</v>
      </c>
      <c r="M112" s="230">
        <v>5.228391638824581</v>
      </c>
      <c r="N112" s="230">
        <v>5.2116536485991736</v>
      </c>
      <c r="O112" s="230">
        <v>5.3492591398781446</v>
      </c>
      <c r="P112" s="230">
        <v>5.0876647927408278</v>
      </c>
      <c r="Q112" s="230">
        <v>4.1881088990791353</v>
      </c>
      <c r="R112" s="230">
        <v>3.659784204425018</v>
      </c>
      <c r="S112" s="230">
        <v>3.8347684367351191</v>
      </c>
      <c r="T112" s="230">
        <v>4.0304929214867897</v>
      </c>
      <c r="U112" s="230">
        <v>4.3993061402330964</v>
      </c>
      <c r="V112" s="230">
        <v>4.8302406823574264</v>
      </c>
      <c r="W112" s="230">
        <v>5.0632128560880272</v>
      </c>
      <c r="X112" s="230">
        <v>4.2677787049191682</v>
      </c>
      <c r="Y112" s="230">
        <v>3.908979566163135</v>
      </c>
      <c r="DA112" s="71" t="s">
        <v>1556</v>
      </c>
    </row>
    <row r="113" spans="1:105" ht="12" customHeight="1" x14ac:dyDescent="0.25">
      <c r="A113" s="59" t="s">
        <v>31</v>
      </c>
      <c r="B113" s="295">
        <v>0.1219337709673389</v>
      </c>
      <c r="C113" s="295">
        <v>0.13720228914389021</v>
      </c>
      <c r="D113" s="295">
        <v>0.11398990313690451</v>
      </c>
      <c r="E113" s="295">
        <v>0.1453586594712992</v>
      </c>
      <c r="F113" s="295">
        <v>0.1565900467480324</v>
      </c>
      <c r="G113" s="295">
        <v>0.2025708920734601</v>
      </c>
      <c r="H113" s="295">
        <v>0.28450500617861407</v>
      </c>
      <c r="I113" s="295">
        <v>0.28357030807180372</v>
      </c>
      <c r="J113" s="295">
        <v>0.33754520736484672</v>
      </c>
      <c r="K113" s="295">
        <v>0.26775133240836879</v>
      </c>
      <c r="L113" s="295">
        <v>0.1848615371141191</v>
      </c>
      <c r="M113" s="295">
        <v>0.14863283819494641</v>
      </c>
      <c r="N113" s="295">
        <v>0.16526718571862051</v>
      </c>
      <c r="O113" s="295">
        <v>0.1905308963392241</v>
      </c>
      <c r="P113" s="295">
        <v>0.1390130668990639</v>
      </c>
      <c r="Q113" s="295">
        <v>0.149690448536661</v>
      </c>
      <c r="R113" s="295">
        <v>0.17014566205021289</v>
      </c>
      <c r="S113" s="295">
        <v>0.12117439614378379</v>
      </c>
      <c r="T113" s="295">
        <v>0.13901839856039461</v>
      </c>
      <c r="U113" s="295">
        <v>9.846722597265814E-2</v>
      </c>
      <c r="V113" s="295">
        <v>4.5236321917845129E-2</v>
      </c>
      <c r="W113" s="295">
        <v>8.2418862376401281E-2</v>
      </c>
      <c r="X113" s="295">
        <v>5.8114353268193752E-2</v>
      </c>
      <c r="Y113" s="295">
        <v>4.2795089221564761E-2</v>
      </c>
      <c r="DA113" s="122" t="s">
        <v>1557</v>
      </c>
    </row>
    <row r="114" spans="1:105" ht="12" customHeight="1" x14ac:dyDescent="0.25">
      <c r="A114" s="59" t="s">
        <v>159</v>
      </c>
      <c r="B114" s="295">
        <v>0.4479588499293905</v>
      </c>
      <c r="C114" s="295">
        <v>0.21992007415966111</v>
      </c>
      <c r="D114" s="295">
        <v>0.12641595865645069</v>
      </c>
      <c r="E114" s="295">
        <v>0.16138371481846719</v>
      </c>
      <c r="F114" s="295">
        <v>0.23066184485236249</v>
      </c>
      <c r="G114" s="295">
        <v>0.2342065263215222</v>
      </c>
      <c r="H114" s="295">
        <v>0.19289271972091859</v>
      </c>
      <c r="I114" s="295">
        <v>0.1359424296422144</v>
      </c>
      <c r="J114" s="295">
        <v>0.11684920223182679</v>
      </c>
      <c r="K114" s="295">
        <v>0.114388825470783</v>
      </c>
      <c r="L114" s="295">
        <v>7.7052893983549586E-2</v>
      </c>
      <c r="M114" s="295">
        <v>8.2066891760360416E-2</v>
      </c>
      <c r="N114" s="295">
        <v>0.1311294979085221</v>
      </c>
      <c r="O114" s="295">
        <v>0.10667355432893651</v>
      </c>
      <c r="P114" s="295">
        <v>0.17974947151036971</v>
      </c>
      <c r="Q114" s="295">
        <v>0.26632829730748669</v>
      </c>
      <c r="R114" s="295">
        <v>0.22881776627604189</v>
      </c>
      <c r="S114" s="295">
        <v>0.29584155589390881</v>
      </c>
      <c r="T114" s="295">
        <v>0.29500490485110131</v>
      </c>
      <c r="U114" s="295">
        <v>0.24643639380437249</v>
      </c>
      <c r="V114" s="295">
        <v>0.41280474479108098</v>
      </c>
      <c r="W114" s="295">
        <v>0.3670192495158453</v>
      </c>
      <c r="X114" s="295">
        <v>0.41957160553297318</v>
      </c>
      <c r="Y114" s="295">
        <v>0.42470605595765909</v>
      </c>
      <c r="DA114" s="122" t="s">
        <v>1558</v>
      </c>
    </row>
    <row r="115" spans="1:105" ht="12" customHeight="1" x14ac:dyDescent="0.25">
      <c r="A115" s="59" t="s">
        <v>32</v>
      </c>
      <c r="B115" s="295">
        <v>2.351525928481113</v>
      </c>
      <c r="C115" s="295">
        <v>2.7188821231129121</v>
      </c>
      <c r="D115" s="295">
        <v>2.720957480947416</v>
      </c>
      <c r="E115" s="295">
        <v>2.325880442636953</v>
      </c>
      <c r="F115" s="295">
        <v>1.31257050480202</v>
      </c>
      <c r="G115" s="295">
        <v>1.431171776752344</v>
      </c>
      <c r="H115" s="295">
        <v>0.76533970286533526</v>
      </c>
      <c r="I115" s="295">
        <v>0.59969850529231594</v>
      </c>
      <c r="J115" s="295">
        <v>0.52348661718003087</v>
      </c>
      <c r="K115" s="295">
        <v>0.46138539579574928</v>
      </c>
      <c r="L115" s="295">
        <v>0.27873287734235591</v>
      </c>
      <c r="M115" s="295">
        <v>0.21343409299953009</v>
      </c>
      <c r="N115" s="295">
        <v>0.23732071805137589</v>
      </c>
      <c r="O115" s="295">
        <v>0.2188801383434788</v>
      </c>
      <c r="P115" s="295">
        <v>0.29943041062469761</v>
      </c>
      <c r="Q115" s="295">
        <v>0.25794451225958459</v>
      </c>
      <c r="R115" s="295">
        <v>0.24188116325165199</v>
      </c>
      <c r="S115" s="295">
        <v>0.20228100131699109</v>
      </c>
      <c r="T115" s="295">
        <v>0.20960825909619579</v>
      </c>
      <c r="U115" s="295">
        <v>0.163617052205733</v>
      </c>
      <c r="V115" s="295">
        <v>9.2565149321717319E-2</v>
      </c>
      <c r="W115" s="295">
        <v>7.0641123418733548E-2</v>
      </c>
      <c r="X115" s="295">
        <v>0.1272884286332347</v>
      </c>
      <c r="Y115" s="295">
        <v>0.13519743541794149</v>
      </c>
      <c r="DA115" s="122" t="s">
        <v>1559</v>
      </c>
    </row>
    <row r="116" spans="1:105" ht="12" customHeight="1" x14ac:dyDescent="0.25">
      <c r="A116" s="59" t="s">
        <v>35</v>
      </c>
      <c r="B116" s="295">
        <v>3.1247478946865348</v>
      </c>
      <c r="C116" s="295">
        <v>3.321594766063944</v>
      </c>
      <c r="D116" s="295">
        <v>2.9783048011695641</v>
      </c>
      <c r="E116" s="295">
        <v>3.041922046413426</v>
      </c>
      <c r="F116" s="295">
        <v>3.5709063331418269</v>
      </c>
      <c r="G116" s="295">
        <v>4.7133165106664574</v>
      </c>
      <c r="H116" s="295">
        <v>4.1905073631426273</v>
      </c>
      <c r="I116" s="295">
        <v>3.637915256667847</v>
      </c>
      <c r="J116" s="295">
        <v>4.6234698016564701</v>
      </c>
      <c r="K116" s="295">
        <v>4.8919390048134446</v>
      </c>
      <c r="L116" s="295">
        <v>4.3735469239162423</v>
      </c>
      <c r="M116" s="295">
        <v>4.2976057621405701</v>
      </c>
      <c r="N116" s="295">
        <v>4.0148074206802971</v>
      </c>
      <c r="O116" s="295">
        <v>4.0558549955581684</v>
      </c>
      <c r="P116" s="295">
        <v>4.2934210392705756</v>
      </c>
      <c r="Q116" s="295">
        <v>4.496525505596451</v>
      </c>
      <c r="R116" s="295">
        <v>5.3860887672457478</v>
      </c>
      <c r="S116" s="295">
        <v>5.8468178511521689</v>
      </c>
      <c r="T116" s="295">
        <v>6.8615926301229733</v>
      </c>
      <c r="U116" s="295">
        <v>5.5746665142166192</v>
      </c>
      <c r="V116" s="295">
        <v>4.1161394946826269</v>
      </c>
      <c r="W116" s="295">
        <v>4.6374572982376154</v>
      </c>
      <c r="X116" s="295">
        <v>5.5099153118268109</v>
      </c>
      <c r="Y116" s="295">
        <v>6.2937389057378512</v>
      </c>
      <c r="DA116" s="122" t="s">
        <v>1560</v>
      </c>
    </row>
    <row r="117" spans="1:105" ht="12" customHeight="1" x14ac:dyDescent="0.25">
      <c r="A117" s="60" t="s">
        <v>1561</v>
      </c>
      <c r="B117" s="262">
        <v>0.84920302960761129</v>
      </c>
      <c r="C117" s="262">
        <v>0.79867076221978506</v>
      </c>
      <c r="D117" s="262">
        <v>0.77866231398554464</v>
      </c>
      <c r="E117" s="262">
        <v>1.096298273225532</v>
      </c>
      <c r="F117" s="262">
        <v>1.0735344449642761</v>
      </c>
      <c r="G117" s="262">
        <v>1.163228912073103</v>
      </c>
      <c r="H117" s="262">
        <v>1.0585240630477959</v>
      </c>
      <c r="I117" s="262">
        <v>0.91176338035519033</v>
      </c>
      <c r="J117" s="262">
        <v>1.1988882013968289</v>
      </c>
      <c r="K117" s="262">
        <v>1.356073366465659</v>
      </c>
      <c r="L117" s="262">
        <v>1.4622700965972919</v>
      </c>
      <c r="M117" s="262">
        <v>1.4640024971766821</v>
      </c>
      <c r="N117" s="262">
        <v>1.459256537516656</v>
      </c>
      <c r="O117" s="262">
        <v>1.487969990898647</v>
      </c>
      <c r="P117" s="262">
        <v>1.6144818919722761</v>
      </c>
      <c r="Q117" s="262">
        <v>1.6195232632651599</v>
      </c>
      <c r="R117" s="262">
        <v>1.769231306261869</v>
      </c>
      <c r="S117" s="262">
        <v>1.8242081230518781</v>
      </c>
      <c r="T117" s="262">
        <v>2.14733937200414</v>
      </c>
      <c r="U117" s="262">
        <v>2.068194577692394</v>
      </c>
      <c r="V117" s="262">
        <v>1.9171942102667769</v>
      </c>
      <c r="W117" s="262">
        <v>2.0580952232974958</v>
      </c>
      <c r="X117" s="262">
        <v>2.0208491825762569</v>
      </c>
      <c r="Y117" s="262">
        <v>2.049954120794784</v>
      </c>
      <c r="DA117" s="72" t="s">
        <v>1562</v>
      </c>
    </row>
    <row r="118" spans="1:105" ht="12" customHeight="1" x14ac:dyDescent="0.25">
      <c r="A118" s="57" t="s">
        <v>1563</v>
      </c>
      <c r="B118" s="261">
        <v>0.69573521292481333</v>
      </c>
      <c r="C118" s="261">
        <v>0.65433512768620117</v>
      </c>
      <c r="D118" s="261">
        <v>0.63794260256888424</v>
      </c>
      <c r="E118" s="261">
        <v>0.89817544916685588</v>
      </c>
      <c r="F118" s="261">
        <v>0.87952549579864048</v>
      </c>
      <c r="G118" s="261">
        <v>0.95301039516478148</v>
      </c>
      <c r="H118" s="261">
        <v>0.86722778736539252</v>
      </c>
      <c r="I118" s="261">
        <v>0.74698966849138115</v>
      </c>
      <c r="J118" s="261">
        <v>0.98222534422337537</v>
      </c>
      <c r="K118" s="261">
        <v>1.1110040349191861</v>
      </c>
      <c r="L118" s="261">
        <v>1.1980089113433681</v>
      </c>
      <c r="M118" s="261">
        <v>1.1994282328059049</v>
      </c>
      <c r="N118" s="261">
        <v>1.195539962110348</v>
      </c>
      <c r="O118" s="261">
        <v>1.2190643254322231</v>
      </c>
      <c r="P118" s="261">
        <v>1.322713018809653</v>
      </c>
      <c r="Q118" s="261">
        <v>1.3268433144016381</v>
      </c>
      <c r="R118" s="261">
        <v>1.4494961471629619</v>
      </c>
      <c r="S118" s="261">
        <v>1.4945375636461311</v>
      </c>
      <c r="T118" s="261">
        <v>1.759272592201484</v>
      </c>
      <c r="U118" s="261">
        <v>1.6944308306879661</v>
      </c>
      <c r="V118" s="261">
        <v>1.5707192221329069</v>
      </c>
      <c r="W118" s="261">
        <v>1.686156629777986</v>
      </c>
      <c r="X118" s="261">
        <v>1.6556416867451389</v>
      </c>
      <c r="Y118" s="261">
        <v>1.6794867858352669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0.76631277262744535</v>
      </c>
      <c r="C119" s="261">
        <f t="shared" si="5"/>
        <v>0.79973350591645365</v>
      </c>
      <c r="D119" s="261">
        <f t="shared" si="5"/>
        <v>0.75179973116103416</v>
      </c>
      <c r="E119" s="261">
        <f t="shared" si="5"/>
        <v>0.86492074932668772</v>
      </c>
      <c r="F119" s="261">
        <f t="shared" si="5"/>
        <v>1.0097860545663127</v>
      </c>
      <c r="G119" s="261">
        <f t="shared" si="5"/>
        <v>1.1020523422523585</v>
      </c>
      <c r="H119" s="261">
        <f t="shared" si="5"/>
        <v>0.92806447686878557</v>
      </c>
      <c r="I119" s="261">
        <f t="shared" si="5"/>
        <v>0.83297175275183355</v>
      </c>
      <c r="J119" s="261">
        <f t="shared" si="5"/>
        <v>1.0739145758178852</v>
      </c>
      <c r="K119" s="261">
        <f t="shared" si="5"/>
        <v>1.1542754167312193</v>
      </c>
      <c r="L119" s="261">
        <f t="shared" si="5"/>
        <v>1.1855277289345327</v>
      </c>
      <c r="M119" s="261">
        <f t="shared" si="5"/>
        <v>1.1835155226907954</v>
      </c>
      <c r="N119" s="261">
        <f t="shared" si="5"/>
        <v>1.1648242905153303</v>
      </c>
      <c r="O119" s="261">
        <f t="shared" si="5"/>
        <v>1.1851494944686223</v>
      </c>
      <c r="P119" s="261">
        <f t="shared" si="5"/>
        <v>1.2219034074807151</v>
      </c>
      <c r="Q119" s="261">
        <f t="shared" si="5"/>
        <v>1.1695305699916123</v>
      </c>
      <c r="R119" s="261">
        <f t="shared" si="5"/>
        <v>1.2327358728221669</v>
      </c>
      <c r="S119" s="261">
        <f t="shared" si="5"/>
        <v>1.2972300404990342</v>
      </c>
      <c r="T119" s="261">
        <f t="shared" si="5"/>
        <v>1.4776915302265468</v>
      </c>
      <c r="U119" s="261">
        <f t="shared" si="5"/>
        <v>1.3707070568854642</v>
      </c>
      <c r="V119" s="261">
        <f t="shared" si="5"/>
        <v>1.2522187199087051</v>
      </c>
      <c r="W119" s="261">
        <f t="shared" si="5"/>
        <v>1.3464058060583919</v>
      </c>
      <c r="X119" s="261">
        <f t="shared" si="5"/>
        <v>1.3510480606092721</v>
      </c>
      <c r="Y119" s="261">
        <f t="shared" si="5"/>
        <v>1.3933539489009628</v>
      </c>
      <c r="DA119" s="70"/>
    </row>
    <row r="120" spans="1:105" ht="12" customHeight="1" x14ac:dyDescent="0.25">
      <c r="A120" s="60" t="s">
        <v>1566</v>
      </c>
      <c r="B120" s="262">
        <v>0.56343320486700632</v>
      </c>
      <c r="C120" s="262">
        <v>0.60892639221960199</v>
      </c>
      <c r="D120" s="262">
        <v>0.56577275270604033</v>
      </c>
      <c r="E120" s="262">
        <v>0.60300868347915659</v>
      </c>
      <c r="F120" s="262">
        <v>0.75331240035557268</v>
      </c>
      <c r="G120" s="262">
        <v>0.82415015554338911</v>
      </c>
      <c r="H120" s="262">
        <v>0.6751768906405653</v>
      </c>
      <c r="I120" s="262">
        <v>0.61514615150341356</v>
      </c>
      <c r="J120" s="262">
        <v>0.78749317644432493</v>
      </c>
      <c r="K120" s="262">
        <v>0.83030156260222499</v>
      </c>
      <c r="L120" s="262">
        <v>0.83618285520774771</v>
      </c>
      <c r="M120" s="262">
        <v>0.83375676833890622</v>
      </c>
      <c r="N120" s="262">
        <v>0.81619937366856554</v>
      </c>
      <c r="O120" s="262">
        <v>0.82966476576539305</v>
      </c>
      <c r="P120" s="262">
        <v>0.83619424609001802</v>
      </c>
      <c r="Q120" s="262">
        <v>0.78261699552988195</v>
      </c>
      <c r="R120" s="262">
        <v>0.81005617177529277</v>
      </c>
      <c r="S120" s="262">
        <v>0.86141605655593012</v>
      </c>
      <c r="T120" s="262">
        <v>0.96467960205611514</v>
      </c>
      <c r="U120" s="262">
        <v>0.87660328271428922</v>
      </c>
      <c r="V120" s="262">
        <v>0.79418981618297835</v>
      </c>
      <c r="W120" s="262">
        <v>0.8547148266875878</v>
      </c>
      <c r="X120" s="262">
        <v>0.86825537808722542</v>
      </c>
      <c r="Y120" s="262">
        <v>0.90360792650659194</v>
      </c>
      <c r="DA120" s="72" t="s">
        <v>1567</v>
      </c>
    </row>
    <row r="121" spans="1:105" ht="12" customHeight="1" x14ac:dyDescent="0.25">
      <c r="A121" s="59" t="s">
        <v>28</v>
      </c>
      <c r="B121" s="230">
        <v>5.7819779925518587E-2</v>
      </c>
      <c r="C121" s="230">
        <v>7.3924238478814464E-2</v>
      </c>
      <c r="D121" s="230">
        <v>6.9065296660627967E-2</v>
      </c>
      <c r="E121" s="230">
        <v>0.12847228262399901</v>
      </c>
      <c r="F121" s="230">
        <v>0.31254530776277978</v>
      </c>
      <c r="G121" s="230">
        <v>0.27378881092092971</v>
      </c>
      <c r="H121" s="230">
        <v>0.22081931825207371</v>
      </c>
      <c r="I121" s="230">
        <v>0.22569182508511251</v>
      </c>
      <c r="J121" s="230">
        <v>0.3190776601226934</v>
      </c>
      <c r="K121" s="230">
        <v>0.35067072447094599</v>
      </c>
      <c r="L121" s="230">
        <v>0.42523112246333872</v>
      </c>
      <c r="M121" s="230">
        <v>0.43722663408261719</v>
      </c>
      <c r="N121" s="230">
        <v>0.43582691202024942</v>
      </c>
      <c r="O121" s="230">
        <v>0.44733423395390548</v>
      </c>
      <c r="P121" s="230">
        <v>0.42545828743058739</v>
      </c>
      <c r="Q121" s="230">
        <v>0.35023251577372178</v>
      </c>
      <c r="R121" s="230">
        <v>0.30605112235418119</v>
      </c>
      <c r="S121" s="230">
        <v>0.32068425854511812</v>
      </c>
      <c r="T121" s="230">
        <v>0.33705180780062233</v>
      </c>
      <c r="U121" s="230">
        <v>0.36789398133639739</v>
      </c>
      <c r="V121" s="230">
        <v>0.40393107885675711</v>
      </c>
      <c r="W121" s="230">
        <v>0.42341348308193899</v>
      </c>
      <c r="X121" s="230">
        <v>0.35689493960341112</v>
      </c>
      <c r="Y121" s="230">
        <v>0.32689019807159481</v>
      </c>
      <c r="DA121" s="71" t="s">
        <v>1568</v>
      </c>
    </row>
    <row r="122" spans="1:105" ht="12" customHeight="1" x14ac:dyDescent="0.25">
      <c r="A122" s="59" t="s">
        <v>31</v>
      </c>
      <c r="B122" s="295">
        <v>1.0196767178871051E-2</v>
      </c>
      <c r="C122" s="295">
        <v>1.1473603971316009E-2</v>
      </c>
      <c r="D122" s="295">
        <v>9.532457610454936E-3</v>
      </c>
      <c r="E122" s="295">
        <v>1.2155684157907781E-2</v>
      </c>
      <c r="F122" s="295">
        <v>1.309491403858834E-2</v>
      </c>
      <c r="G122" s="295">
        <v>1.6940083188623532E-2</v>
      </c>
      <c r="H122" s="295">
        <v>2.3791860829135411E-2</v>
      </c>
      <c r="I122" s="295">
        <v>2.3713696273884931E-2</v>
      </c>
      <c r="J122" s="295">
        <v>2.82273718309346E-2</v>
      </c>
      <c r="K122" s="295">
        <v>2.239082722318133E-2</v>
      </c>
      <c r="L122" s="295">
        <v>1.545913030759802E-2</v>
      </c>
      <c r="M122" s="295">
        <v>1.24294888461593E-2</v>
      </c>
      <c r="N122" s="295">
        <v>1.382054374035074E-2</v>
      </c>
      <c r="O122" s="295">
        <v>1.5933233057091961E-2</v>
      </c>
      <c r="P122" s="295">
        <v>1.162503108650898E-2</v>
      </c>
      <c r="Q122" s="295">
        <v>1.25179319930814E-2</v>
      </c>
      <c r="R122" s="295">
        <v>1.422850854736229E-2</v>
      </c>
      <c r="S122" s="295">
        <v>1.0133264113101351E-2</v>
      </c>
      <c r="T122" s="295">
        <v>1.162547694911812E-2</v>
      </c>
      <c r="U122" s="295">
        <v>8.2343666568093239E-3</v>
      </c>
      <c r="V122" s="295">
        <v>3.7829080406959819E-3</v>
      </c>
      <c r="W122" s="295">
        <v>6.8923149356603574E-3</v>
      </c>
      <c r="X122" s="295">
        <v>4.8598392826312529E-3</v>
      </c>
      <c r="Y122" s="295">
        <v>3.5787588436692929E-3</v>
      </c>
      <c r="DA122" s="122" t="s">
        <v>1569</v>
      </c>
    </row>
    <row r="123" spans="1:105" ht="12" customHeight="1" x14ac:dyDescent="0.25">
      <c r="A123" s="59" t="s">
        <v>159</v>
      </c>
      <c r="B123" s="295">
        <v>3.7460763020839762E-2</v>
      </c>
      <c r="C123" s="295">
        <v>1.839091644895316E-2</v>
      </c>
      <c r="D123" s="295">
        <v>1.0571592167512779E-2</v>
      </c>
      <c r="E123" s="295">
        <v>1.349578671610197E-2</v>
      </c>
      <c r="F123" s="295">
        <v>1.9289201919609492E-2</v>
      </c>
      <c r="G123" s="295">
        <v>1.9585627523259212E-2</v>
      </c>
      <c r="H123" s="295">
        <v>1.6130741613988829E-2</v>
      </c>
      <c r="I123" s="295">
        <v>1.1368247646199829E-2</v>
      </c>
      <c r="J123" s="295">
        <v>9.7715678006375095E-3</v>
      </c>
      <c r="K123" s="295">
        <v>9.5658176724684359E-3</v>
      </c>
      <c r="L123" s="295">
        <v>6.4435833828098707E-3</v>
      </c>
      <c r="M123" s="295">
        <v>6.8628812324532766E-3</v>
      </c>
      <c r="N123" s="295">
        <v>1.096576403606523E-2</v>
      </c>
      <c r="O123" s="295">
        <v>8.9206246063379437E-3</v>
      </c>
      <c r="P123" s="295">
        <v>1.5031631491224081E-2</v>
      </c>
      <c r="Q123" s="295">
        <v>2.227182526420032E-2</v>
      </c>
      <c r="R123" s="295">
        <v>1.9134990008068412E-2</v>
      </c>
      <c r="S123" s="295">
        <v>2.4739884966677429E-2</v>
      </c>
      <c r="T123" s="295">
        <v>2.4669919641847501E-2</v>
      </c>
      <c r="U123" s="295">
        <v>2.0608355766318909E-2</v>
      </c>
      <c r="V123" s="295">
        <v>3.45209849541636E-2</v>
      </c>
      <c r="W123" s="295">
        <v>3.0692152041123189E-2</v>
      </c>
      <c r="X123" s="295">
        <v>3.50868667682789E-2</v>
      </c>
      <c r="Y123" s="295">
        <v>3.5516237525507463E-2</v>
      </c>
      <c r="DA123" s="122" t="s">
        <v>1570</v>
      </c>
    </row>
    <row r="124" spans="1:105" ht="12" customHeight="1" x14ac:dyDescent="0.25">
      <c r="A124" s="59" t="s">
        <v>32</v>
      </c>
      <c r="B124" s="295">
        <v>0.1966474276779582</v>
      </c>
      <c r="C124" s="295">
        <v>0.2273677569079946</v>
      </c>
      <c r="D124" s="295">
        <v>0.22754130965292649</v>
      </c>
      <c r="E124" s="295">
        <v>0.1945028122341203</v>
      </c>
      <c r="F124" s="295">
        <v>0.1097643067801493</v>
      </c>
      <c r="G124" s="295">
        <v>0.1196823922096516</v>
      </c>
      <c r="H124" s="295">
        <v>6.4001881521031187E-2</v>
      </c>
      <c r="I124" s="295">
        <v>5.0150060868868529E-2</v>
      </c>
      <c r="J124" s="295">
        <v>4.3776806985403358E-2</v>
      </c>
      <c r="K124" s="295">
        <v>3.8583564039208713E-2</v>
      </c>
      <c r="L124" s="295">
        <v>2.3309163924062751E-2</v>
      </c>
      <c r="M124" s="295">
        <v>1.7848523317897491E-2</v>
      </c>
      <c r="N124" s="295">
        <v>1.9846053226227019E-2</v>
      </c>
      <c r="O124" s="295">
        <v>1.830395134228539E-2</v>
      </c>
      <c r="P124" s="295">
        <v>2.5040004579466611E-2</v>
      </c>
      <c r="Q124" s="295">
        <v>2.1570727417943612E-2</v>
      </c>
      <c r="R124" s="295">
        <v>2.0227422534912391E-2</v>
      </c>
      <c r="S124" s="295">
        <v>1.691584094197135E-2</v>
      </c>
      <c r="T124" s="295">
        <v>1.75285862137807E-2</v>
      </c>
      <c r="U124" s="295">
        <v>1.368255057314628E-2</v>
      </c>
      <c r="V124" s="295">
        <v>7.7408028064990158E-3</v>
      </c>
      <c r="W124" s="295">
        <v>5.90739614661523E-3</v>
      </c>
      <c r="X124" s="295">
        <v>1.0644552867024031E-2</v>
      </c>
      <c r="Y124" s="295">
        <v>1.130594716460029E-2</v>
      </c>
      <c r="DA124" s="122" t="s">
        <v>1571</v>
      </c>
    </row>
    <row r="125" spans="1:105" ht="12" customHeight="1" x14ac:dyDescent="0.25">
      <c r="A125" s="59" t="s">
        <v>35</v>
      </c>
      <c r="B125" s="295">
        <v>0.26130846706381872</v>
      </c>
      <c r="C125" s="295">
        <v>0.27776987641252382</v>
      </c>
      <c r="D125" s="295">
        <v>0.2490620966145182</v>
      </c>
      <c r="E125" s="295">
        <v>0.25438211774702763</v>
      </c>
      <c r="F125" s="295">
        <v>0.29861866985444568</v>
      </c>
      <c r="G125" s="295">
        <v>0.39415324170092508</v>
      </c>
      <c r="H125" s="295">
        <v>0.35043308842433618</v>
      </c>
      <c r="I125" s="295">
        <v>0.3042223216293477</v>
      </c>
      <c r="J125" s="295">
        <v>0.38663976970465602</v>
      </c>
      <c r="K125" s="295">
        <v>0.40909062919642042</v>
      </c>
      <c r="L125" s="295">
        <v>0.36573985512993828</v>
      </c>
      <c r="M125" s="295">
        <v>0.35938924085977902</v>
      </c>
      <c r="N125" s="295">
        <v>0.33574010064567322</v>
      </c>
      <c r="O125" s="295">
        <v>0.33917272280577221</v>
      </c>
      <c r="P125" s="295">
        <v>0.35903929150223102</v>
      </c>
      <c r="Q125" s="295">
        <v>0.37602399508093481</v>
      </c>
      <c r="R125" s="295">
        <v>0.45041412833076849</v>
      </c>
      <c r="S125" s="295">
        <v>0.48894280798906192</v>
      </c>
      <c r="T125" s="295">
        <v>0.57380381145074655</v>
      </c>
      <c r="U125" s="295">
        <v>0.46618402838161732</v>
      </c>
      <c r="V125" s="295">
        <v>0.34421404152486268</v>
      </c>
      <c r="W125" s="295">
        <v>0.38780948048225</v>
      </c>
      <c r="X125" s="295">
        <v>0.46076917956588009</v>
      </c>
      <c r="Y125" s="295">
        <v>0.52631678490122014</v>
      </c>
      <c r="DA125" s="122" t="s">
        <v>1572</v>
      </c>
    </row>
    <row r="126" spans="1:105" ht="12" customHeight="1" x14ac:dyDescent="0.25">
      <c r="A126" s="60" t="s">
        <v>1573</v>
      </c>
      <c r="B126" s="262">
        <v>0.202879567760439</v>
      </c>
      <c r="C126" s="262">
        <v>0.19080711369685169</v>
      </c>
      <c r="D126" s="262">
        <v>0.1860269784549938</v>
      </c>
      <c r="E126" s="262">
        <v>0.26191206584753118</v>
      </c>
      <c r="F126" s="262">
        <v>0.25647365421073992</v>
      </c>
      <c r="G126" s="262">
        <v>0.27790218670896938</v>
      </c>
      <c r="H126" s="262">
        <v>0.25288758622822022</v>
      </c>
      <c r="I126" s="262">
        <v>0.21782560124841999</v>
      </c>
      <c r="J126" s="262">
        <v>0.2864213993735602</v>
      </c>
      <c r="K126" s="262">
        <v>0.32397385412899421</v>
      </c>
      <c r="L126" s="262">
        <v>0.34934487372678491</v>
      </c>
      <c r="M126" s="262">
        <v>0.3497587543518893</v>
      </c>
      <c r="N126" s="262">
        <v>0.34862491684676478</v>
      </c>
      <c r="O126" s="262">
        <v>0.35548472870322922</v>
      </c>
      <c r="P126" s="262">
        <v>0.38570916139069722</v>
      </c>
      <c r="Q126" s="262">
        <v>0.38691357446173041</v>
      </c>
      <c r="R126" s="262">
        <v>0.42267970104687408</v>
      </c>
      <c r="S126" s="262">
        <v>0.43581398394310422</v>
      </c>
      <c r="T126" s="262">
        <v>0.51301192817043151</v>
      </c>
      <c r="U126" s="262">
        <v>0.49410377417117501</v>
      </c>
      <c r="V126" s="262">
        <v>0.4580289037257268</v>
      </c>
      <c r="W126" s="262">
        <v>0.49169097937080403</v>
      </c>
      <c r="X126" s="262">
        <v>0.48279268252204671</v>
      </c>
      <c r="Y126" s="262">
        <v>0.48974602239437082</v>
      </c>
      <c r="DA126" s="72" t="s">
        <v>1574</v>
      </c>
    </row>
    <row r="127" spans="1:105" ht="12" customHeight="1" x14ac:dyDescent="0.25">
      <c r="A127" s="132" t="s">
        <v>1575</v>
      </c>
      <c r="B127" s="316">
        <v>0.62080988230214218</v>
      </c>
      <c r="C127" s="316">
        <v>0.58386826778153433</v>
      </c>
      <c r="D127" s="316">
        <v>0.56924109152300528</v>
      </c>
      <c r="E127" s="316">
        <v>0.80144886233350332</v>
      </c>
      <c r="F127" s="316">
        <v>0.78480736548186492</v>
      </c>
      <c r="G127" s="316">
        <v>0.85037850645472968</v>
      </c>
      <c r="H127" s="316">
        <v>0.77383402564912096</v>
      </c>
      <c r="I127" s="316">
        <v>0.66654462726923325</v>
      </c>
      <c r="J127" s="316">
        <v>0.87644723023009041</v>
      </c>
      <c r="K127" s="316">
        <v>0.99135744654327562</v>
      </c>
      <c r="L127" s="316">
        <v>1.068992567044853</v>
      </c>
      <c r="M127" s="316">
        <v>1.0702590385037321</v>
      </c>
      <c r="N127" s="316">
        <v>1.066789504652313</v>
      </c>
      <c r="O127" s="316">
        <v>1.0877804750010629</v>
      </c>
      <c r="P127" s="316">
        <v>1.180267001399385</v>
      </c>
      <c r="Q127" s="316">
        <v>1.1839524959276171</v>
      </c>
      <c r="R127" s="316">
        <v>1.293396562083875</v>
      </c>
      <c r="S127" s="316">
        <v>1.333587364484242</v>
      </c>
      <c r="T127" s="316">
        <v>1.56981246688748</v>
      </c>
      <c r="U127" s="316">
        <v>1.5119536643061879</v>
      </c>
      <c r="V127" s="316">
        <v>1.4015648443647499</v>
      </c>
      <c r="W127" s="316">
        <v>1.504570531186513</v>
      </c>
      <c r="X127" s="316">
        <v>1.4773418127879729</v>
      </c>
      <c r="Y127" s="316">
        <v>1.4986189781299331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0.99999999999999956</v>
      </c>
      <c r="C132" s="232">
        <f t="shared" si="6"/>
        <v>1</v>
      </c>
      <c r="D132" s="232">
        <f t="shared" si="6"/>
        <v>1</v>
      </c>
      <c r="E132" s="232">
        <f t="shared" si="6"/>
        <v>0.99999999999999967</v>
      </c>
      <c r="F132" s="232">
        <f t="shared" si="6"/>
        <v>0.99999999999999978</v>
      </c>
      <c r="G132" s="232">
        <f t="shared" si="6"/>
        <v>0.99999999999999956</v>
      </c>
      <c r="H132" s="232">
        <f t="shared" si="6"/>
        <v>1.0000000000000002</v>
      </c>
      <c r="I132" s="232">
        <f t="shared" si="6"/>
        <v>1</v>
      </c>
      <c r="J132" s="232">
        <f t="shared" si="6"/>
        <v>1.0000000000000004</v>
      </c>
      <c r="K132" s="232">
        <f t="shared" si="6"/>
        <v>1.0000000000000002</v>
      </c>
      <c r="L132" s="232">
        <f t="shared" si="6"/>
        <v>0.99999999999999989</v>
      </c>
      <c r="M132" s="232">
        <f t="shared" si="6"/>
        <v>1.0000000000000002</v>
      </c>
      <c r="N132" s="232">
        <f t="shared" si="6"/>
        <v>1.0000000000000002</v>
      </c>
      <c r="O132" s="232">
        <f t="shared" si="6"/>
        <v>0.99999999999999978</v>
      </c>
      <c r="P132" s="232">
        <f t="shared" si="6"/>
        <v>0.99999999999999978</v>
      </c>
      <c r="Q132" s="232">
        <f t="shared" si="6"/>
        <v>0.99999999999999956</v>
      </c>
      <c r="R132" s="232">
        <f t="shared" si="6"/>
        <v>1.0000000000000007</v>
      </c>
      <c r="S132" s="232">
        <f t="shared" si="6"/>
        <v>1.0000000000000002</v>
      </c>
      <c r="T132" s="232">
        <f t="shared" si="6"/>
        <v>1.0000000000000004</v>
      </c>
      <c r="U132" s="232">
        <f t="shared" si="6"/>
        <v>0.99999999999999989</v>
      </c>
      <c r="V132" s="232">
        <f t="shared" si="6"/>
        <v>0.99999999999999978</v>
      </c>
      <c r="W132" s="232">
        <f t="shared" si="6"/>
        <v>1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4.8980373651482303E-3</v>
      </c>
      <c r="C133" s="266">
        <f t="shared" si="7"/>
        <v>4.898037365147931E-3</v>
      </c>
      <c r="D133" s="266">
        <f t="shared" si="7"/>
        <v>4.8980373651473655E-3</v>
      </c>
      <c r="E133" s="266">
        <f t="shared" si="7"/>
        <v>4.8980373651525159E-3</v>
      </c>
      <c r="F133" s="266">
        <f t="shared" si="7"/>
        <v>4.8980373651483491E-3</v>
      </c>
      <c r="G133" s="266">
        <f t="shared" si="7"/>
        <v>4.8980373651475225E-3</v>
      </c>
      <c r="H133" s="266">
        <f t="shared" si="7"/>
        <v>4.8980373651483691E-3</v>
      </c>
      <c r="I133" s="266">
        <f t="shared" si="7"/>
        <v>4.8980373651472701E-3</v>
      </c>
      <c r="J133" s="266">
        <f t="shared" si="7"/>
        <v>4.8980373651482875E-3</v>
      </c>
      <c r="K133" s="266">
        <f t="shared" si="7"/>
        <v>4.8980373651544068E-3</v>
      </c>
      <c r="L133" s="266">
        <f t="shared" si="7"/>
        <v>4.898037365154327E-3</v>
      </c>
      <c r="M133" s="266">
        <f t="shared" si="7"/>
        <v>4.898037365154405E-3</v>
      </c>
      <c r="N133" s="266">
        <f t="shared" si="7"/>
        <v>4.8980373651552941E-3</v>
      </c>
      <c r="O133" s="266">
        <f t="shared" si="7"/>
        <v>4.8980373651544918E-3</v>
      </c>
      <c r="P133" s="266">
        <f t="shared" si="7"/>
        <v>4.8980373651539367E-3</v>
      </c>
      <c r="Q133" s="266">
        <f t="shared" si="7"/>
        <v>4.8980373651552776E-3</v>
      </c>
      <c r="R133" s="266">
        <f t="shared" si="7"/>
        <v>4.8980373651535316E-3</v>
      </c>
      <c r="S133" s="266">
        <f t="shared" si="7"/>
        <v>4.8980373651534986E-3</v>
      </c>
      <c r="T133" s="266">
        <f t="shared" si="7"/>
        <v>4.8980373651536175E-3</v>
      </c>
      <c r="U133" s="266">
        <f t="shared" si="7"/>
        <v>4.8980373651536912E-3</v>
      </c>
      <c r="V133" s="266">
        <f t="shared" si="7"/>
        <v>4.8980373651537155E-3</v>
      </c>
      <c r="W133" s="266">
        <f t="shared" si="7"/>
        <v>4.8980373651533954E-3</v>
      </c>
      <c r="X133" s="266">
        <f t="shared" si="7"/>
        <v>4.898037365153575E-3</v>
      </c>
      <c r="Y133" s="266">
        <f t="shared" si="7"/>
        <v>4.8980373651533399E-3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1.9584354355564122E-3</v>
      </c>
      <c r="C134" s="267">
        <f t="shared" si="8"/>
        <v>1.9584354355562917E-3</v>
      </c>
      <c r="D134" s="267">
        <f t="shared" si="8"/>
        <v>1.9584354355560657E-3</v>
      </c>
      <c r="E134" s="267">
        <f t="shared" si="8"/>
        <v>1.9584354355581253E-3</v>
      </c>
      <c r="F134" s="267">
        <f t="shared" si="8"/>
        <v>1.9584354355564586E-3</v>
      </c>
      <c r="G134" s="267">
        <f t="shared" si="8"/>
        <v>1.9584354355561295E-3</v>
      </c>
      <c r="H134" s="267">
        <f t="shared" si="8"/>
        <v>1.9584354355564678E-3</v>
      </c>
      <c r="I134" s="267">
        <f t="shared" si="8"/>
        <v>1.9584354355560276E-3</v>
      </c>
      <c r="J134" s="267">
        <f t="shared" si="8"/>
        <v>1.9584354355564348E-3</v>
      </c>
      <c r="K134" s="267">
        <f t="shared" si="8"/>
        <v>1.9584354355588812E-3</v>
      </c>
      <c r="L134" s="267">
        <f t="shared" si="8"/>
        <v>1.9584354355588504E-3</v>
      </c>
      <c r="M134" s="267">
        <f t="shared" si="8"/>
        <v>1.9584354355588808E-3</v>
      </c>
      <c r="N134" s="267">
        <f t="shared" si="8"/>
        <v>1.9584354355592364E-3</v>
      </c>
      <c r="O134" s="267">
        <f t="shared" si="8"/>
        <v>1.958435435558915E-3</v>
      </c>
      <c r="P134" s="267">
        <f t="shared" si="8"/>
        <v>1.9584354355586938E-3</v>
      </c>
      <c r="Q134" s="267">
        <f t="shared" si="8"/>
        <v>1.9584354355592286E-3</v>
      </c>
      <c r="R134" s="267">
        <f t="shared" si="8"/>
        <v>1.9584354355585316E-3</v>
      </c>
      <c r="S134" s="267">
        <f t="shared" si="8"/>
        <v>1.9584354355585178E-3</v>
      </c>
      <c r="T134" s="267">
        <f t="shared" si="8"/>
        <v>1.9584354355585659E-3</v>
      </c>
      <c r="U134" s="267">
        <f t="shared" si="8"/>
        <v>1.9584354355585945E-3</v>
      </c>
      <c r="V134" s="267">
        <f t="shared" si="8"/>
        <v>1.9584354355586045E-3</v>
      </c>
      <c r="W134" s="267">
        <f t="shared" si="8"/>
        <v>1.9584354355584766E-3</v>
      </c>
      <c r="X134" s="267">
        <f t="shared" si="8"/>
        <v>1.9584354355585486E-3</v>
      </c>
      <c r="Y134" s="267">
        <f t="shared" si="8"/>
        <v>1.9584354355584544E-3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8.2362545269326071E-3</v>
      </c>
      <c r="C135" s="267">
        <f t="shared" si="9"/>
        <v>7.2329571976150397E-3</v>
      </c>
      <c r="D135" s="267">
        <f t="shared" si="9"/>
        <v>7.5656942559365883E-3</v>
      </c>
      <c r="E135" s="267">
        <f t="shared" si="9"/>
        <v>9.7689198352852568E-3</v>
      </c>
      <c r="F135" s="267">
        <f t="shared" si="9"/>
        <v>7.7698295769405169E-3</v>
      </c>
      <c r="G135" s="267">
        <f t="shared" si="9"/>
        <v>7.5860840653399356E-3</v>
      </c>
      <c r="H135" s="267">
        <f t="shared" si="9"/>
        <v>8.2959036962945015E-3</v>
      </c>
      <c r="I135" s="267">
        <f t="shared" si="9"/>
        <v>7.9092816498825477E-3</v>
      </c>
      <c r="J135" s="267">
        <f t="shared" si="9"/>
        <v>8.0962670123233584E-3</v>
      </c>
      <c r="K135" s="267">
        <f t="shared" si="9"/>
        <v>8.6410365619587291E-3</v>
      </c>
      <c r="L135" s="267">
        <f t="shared" si="9"/>
        <v>9.2212990835952389E-3</v>
      </c>
      <c r="M135" s="267">
        <f t="shared" si="9"/>
        <v>9.3015206146020608E-3</v>
      </c>
      <c r="N135" s="267">
        <f t="shared" si="9"/>
        <v>9.4050667808743271E-3</v>
      </c>
      <c r="O135" s="267">
        <f t="shared" si="9"/>
        <v>9.3081552705420213E-3</v>
      </c>
      <c r="P135" s="267">
        <f t="shared" si="9"/>
        <v>9.9074807357556766E-3</v>
      </c>
      <c r="Q135" s="267">
        <f t="shared" si="9"/>
        <v>1.0393417424883191E-2</v>
      </c>
      <c r="R135" s="267">
        <f t="shared" si="9"/>
        <v>1.0857834866206357E-2</v>
      </c>
      <c r="S135" s="267">
        <f t="shared" si="9"/>
        <v>1.0511429092073383E-2</v>
      </c>
      <c r="T135" s="267">
        <f t="shared" si="9"/>
        <v>1.1047769457257777E-2</v>
      </c>
      <c r="U135" s="267">
        <f t="shared" si="9"/>
        <v>1.1867400756954787E-2</v>
      </c>
      <c r="V135" s="267">
        <f t="shared" si="9"/>
        <v>1.2216534694694237E-2</v>
      </c>
      <c r="W135" s="267">
        <f t="shared" si="9"/>
        <v>1.2258915348017376E-2</v>
      </c>
      <c r="X135" s="267">
        <f t="shared" si="9"/>
        <v>1.1771408471567458E-2</v>
      </c>
      <c r="Y135" s="267">
        <f t="shared" si="9"/>
        <v>1.1397596063130285E-2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9.7726894152100644E-4</v>
      </c>
      <c r="C136" s="267">
        <f t="shared" si="10"/>
        <v>9.772689415209466E-4</v>
      </c>
      <c r="D136" s="267">
        <f t="shared" si="10"/>
        <v>9.7726894152083362E-4</v>
      </c>
      <c r="E136" s="267">
        <f t="shared" si="10"/>
        <v>9.7726894152186123E-4</v>
      </c>
      <c r="F136" s="267">
        <f t="shared" si="10"/>
        <v>9.7726894152103008E-4</v>
      </c>
      <c r="G136" s="267">
        <f t="shared" si="10"/>
        <v>9.772689415208655E-4</v>
      </c>
      <c r="H136" s="267">
        <f t="shared" si="10"/>
        <v>9.7726894152103463E-4</v>
      </c>
      <c r="I136" s="267">
        <f t="shared" si="10"/>
        <v>9.7726894152081476E-4</v>
      </c>
      <c r="J136" s="267">
        <f t="shared" si="10"/>
        <v>9.7726894152101794E-4</v>
      </c>
      <c r="K136" s="267">
        <f t="shared" si="10"/>
        <v>9.7726894152223875E-4</v>
      </c>
      <c r="L136" s="267">
        <f t="shared" si="10"/>
        <v>9.772689415222227E-4</v>
      </c>
      <c r="M136" s="267">
        <f t="shared" si="10"/>
        <v>9.7726894152223875E-4</v>
      </c>
      <c r="N136" s="267">
        <f t="shared" si="10"/>
        <v>9.7726894152241569E-4</v>
      </c>
      <c r="O136" s="267">
        <f t="shared" si="10"/>
        <v>9.7726894152225523E-4</v>
      </c>
      <c r="P136" s="267">
        <f t="shared" si="10"/>
        <v>9.7726894152214551E-4</v>
      </c>
      <c r="Q136" s="267">
        <f t="shared" si="10"/>
        <v>9.7726894152241222E-4</v>
      </c>
      <c r="R136" s="267">
        <f t="shared" si="10"/>
        <v>9.7726894152206441E-4</v>
      </c>
      <c r="S136" s="267">
        <f t="shared" si="10"/>
        <v>9.7726894152205704E-4</v>
      </c>
      <c r="T136" s="267">
        <f t="shared" si="10"/>
        <v>9.7726894152208132E-4</v>
      </c>
      <c r="U136" s="267">
        <f t="shared" si="10"/>
        <v>9.7726894152209563E-4</v>
      </c>
      <c r="V136" s="267">
        <f t="shared" si="10"/>
        <v>9.7726894152210106E-4</v>
      </c>
      <c r="W136" s="267">
        <f t="shared" si="10"/>
        <v>9.7726894152203687E-4</v>
      </c>
      <c r="X136" s="267">
        <f t="shared" si="10"/>
        <v>9.7726894152207308E-4</v>
      </c>
      <c r="Y136" s="267">
        <f t="shared" si="10"/>
        <v>9.7726894152202538E-4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4.1689208464785682E-3</v>
      </c>
      <c r="C137" s="268">
        <f t="shared" si="11"/>
        <v>4.1004366263980539E-3</v>
      </c>
      <c r="D137" s="268">
        <f t="shared" si="11"/>
        <v>4.1129027975154971E-3</v>
      </c>
      <c r="E137" s="268">
        <f t="shared" si="11"/>
        <v>4.3260628038187679E-3</v>
      </c>
      <c r="F137" s="268">
        <f t="shared" si="11"/>
        <v>4.0963303927994523E-3</v>
      </c>
      <c r="G137" s="268">
        <f t="shared" si="11"/>
        <v>4.0292241132861258E-3</v>
      </c>
      <c r="H137" s="268">
        <f t="shared" si="11"/>
        <v>4.0784935135224449E-3</v>
      </c>
      <c r="I137" s="268">
        <f t="shared" si="11"/>
        <v>4.0473388996232025E-3</v>
      </c>
      <c r="J137" s="268">
        <f t="shared" si="11"/>
        <v>4.0630092573234059E-3</v>
      </c>
      <c r="K137" s="268">
        <f t="shared" si="11"/>
        <v>4.1327457983346607E-3</v>
      </c>
      <c r="L137" s="268">
        <f t="shared" si="11"/>
        <v>4.2370398135486856E-3</v>
      </c>
      <c r="M137" s="268">
        <f t="shared" si="11"/>
        <v>4.2568912086819299E-3</v>
      </c>
      <c r="N137" s="268">
        <f t="shared" si="11"/>
        <v>4.2752461454699823E-3</v>
      </c>
      <c r="O137" s="268">
        <f t="shared" si="11"/>
        <v>4.2501709214820341E-3</v>
      </c>
      <c r="P137" s="268">
        <f t="shared" si="11"/>
        <v>4.3690203724552875E-3</v>
      </c>
      <c r="Q137" s="268">
        <f t="shared" si="11"/>
        <v>4.4577214048274454E-3</v>
      </c>
      <c r="R137" s="268">
        <f t="shared" si="11"/>
        <v>4.53613550218325E-3</v>
      </c>
      <c r="S137" s="268">
        <f t="shared" si="11"/>
        <v>4.4342020956486062E-3</v>
      </c>
      <c r="T137" s="268">
        <f t="shared" si="11"/>
        <v>4.559360690292052E-3</v>
      </c>
      <c r="U137" s="268">
        <f t="shared" si="11"/>
        <v>4.7824313881536049E-3</v>
      </c>
      <c r="V137" s="268">
        <f t="shared" si="11"/>
        <v>4.9221244483419538E-3</v>
      </c>
      <c r="W137" s="268">
        <f t="shared" si="11"/>
        <v>4.8907002023663082E-3</v>
      </c>
      <c r="X137" s="268">
        <f t="shared" si="11"/>
        <v>4.7279688054125994E-3</v>
      </c>
      <c r="Y137" s="268">
        <f t="shared" si="11"/>
        <v>4.6274992122920947E-3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3.263509178086095E-2</v>
      </c>
      <c r="C138" s="269">
        <f t="shared" si="12"/>
        <v>2.8659656063241647E-2</v>
      </c>
      <c r="D138" s="269">
        <f t="shared" si="12"/>
        <v>2.9978083559831108E-2</v>
      </c>
      <c r="E138" s="269">
        <f t="shared" si="12"/>
        <v>3.8708079550224907E-2</v>
      </c>
      <c r="F138" s="269">
        <f t="shared" si="12"/>
        <v>3.0786943329146645E-2</v>
      </c>
      <c r="G138" s="269">
        <f t="shared" si="12"/>
        <v>3.0058875538648264E-2</v>
      </c>
      <c r="H138" s="269">
        <f t="shared" si="12"/>
        <v>3.2871443888534649E-2</v>
      </c>
      <c r="I138" s="269">
        <f t="shared" si="12"/>
        <v>3.1339504105967302E-2</v>
      </c>
      <c r="J138" s="269">
        <f t="shared" si="12"/>
        <v>3.2080409385785824E-2</v>
      </c>
      <c r="K138" s="269">
        <f t="shared" si="12"/>
        <v>3.4238988166180755E-2</v>
      </c>
      <c r="L138" s="269">
        <f t="shared" si="12"/>
        <v>3.6538203250983878E-2</v>
      </c>
      <c r="M138" s="269">
        <f t="shared" si="12"/>
        <v>3.6856070677087321E-2</v>
      </c>
      <c r="N138" s="269">
        <f t="shared" si="12"/>
        <v>3.7266358949359805E-2</v>
      </c>
      <c r="O138" s="269">
        <f t="shared" si="12"/>
        <v>3.6882359641910695E-2</v>
      </c>
      <c r="P138" s="269">
        <f t="shared" si="12"/>
        <v>3.9257109171553881E-2</v>
      </c>
      <c r="Q138" s="269">
        <f t="shared" si="12"/>
        <v>4.1182570362378726E-2</v>
      </c>
      <c r="R138" s="269">
        <f t="shared" si="12"/>
        <v>4.3022764321010397E-2</v>
      </c>
      <c r="S138" s="269">
        <f t="shared" si="12"/>
        <v>4.1650176308427447E-2</v>
      </c>
      <c r="T138" s="269">
        <f t="shared" si="12"/>
        <v>4.3775355537206323E-2</v>
      </c>
      <c r="U138" s="269">
        <f t="shared" si="12"/>
        <v>4.7023038401378378E-2</v>
      </c>
      <c r="V138" s="269">
        <f t="shared" si="12"/>
        <v>4.8406436408892771E-2</v>
      </c>
      <c r="W138" s="269">
        <f t="shared" si="12"/>
        <v>4.8574364258428135E-2</v>
      </c>
      <c r="X138" s="269">
        <f t="shared" si="12"/>
        <v>4.6642681403713186E-2</v>
      </c>
      <c r="Y138" s="269">
        <f t="shared" si="12"/>
        <v>4.5161498152481751E-2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0.13966360256980642</v>
      </c>
      <c r="C139" s="269">
        <f t="shared" si="13"/>
        <v>0.1412404631836329</v>
      </c>
      <c r="D139" s="269">
        <f t="shared" si="13"/>
        <v>0.14073925295369663</v>
      </c>
      <c r="E139" s="269">
        <f t="shared" si="13"/>
        <v>0.13741929179650847</v>
      </c>
      <c r="F139" s="269">
        <f t="shared" si="13"/>
        <v>0.14047531351910719</v>
      </c>
      <c r="G139" s="269">
        <f t="shared" si="13"/>
        <v>0.14076144588457312</v>
      </c>
      <c r="H139" s="269">
        <f t="shared" si="13"/>
        <v>0.13968226363516312</v>
      </c>
      <c r="I139" s="269">
        <f t="shared" si="13"/>
        <v>0.1402698879216111</v>
      </c>
      <c r="J139" s="269">
        <f t="shared" si="13"/>
        <v>0.13998936066531059</v>
      </c>
      <c r="K139" s="269">
        <f t="shared" si="13"/>
        <v>0.13916804311200207</v>
      </c>
      <c r="L139" s="269">
        <f t="shared" si="13"/>
        <v>0.13828073421478557</v>
      </c>
      <c r="M139" s="269">
        <f t="shared" si="13"/>
        <v>0.1381569084740373</v>
      </c>
      <c r="N139" s="269">
        <f t="shared" si="13"/>
        <v>0.13799821346149302</v>
      </c>
      <c r="O139" s="269">
        <f t="shared" si="13"/>
        <v>0.13814795425343235</v>
      </c>
      <c r="P139" s="269">
        <f t="shared" si="13"/>
        <v>0.13722748864447185</v>
      </c>
      <c r="Q139" s="269">
        <f t="shared" si="13"/>
        <v>0.13648235561919059</v>
      </c>
      <c r="R139" s="269">
        <f t="shared" si="13"/>
        <v>0.13577118981621597</v>
      </c>
      <c r="S139" s="269">
        <f t="shared" si="13"/>
        <v>0.13630834349192453</v>
      </c>
      <c r="T139" s="269">
        <f t="shared" si="13"/>
        <v>0.13548171013127563</v>
      </c>
      <c r="U139" s="269">
        <f t="shared" si="13"/>
        <v>0.13421360282806141</v>
      </c>
      <c r="V139" s="269">
        <f t="shared" si="13"/>
        <v>0.13366653827719099</v>
      </c>
      <c r="W139" s="269">
        <f t="shared" si="13"/>
        <v>0.13360758295266961</v>
      </c>
      <c r="X139" s="269">
        <f t="shared" si="13"/>
        <v>0.13436648772320609</v>
      </c>
      <c r="Y139" s="269">
        <f t="shared" si="13"/>
        <v>0.1349446593827259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0.76568600025675171</v>
      </c>
      <c r="C140" s="269">
        <f t="shared" si="14"/>
        <v>0.77433091614140215</v>
      </c>
      <c r="D140" s="269">
        <f t="shared" si="14"/>
        <v>0.77158310175607658</v>
      </c>
      <c r="E140" s="269">
        <f t="shared" si="14"/>
        <v>0.75338188302276665</v>
      </c>
      <c r="F140" s="269">
        <f t="shared" si="14"/>
        <v>0.77013609103701841</v>
      </c>
      <c r="G140" s="269">
        <f t="shared" si="14"/>
        <v>0.77170477136909066</v>
      </c>
      <c r="H140" s="269">
        <f t="shared" si="14"/>
        <v>0.76578830691525568</v>
      </c>
      <c r="I140" s="269">
        <f t="shared" si="14"/>
        <v>0.76900987417591093</v>
      </c>
      <c r="J140" s="269">
        <f t="shared" si="14"/>
        <v>0.76747192306418632</v>
      </c>
      <c r="K140" s="269">
        <f t="shared" si="14"/>
        <v>0.76296916543254678</v>
      </c>
      <c r="L140" s="269">
        <f t="shared" si="14"/>
        <v>0.75810461956661601</v>
      </c>
      <c r="M140" s="269">
        <f t="shared" si="14"/>
        <v>0.75742576240971982</v>
      </c>
      <c r="N140" s="269">
        <f t="shared" si="14"/>
        <v>0.75655573938883314</v>
      </c>
      <c r="O140" s="269">
        <f t="shared" si="14"/>
        <v>0.75737667215832827</v>
      </c>
      <c r="P140" s="269">
        <f t="shared" si="14"/>
        <v>0.75233034929731946</v>
      </c>
      <c r="Q140" s="269">
        <f t="shared" si="14"/>
        <v>0.74824526259406299</v>
      </c>
      <c r="R140" s="269">
        <f t="shared" si="14"/>
        <v>0.74434639639571509</v>
      </c>
      <c r="S140" s="269">
        <f t="shared" si="14"/>
        <v>0.7472912656523335</v>
      </c>
      <c r="T140" s="269">
        <f t="shared" si="14"/>
        <v>0.74275936485679406</v>
      </c>
      <c r="U140" s="269">
        <f t="shared" si="14"/>
        <v>0.73580714544508852</v>
      </c>
      <c r="V140" s="269">
        <f t="shared" si="14"/>
        <v>0.73280794121341453</v>
      </c>
      <c r="W140" s="269">
        <f t="shared" si="14"/>
        <v>0.73248472696291533</v>
      </c>
      <c r="X140" s="269">
        <f t="shared" si="14"/>
        <v>0.73664531531690247</v>
      </c>
      <c r="Y140" s="269">
        <f t="shared" si="14"/>
        <v>0.73981505988380392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4.1776388276943799E-2</v>
      </c>
      <c r="C141" s="269">
        <f t="shared" si="15"/>
        <v>3.6601829045485118E-2</v>
      </c>
      <c r="D141" s="269">
        <f t="shared" si="15"/>
        <v>3.8187222934719302E-2</v>
      </c>
      <c r="E141" s="269">
        <f t="shared" si="15"/>
        <v>4.8562021249163076E-2</v>
      </c>
      <c r="F141" s="269">
        <f t="shared" si="15"/>
        <v>3.8901750402761774E-2</v>
      </c>
      <c r="G141" s="269">
        <f t="shared" si="15"/>
        <v>3.8025857286836981E-2</v>
      </c>
      <c r="H141" s="269">
        <f t="shared" si="15"/>
        <v>4.1449846609003992E-2</v>
      </c>
      <c r="I141" s="269">
        <f t="shared" si="15"/>
        <v>3.9590371504780855E-2</v>
      </c>
      <c r="J141" s="269">
        <f t="shared" si="15"/>
        <v>4.0465288872845159E-2</v>
      </c>
      <c r="K141" s="269">
        <f t="shared" si="15"/>
        <v>4.3016279186741779E-2</v>
      </c>
      <c r="L141" s="269">
        <f t="shared" si="15"/>
        <v>4.5784362328235115E-2</v>
      </c>
      <c r="M141" s="269">
        <f t="shared" si="15"/>
        <v>4.6169104873636208E-2</v>
      </c>
      <c r="N141" s="269">
        <f t="shared" si="15"/>
        <v>4.666563353173292E-2</v>
      </c>
      <c r="O141" s="269">
        <f t="shared" si="15"/>
        <v>4.6200946012068658E-2</v>
      </c>
      <c r="P141" s="269">
        <f t="shared" si="15"/>
        <v>4.9074810036208838E-2</v>
      </c>
      <c r="Q141" s="269">
        <f t="shared" si="15"/>
        <v>5.1404930852419865E-2</v>
      </c>
      <c r="R141" s="269">
        <f t="shared" si="15"/>
        <v>5.3631937356435386E-2</v>
      </c>
      <c r="S141" s="269">
        <f t="shared" si="15"/>
        <v>5.1970841617358716E-2</v>
      </c>
      <c r="T141" s="269">
        <f t="shared" si="15"/>
        <v>5.4542697584940236E-2</v>
      </c>
      <c r="U141" s="269">
        <f t="shared" si="15"/>
        <v>5.8472639438128859E-2</v>
      </c>
      <c r="V141" s="269">
        <f t="shared" si="15"/>
        <v>6.0146683215230895E-2</v>
      </c>
      <c r="W141" s="269">
        <f t="shared" si="15"/>
        <v>6.0349968533369477E-2</v>
      </c>
      <c r="X141" s="269">
        <f t="shared" si="15"/>
        <v>5.8012396536964106E-2</v>
      </c>
      <c r="Y141" s="269">
        <f t="shared" si="15"/>
        <v>5.6219945563332228E-2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3.9624197298512819E-2</v>
      </c>
      <c r="C142" s="318">
        <f t="shared" si="16"/>
        <v>3.4797385402893087E-2</v>
      </c>
      <c r="D142" s="318">
        <f t="shared" si="16"/>
        <v>3.6398166292355205E-2</v>
      </c>
      <c r="E142" s="318">
        <f t="shared" si="16"/>
        <v>4.699777133901413E-2</v>
      </c>
      <c r="F142" s="318">
        <f t="shared" si="16"/>
        <v>3.7380250831948403E-2</v>
      </c>
      <c r="G142" s="318">
        <f t="shared" si="16"/>
        <v>3.6496260617638082E-2</v>
      </c>
      <c r="H142" s="318">
        <f t="shared" si="16"/>
        <v>3.9911166387163424E-2</v>
      </c>
      <c r="I142" s="318">
        <f t="shared" si="16"/>
        <v>3.8051147588947912E-2</v>
      </c>
      <c r="J142" s="318">
        <f t="shared" si="16"/>
        <v>3.8950724559166691E-2</v>
      </c>
      <c r="K142" s="318">
        <f t="shared" si="16"/>
        <v>4.1571582868776644E-2</v>
      </c>
      <c r="L142" s="318">
        <f t="shared" si="16"/>
        <v>4.436319604283194E-2</v>
      </c>
      <c r="M142" s="318">
        <f t="shared" si="16"/>
        <v>4.4749137706218939E-2</v>
      </c>
      <c r="N142" s="318">
        <f t="shared" si="16"/>
        <v>4.5247292991301535E-2</v>
      </c>
      <c r="O142" s="318">
        <f t="shared" si="16"/>
        <v>4.4781056695015746E-2</v>
      </c>
      <c r="P142" s="318">
        <f t="shared" si="16"/>
        <v>4.7664380711046735E-2</v>
      </c>
      <c r="Q142" s="318">
        <f t="shared" si="16"/>
        <v>5.0002197151955786E-2</v>
      </c>
      <c r="R142" s="318">
        <f t="shared" si="16"/>
        <v>5.223648559747246E-2</v>
      </c>
      <c r="S142" s="318">
        <f t="shared" si="16"/>
        <v>5.0569945218626108E-2</v>
      </c>
      <c r="T142" s="318">
        <f t="shared" si="16"/>
        <v>5.3150251154986956E-2</v>
      </c>
      <c r="U142" s="318">
        <f t="shared" si="16"/>
        <v>5.709345522001797E-2</v>
      </c>
      <c r="V142" s="318">
        <f t="shared" si="16"/>
        <v>5.8773120653784823E-2</v>
      </c>
      <c r="W142" s="318">
        <f t="shared" si="16"/>
        <v>5.8977011799137939E-2</v>
      </c>
      <c r="X142" s="318">
        <f t="shared" si="16"/>
        <v>5.6631641267706923E-2</v>
      </c>
      <c r="Y142" s="318">
        <f t="shared" si="16"/>
        <v>5.4833248979548305E-2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2.1521909784309873E-3</v>
      </c>
      <c r="C143" s="326">
        <f t="shared" si="17"/>
        <v>1.8044436425920347E-3</v>
      </c>
      <c r="D143" s="326">
        <f t="shared" si="17"/>
        <v>1.7890566423640962E-3</v>
      </c>
      <c r="E143" s="326">
        <f t="shared" si="17"/>
        <v>1.5642499101489497E-3</v>
      </c>
      <c r="F143" s="326">
        <f t="shared" si="17"/>
        <v>1.5214995708133698E-3</v>
      </c>
      <c r="G143" s="326">
        <f t="shared" si="17"/>
        <v>1.5295966691988947E-3</v>
      </c>
      <c r="H143" s="326">
        <f t="shared" si="17"/>
        <v>1.5386802218405704E-3</v>
      </c>
      <c r="I143" s="326">
        <f t="shared" si="17"/>
        <v>1.5392239158329411E-3</v>
      </c>
      <c r="J143" s="326">
        <f t="shared" si="17"/>
        <v>1.5145643136784703E-3</v>
      </c>
      <c r="K143" s="326">
        <f t="shared" si="17"/>
        <v>1.4446963179651343E-3</v>
      </c>
      <c r="L143" s="326">
        <f t="shared" si="17"/>
        <v>1.4211662854031718E-3</v>
      </c>
      <c r="M143" s="326">
        <f t="shared" si="17"/>
        <v>1.4199671674172724E-3</v>
      </c>
      <c r="N143" s="326">
        <f t="shared" si="17"/>
        <v>1.4183405404313858E-3</v>
      </c>
      <c r="O143" s="326">
        <f t="shared" si="17"/>
        <v>1.4198893170529108E-3</v>
      </c>
      <c r="P143" s="326">
        <f t="shared" si="17"/>
        <v>1.4104293251620975E-3</v>
      </c>
      <c r="Q143" s="326">
        <f t="shared" si="17"/>
        <v>1.4027337004640821E-3</v>
      </c>
      <c r="R143" s="326">
        <f t="shared" si="17"/>
        <v>1.3954517589629227E-3</v>
      </c>
      <c r="S143" s="326">
        <f t="shared" si="17"/>
        <v>1.4008963987326109E-3</v>
      </c>
      <c r="T143" s="326">
        <f t="shared" si="17"/>
        <v>1.3924464299532758E-3</v>
      </c>
      <c r="U143" s="326">
        <f t="shared" si="17"/>
        <v>1.3791842181108877E-3</v>
      </c>
      <c r="V143" s="326">
        <f t="shared" si="17"/>
        <v>1.3735625614460644E-3</v>
      </c>
      <c r="W143" s="326">
        <f t="shared" si="17"/>
        <v>1.3729567342315337E-3</v>
      </c>
      <c r="X143" s="326">
        <f t="shared" si="17"/>
        <v>1.3807552692571804E-3</v>
      </c>
      <c r="Y143" s="326">
        <f t="shared" si="17"/>
        <v>1.3866965837839218E-3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0.99999999999999967</v>
      </c>
      <c r="E146" s="232">
        <f t="shared" si="18"/>
        <v>1.0000000000000004</v>
      </c>
      <c r="F146" s="232">
        <f t="shared" si="18"/>
        <v>0.99999999999999922</v>
      </c>
      <c r="G146" s="232">
        <f t="shared" si="18"/>
        <v>1</v>
      </c>
      <c r="H146" s="232">
        <f t="shared" si="18"/>
        <v>0.99999999999999989</v>
      </c>
      <c r="I146" s="232">
        <f t="shared" si="18"/>
        <v>1.0000000000000002</v>
      </c>
      <c r="J146" s="232">
        <f t="shared" si="18"/>
        <v>0.99999999999999967</v>
      </c>
      <c r="K146" s="232">
        <f t="shared" si="18"/>
        <v>0.99999999999999989</v>
      </c>
      <c r="L146" s="232">
        <f t="shared" si="18"/>
        <v>1</v>
      </c>
      <c r="M146" s="232">
        <f t="shared" si="18"/>
        <v>0.99999999999999978</v>
      </c>
      <c r="N146" s="232">
        <f t="shared" si="18"/>
        <v>0.99999999999999956</v>
      </c>
      <c r="O146" s="232">
        <f t="shared" si="18"/>
        <v>1</v>
      </c>
      <c r="P146" s="232">
        <f t="shared" si="18"/>
        <v>1</v>
      </c>
      <c r="Q146" s="232">
        <f t="shared" si="18"/>
        <v>0.99999999999999967</v>
      </c>
      <c r="R146" s="232">
        <f t="shared" si="18"/>
        <v>0.99999999999999989</v>
      </c>
      <c r="S146" s="232">
        <f t="shared" si="18"/>
        <v>0.99999999999999944</v>
      </c>
      <c r="T146" s="232">
        <f t="shared" si="18"/>
        <v>1.0000000000000004</v>
      </c>
      <c r="U146" s="232">
        <f t="shared" si="18"/>
        <v>1.0000000000000002</v>
      </c>
      <c r="V146" s="232">
        <f t="shared" si="18"/>
        <v>0.99999999999999989</v>
      </c>
      <c r="W146" s="232">
        <f t="shared" si="18"/>
        <v>1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7.1955502283757595E-3</v>
      </c>
      <c r="C147" s="266">
        <f t="shared" si="19"/>
        <v>7.1955502283749702E-3</v>
      </c>
      <c r="D147" s="266">
        <f t="shared" si="19"/>
        <v>7.1955502283753284E-3</v>
      </c>
      <c r="E147" s="266">
        <f t="shared" si="19"/>
        <v>7.1955502283692283E-3</v>
      </c>
      <c r="F147" s="266">
        <f t="shared" si="19"/>
        <v>7.1955502283747299E-3</v>
      </c>
      <c r="G147" s="266">
        <f t="shared" si="19"/>
        <v>7.1955502283752226E-3</v>
      </c>
      <c r="H147" s="266">
        <f t="shared" si="19"/>
        <v>7.1955502283748141E-3</v>
      </c>
      <c r="I147" s="266">
        <f t="shared" si="19"/>
        <v>7.1955502283754325E-3</v>
      </c>
      <c r="J147" s="266">
        <f t="shared" si="19"/>
        <v>7.1955502283746562E-3</v>
      </c>
      <c r="K147" s="266">
        <f t="shared" si="19"/>
        <v>7.1955502283692864E-3</v>
      </c>
      <c r="L147" s="266">
        <f t="shared" si="19"/>
        <v>7.1955502283695778E-3</v>
      </c>
      <c r="M147" s="266">
        <f t="shared" si="19"/>
        <v>7.1955502283688093E-3</v>
      </c>
      <c r="N147" s="266">
        <f t="shared" si="19"/>
        <v>7.1955502283685248E-3</v>
      </c>
      <c r="O147" s="266">
        <f t="shared" si="19"/>
        <v>7.1955502283685179E-3</v>
      </c>
      <c r="P147" s="266">
        <f t="shared" si="19"/>
        <v>7.1955502283686601E-3</v>
      </c>
      <c r="Q147" s="266">
        <f t="shared" si="19"/>
        <v>7.1955502283674849E-3</v>
      </c>
      <c r="R147" s="266">
        <f t="shared" si="19"/>
        <v>7.1955502283691181E-3</v>
      </c>
      <c r="S147" s="266">
        <f t="shared" si="19"/>
        <v>7.1955502283699768E-3</v>
      </c>
      <c r="T147" s="266">
        <f t="shared" si="19"/>
        <v>7.1955502283687885E-3</v>
      </c>
      <c r="U147" s="266">
        <f t="shared" si="19"/>
        <v>7.195550228367981E-3</v>
      </c>
      <c r="V147" s="266">
        <f t="shared" si="19"/>
        <v>7.195550228367942E-3</v>
      </c>
      <c r="W147" s="266">
        <f t="shared" si="19"/>
        <v>7.195550228367785E-3</v>
      </c>
      <c r="X147" s="266">
        <f t="shared" si="19"/>
        <v>7.1955502283682464E-3</v>
      </c>
      <c r="Y147" s="266">
        <f t="shared" si="19"/>
        <v>7.1955502283684849E-3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8.0564402695876437E-3</v>
      </c>
      <c r="C148" s="267">
        <f t="shared" si="20"/>
        <v>8.0564402695867607E-3</v>
      </c>
      <c r="D148" s="267">
        <f t="shared" si="20"/>
        <v>8.0564402695871545E-3</v>
      </c>
      <c r="E148" s="267">
        <f t="shared" si="20"/>
        <v>8.0564402695803266E-3</v>
      </c>
      <c r="F148" s="267">
        <f t="shared" si="20"/>
        <v>8.0564402695864883E-3</v>
      </c>
      <c r="G148" s="267">
        <f t="shared" si="20"/>
        <v>8.0564402695870365E-3</v>
      </c>
      <c r="H148" s="267">
        <f t="shared" si="20"/>
        <v>8.056440269586582E-3</v>
      </c>
      <c r="I148" s="267">
        <f t="shared" si="20"/>
        <v>8.0564402695872724E-3</v>
      </c>
      <c r="J148" s="267">
        <f t="shared" si="20"/>
        <v>8.0564402695864103E-3</v>
      </c>
      <c r="K148" s="267">
        <f t="shared" si="20"/>
        <v>8.0564402695803942E-3</v>
      </c>
      <c r="L148" s="267">
        <f t="shared" si="20"/>
        <v>8.0564402695807134E-3</v>
      </c>
      <c r="M148" s="267">
        <f t="shared" si="20"/>
        <v>8.0564402695798565E-3</v>
      </c>
      <c r="N148" s="267">
        <f t="shared" si="20"/>
        <v>8.056440269579539E-3</v>
      </c>
      <c r="O148" s="267">
        <f t="shared" si="20"/>
        <v>8.0564402695795338E-3</v>
      </c>
      <c r="P148" s="267">
        <f t="shared" si="20"/>
        <v>8.0564402695796952E-3</v>
      </c>
      <c r="Q148" s="267">
        <f t="shared" si="20"/>
        <v>8.056440269578375E-3</v>
      </c>
      <c r="R148" s="267">
        <f t="shared" si="20"/>
        <v>8.0564402695802052E-3</v>
      </c>
      <c r="S148" s="267">
        <f t="shared" si="20"/>
        <v>8.0564402695811645E-3</v>
      </c>
      <c r="T148" s="267">
        <f t="shared" si="20"/>
        <v>8.0564402695798322E-3</v>
      </c>
      <c r="U148" s="267">
        <f t="shared" si="20"/>
        <v>8.0564402695789336E-3</v>
      </c>
      <c r="V148" s="267">
        <f t="shared" si="20"/>
        <v>8.0564402695788885E-3</v>
      </c>
      <c r="W148" s="267">
        <f t="shared" si="20"/>
        <v>8.0564402695787116E-3</v>
      </c>
      <c r="X148" s="267">
        <f t="shared" si="20"/>
        <v>8.0564402695792302E-3</v>
      </c>
      <c r="Y148" s="267">
        <f t="shared" si="20"/>
        <v>8.0564402695794957E-3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9.8815363878442131E-3</v>
      </c>
      <c r="C149" s="267">
        <f t="shared" si="21"/>
        <v>8.8069429594992872E-3</v>
      </c>
      <c r="D149" s="267">
        <f t="shared" si="21"/>
        <v>9.1877982341200971E-3</v>
      </c>
      <c r="E149" s="267">
        <f t="shared" si="21"/>
        <v>1.1685749037941498E-2</v>
      </c>
      <c r="F149" s="267">
        <f t="shared" si="21"/>
        <v>9.4745367851825843E-3</v>
      </c>
      <c r="G149" s="267">
        <f t="shared" si="21"/>
        <v>9.2946274068121584E-3</v>
      </c>
      <c r="H149" s="267">
        <f t="shared" si="21"/>
        <v>1.0116514521918644E-2</v>
      </c>
      <c r="I149" s="267">
        <f t="shared" si="21"/>
        <v>9.669181629503372E-3</v>
      </c>
      <c r="J149" s="267">
        <f t="shared" si="21"/>
        <v>9.8887007163506839E-3</v>
      </c>
      <c r="K149" s="267">
        <f t="shared" si="21"/>
        <v>1.0515378631795379E-2</v>
      </c>
      <c r="L149" s="267">
        <f t="shared" si="21"/>
        <v>1.1163030939906032E-2</v>
      </c>
      <c r="M149" s="267">
        <f t="shared" si="21"/>
        <v>1.124065008585288E-2</v>
      </c>
      <c r="N149" s="267">
        <f t="shared" si="21"/>
        <v>1.1368664979090884E-2</v>
      </c>
      <c r="O149" s="267">
        <f t="shared" si="21"/>
        <v>1.1292121212018707E-2</v>
      </c>
      <c r="P149" s="267">
        <f t="shared" si="21"/>
        <v>1.1969101605510577E-2</v>
      </c>
      <c r="Q149" s="267">
        <f t="shared" si="21"/>
        <v>1.2541955289876639E-2</v>
      </c>
      <c r="R149" s="267">
        <f t="shared" si="21"/>
        <v>1.3063186876727112E-2</v>
      </c>
      <c r="S149" s="267">
        <f t="shared" si="21"/>
        <v>1.2696602293896724E-2</v>
      </c>
      <c r="T149" s="267">
        <f t="shared" si="21"/>
        <v>1.3269498872613165E-2</v>
      </c>
      <c r="U149" s="267">
        <f t="shared" si="21"/>
        <v>1.4097935909727848E-2</v>
      </c>
      <c r="V149" s="267">
        <f t="shared" si="21"/>
        <v>1.4443374622822931E-2</v>
      </c>
      <c r="W149" s="267">
        <f t="shared" si="21"/>
        <v>1.4472202787086528E-2</v>
      </c>
      <c r="X149" s="267">
        <f t="shared" si="21"/>
        <v>1.398459573879646E-2</v>
      </c>
      <c r="Y149" s="267">
        <f t="shared" si="21"/>
        <v>1.3609957236665438E-2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5.9256386055789373E-3</v>
      </c>
      <c r="C150" s="267">
        <f t="shared" si="22"/>
        <v>5.9256386055782841E-3</v>
      </c>
      <c r="D150" s="267">
        <f t="shared" si="22"/>
        <v>5.9256386055785764E-3</v>
      </c>
      <c r="E150" s="267">
        <f t="shared" si="22"/>
        <v>5.9256386055735579E-3</v>
      </c>
      <c r="F150" s="267">
        <f t="shared" si="22"/>
        <v>5.9256386055780907E-3</v>
      </c>
      <c r="G150" s="267">
        <f t="shared" si="22"/>
        <v>5.9256386055784932E-3</v>
      </c>
      <c r="H150" s="267">
        <f t="shared" si="22"/>
        <v>5.9256386055781566E-3</v>
      </c>
      <c r="I150" s="267">
        <f t="shared" si="22"/>
        <v>5.9256386055786675E-3</v>
      </c>
      <c r="J150" s="267">
        <f t="shared" si="22"/>
        <v>5.9256386055780283E-3</v>
      </c>
      <c r="K150" s="267">
        <f t="shared" si="22"/>
        <v>5.9256386055736047E-3</v>
      </c>
      <c r="L150" s="267">
        <f t="shared" si="22"/>
        <v>5.9256386055738398E-3</v>
      </c>
      <c r="M150" s="267">
        <f t="shared" si="22"/>
        <v>5.9256386055732109E-3</v>
      </c>
      <c r="N150" s="267">
        <f t="shared" si="22"/>
        <v>5.9256386055729759E-3</v>
      </c>
      <c r="O150" s="267">
        <f t="shared" si="22"/>
        <v>5.9256386055729724E-3</v>
      </c>
      <c r="P150" s="267">
        <f t="shared" si="22"/>
        <v>5.9256386055730912E-3</v>
      </c>
      <c r="Q150" s="267">
        <f t="shared" si="22"/>
        <v>5.9256386055721207E-3</v>
      </c>
      <c r="R150" s="267">
        <f t="shared" si="22"/>
        <v>5.9256386055734659E-3</v>
      </c>
      <c r="S150" s="267">
        <f t="shared" si="22"/>
        <v>5.925638605574172E-3</v>
      </c>
      <c r="T150" s="267">
        <f t="shared" si="22"/>
        <v>5.9256386055731927E-3</v>
      </c>
      <c r="U150" s="267">
        <f t="shared" si="22"/>
        <v>5.9256386055725309E-3</v>
      </c>
      <c r="V150" s="267">
        <f t="shared" si="22"/>
        <v>5.9256386055724962E-3</v>
      </c>
      <c r="W150" s="267">
        <f t="shared" si="22"/>
        <v>5.9256386055723687E-3</v>
      </c>
      <c r="X150" s="267">
        <f t="shared" si="22"/>
        <v>5.9256386055727486E-3</v>
      </c>
      <c r="Y150" s="267">
        <f t="shared" si="22"/>
        <v>5.9256386055729447E-3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8.115584423232531E-3</v>
      </c>
      <c r="C151" s="268">
        <f t="shared" si="23"/>
        <v>8.1010409604148053E-3</v>
      </c>
      <c r="D151" s="268">
        <f t="shared" si="23"/>
        <v>8.1042446687944261E-3</v>
      </c>
      <c r="E151" s="268">
        <f t="shared" si="23"/>
        <v>8.3966154742146602E-3</v>
      </c>
      <c r="F151" s="268">
        <f t="shared" si="23"/>
        <v>8.1048112730920142E-3</v>
      </c>
      <c r="G151" s="268">
        <f t="shared" si="23"/>
        <v>8.0100862737364671E-3</v>
      </c>
      <c r="H151" s="268">
        <f t="shared" si="23"/>
        <v>8.0699049379738541E-3</v>
      </c>
      <c r="I151" s="268">
        <f t="shared" si="23"/>
        <v>8.0283016828324866E-3</v>
      </c>
      <c r="J151" s="268">
        <f t="shared" si="23"/>
        <v>8.051997989544795E-3</v>
      </c>
      <c r="K151" s="268">
        <f t="shared" si="23"/>
        <v>8.1601698958490079E-3</v>
      </c>
      <c r="L151" s="268">
        <f t="shared" si="23"/>
        <v>8.3225037721897707E-3</v>
      </c>
      <c r="M151" s="268">
        <f t="shared" si="23"/>
        <v>8.3470201625779825E-3</v>
      </c>
      <c r="N151" s="268">
        <f t="shared" si="23"/>
        <v>8.385136649048313E-3</v>
      </c>
      <c r="O151" s="268">
        <f t="shared" si="23"/>
        <v>8.3660362730912548E-3</v>
      </c>
      <c r="P151" s="268">
        <f t="shared" si="23"/>
        <v>8.5641412670370842E-3</v>
      </c>
      <c r="Q151" s="268">
        <f t="shared" si="23"/>
        <v>8.728130611120391E-3</v>
      </c>
      <c r="R151" s="268">
        <f t="shared" si="23"/>
        <v>8.855097800263308E-3</v>
      </c>
      <c r="S151" s="268">
        <f t="shared" si="23"/>
        <v>8.6904580880386405E-3</v>
      </c>
      <c r="T151" s="268">
        <f t="shared" si="23"/>
        <v>8.8855702545999182E-3</v>
      </c>
      <c r="U151" s="268">
        <f t="shared" si="23"/>
        <v>9.218284488900632E-3</v>
      </c>
      <c r="V151" s="268">
        <f t="shared" si="23"/>
        <v>9.4422320336320833E-3</v>
      </c>
      <c r="W151" s="268">
        <f t="shared" si="23"/>
        <v>9.3681766265748413E-3</v>
      </c>
      <c r="X151" s="268">
        <f t="shared" si="23"/>
        <v>9.1137586681656439E-3</v>
      </c>
      <c r="Y151" s="268">
        <f t="shared" si="23"/>
        <v>8.9658462746997312E-3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4.213853165007201E-2</v>
      </c>
      <c r="C152" s="269">
        <f t="shared" si="24"/>
        <v>3.755606720183343E-2</v>
      </c>
      <c r="D152" s="269">
        <f t="shared" si="24"/>
        <v>3.9180175175918118E-2</v>
      </c>
      <c r="E152" s="269">
        <f t="shared" si="24"/>
        <v>4.9832362738232501E-2</v>
      </c>
      <c r="F152" s="269">
        <f t="shared" si="24"/>
        <v>4.0402934576380001E-2</v>
      </c>
      <c r="G152" s="269">
        <f t="shared" si="24"/>
        <v>3.963573434181597E-2</v>
      </c>
      <c r="H152" s="269">
        <f t="shared" si="24"/>
        <v>4.3140565458493839E-2</v>
      </c>
      <c r="I152" s="269">
        <f t="shared" si="24"/>
        <v>4.1232972296326525E-2</v>
      </c>
      <c r="J152" s="269">
        <f t="shared" si="24"/>
        <v>4.2169083000760034E-2</v>
      </c>
      <c r="K152" s="269">
        <f t="shared" si="24"/>
        <v>4.4841469777258912E-2</v>
      </c>
      <c r="L152" s="269">
        <f t="shared" si="24"/>
        <v>4.7603299133788447E-2</v>
      </c>
      <c r="M152" s="269">
        <f t="shared" si="24"/>
        <v>4.7934295925153421E-2</v>
      </c>
      <c r="N152" s="269">
        <f t="shared" si="24"/>
        <v>4.8480198851445951E-2</v>
      </c>
      <c r="O152" s="269">
        <f t="shared" si="24"/>
        <v>4.8153787873963294E-2</v>
      </c>
      <c r="P152" s="269">
        <f t="shared" si="24"/>
        <v>5.1040683050782965E-2</v>
      </c>
      <c r="Q152" s="269">
        <f t="shared" si="24"/>
        <v>5.3483543367445298E-2</v>
      </c>
      <c r="R152" s="269">
        <f t="shared" si="24"/>
        <v>5.5706267937536934E-2</v>
      </c>
      <c r="S152" s="269">
        <f t="shared" si="24"/>
        <v>5.4143015479646964E-2</v>
      </c>
      <c r="T152" s="269">
        <f t="shared" si="24"/>
        <v>5.6586058713708996E-2</v>
      </c>
      <c r="U152" s="269">
        <f t="shared" si="24"/>
        <v>6.0118821124167048E-2</v>
      </c>
      <c r="V152" s="269">
        <f t="shared" si="24"/>
        <v>6.1591899760281114E-2</v>
      </c>
      <c r="W152" s="269">
        <f t="shared" si="24"/>
        <v>6.1714833731736168E-2</v>
      </c>
      <c r="X152" s="269">
        <f t="shared" si="24"/>
        <v>5.9635496649858358E-2</v>
      </c>
      <c r="Y152" s="269">
        <f t="shared" si="24"/>
        <v>5.8037899296596189E-2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0.16340650209368171</v>
      </c>
      <c r="C153" s="269">
        <f t="shared" si="25"/>
        <v>0.16092243958603369</v>
      </c>
      <c r="D153" s="269">
        <f t="shared" si="25"/>
        <v>0.15982284943972619</v>
      </c>
      <c r="E153" s="269">
        <f t="shared" si="25"/>
        <v>0.15070875512291168</v>
      </c>
      <c r="F153" s="269">
        <f t="shared" si="25"/>
        <v>0.1547329712038806</v>
      </c>
      <c r="G153" s="269">
        <f t="shared" si="25"/>
        <v>0.1537867677172686</v>
      </c>
      <c r="H153" s="269">
        <f t="shared" si="25"/>
        <v>0.15126769159322417</v>
      </c>
      <c r="I153" s="269">
        <f t="shared" si="25"/>
        <v>0.15270820785580044</v>
      </c>
      <c r="J153" s="269">
        <f t="shared" si="25"/>
        <v>0.15170806428600031</v>
      </c>
      <c r="K153" s="269">
        <f t="shared" si="25"/>
        <v>0.14928979727566569</v>
      </c>
      <c r="L153" s="269">
        <f t="shared" si="25"/>
        <v>0.14769034887038038</v>
      </c>
      <c r="M153" s="269">
        <f t="shared" si="25"/>
        <v>0.14797633406361382</v>
      </c>
      <c r="N153" s="269">
        <f t="shared" si="25"/>
        <v>0.14712947996112688</v>
      </c>
      <c r="O153" s="269">
        <f t="shared" si="25"/>
        <v>0.14604147770071732</v>
      </c>
      <c r="P153" s="269">
        <f t="shared" si="25"/>
        <v>0.14390402301535898</v>
      </c>
      <c r="Q153" s="269">
        <f t="shared" si="25"/>
        <v>0.14107629507873365</v>
      </c>
      <c r="R153" s="269">
        <f t="shared" si="25"/>
        <v>0.13934271870183837</v>
      </c>
      <c r="S153" s="269">
        <f t="shared" si="25"/>
        <v>0.13981095915517514</v>
      </c>
      <c r="T153" s="269">
        <f t="shared" si="25"/>
        <v>0.1388684291166806</v>
      </c>
      <c r="U153" s="269">
        <f t="shared" si="25"/>
        <v>0.13865147984823201</v>
      </c>
      <c r="V153" s="269">
        <f t="shared" si="25"/>
        <v>0.13859184540323691</v>
      </c>
      <c r="W153" s="269">
        <f t="shared" si="25"/>
        <v>0.13906951873317161</v>
      </c>
      <c r="X153" s="269">
        <f t="shared" si="25"/>
        <v>0.13931629921844249</v>
      </c>
      <c r="Y153" s="269">
        <f t="shared" si="25"/>
        <v>0.13936062146082751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0.12628562049507391</v>
      </c>
      <c r="C154" s="318">
        <f t="shared" si="26"/>
        <v>0.129336385749661</v>
      </c>
      <c r="D154" s="318">
        <f t="shared" si="26"/>
        <v>0.12858871222389137</v>
      </c>
      <c r="E154" s="318">
        <f t="shared" si="26"/>
        <v>0.12380834455372823</v>
      </c>
      <c r="F154" s="318">
        <f t="shared" si="26"/>
        <v>0.12806063310099672</v>
      </c>
      <c r="G154" s="318">
        <f t="shared" si="26"/>
        <v>0.12684450768150987</v>
      </c>
      <c r="H154" s="318">
        <f t="shared" si="26"/>
        <v>0.12429288502164625</v>
      </c>
      <c r="I154" s="318">
        <f t="shared" si="26"/>
        <v>0.12565634106649209</v>
      </c>
      <c r="J154" s="318">
        <f t="shared" si="26"/>
        <v>0.12511398920634248</v>
      </c>
      <c r="K154" s="318">
        <f t="shared" si="26"/>
        <v>0.12401554019452148</v>
      </c>
      <c r="L154" s="318">
        <f t="shared" si="26"/>
        <v>0.12295729879817818</v>
      </c>
      <c r="M154" s="318">
        <f t="shared" si="26"/>
        <v>0.12330693679070662</v>
      </c>
      <c r="N154" s="318">
        <f t="shared" si="26"/>
        <v>0.12248209423343596</v>
      </c>
      <c r="O154" s="318">
        <f t="shared" si="26"/>
        <v>0.12127814091847396</v>
      </c>
      <c r="P154" s="318">
        <f t="shared" si="26"/>
        <v>0.11940817907201051</v>
      </c>
      <c r="Q154" s="318">
        <f t="shared" si="26"/>
        <v>0.11674165822682371</v>
      </c>
      <c r="R154" s="318">
        <f t="shared" si="26"/>
        <v>0.11520681884545671</v>
      </c>
      <c r="S154" s="318">
        <f t="shared" si="26"/>
        <v>0.11548474474671665</v>
      </c>
      <c r="T154" s="318">
        <f t="shared" si="26"/>
        <v>0.11482473604467604</v>
      </c>
      <c r="U154" s="318">
        <f t="shared" si="26"/>
        <v>0.11509746401740477</v>
      </c>
      <c r="V154" s="318">
        <f t="shared" si="26"/>
        <v>0.11524587941826744</v>
      </c>
      <c r="W154" s="318">
        <f t="shared" si="26"/>
        <v>0.11576810854135132</v>
      </c>
      <c r="X154" s="318">
        <f t="shared" si="26"/>
        <v>0.11573428179217614</v>
      </c>
      <c r="Y154" s="318">
        <f t="shared" si="26"/>
        <v>0.11555564779752332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3.7120881598607797E-2</v>
      </c>
      <c r="C155" s="318">
        <f t="shared" si="27"/>
        <v>3.1586053836372682E-2</v>
      </c>
      <c r="D155" s="318">
        <f t="shared" si="27"/>
        <v>3.1234137215834817E-2</v>
      </c>
      <c r="E155" s="318">
        <f t="shared" si="27"/>
        <v>2.6900410569183467E-2</v>
      </c>
      <c r="F155" s="318">
        <f t="shared" si="27"/>
        <v>2.6672338102883886E-2</v>
      </c>
      <c r="G155" s="318">
        <f t="shared" si="27"/>
        <v>2.6942260035758742E-2</v>
      </c>
      <c r="H155" s="318">
        <f t="shared" si="27"/>
        <v>2.6974806571577914E-2</v>
      </c>
      <c r="I155" s="318">
        <f t="shared" si="27"/>
        <v>2.7051866789308366E-2</v>
      </c>
      <c r="J155" s="318">
        <f t="shared" si="27"/>
        <v>2.6594075079657824E-2</v>
      </c>
      <c r="K155" s="318">
        <f t="shared" si="27"/>
        <v>2.5274257081144221E-2</v>
      </c>
      <c r="L155" s="318">
        <f t="shared" si="27"/>
        <v>2.4733050072202216E-2</v>
      </c>
      <c r="M155" s="318">
        <f t="shared" si="27"/>
        <v>2.4669397272907213E-2</v>
      </c>
      <c r="N155" s="318">
        <f t="shared" si="27"/>
        <v>2.4647385727690919E-2</v>
      </c>
      <c r="O155" s="318">
        <f t="shared" si="27"/>
        <v>2.4763336782243368E-2</v>
      </c>
      <c r="P155" s="318">
        <f t="shared" si="27"/>
        <v>2.4495843943348489E-2</v>
      </c>
      <c r="Q155" s="318">
        <f t="shared" si="27"/>
        <v>2.4334636851909931E-2</v>
      </c>
      <c r="R155" s="318">
        <f t="shared" si="27"/>
        <v>2.4135899856381655E-2</v>
      </c>
      <c r="S155" s="318">
        <f t="shared" si="27"/>
        <v>2.4326214408458512E-2</v>
      </c>
      <c r="T155" s="318">
        <f t="shared" si="27"/>
        <v>2.404369307200455E-2</v>
      </c>
      <c r="U155" s="318">
        <f t="shared" si="27"/>
        <v>2.3554015830827252E-2</v>
      </c>
      <c r="V155" s="318">
        <f t="shared" si="27"/>
        <v>2.3345965984969456E-2</v>
      </c>
      <c r="W155" s="318">
        <f t="shared" si="27"/>
        <v>2.3301410191820277E-2</v>
      </c>
      <c r="X155" s="318">
        <f t="shared" si="27"/>
        <v>2.3582017426266345E-2</v>
      </c>
      <c r="Y155" s="318">
        <f t="shared" si="27"/>
        <v>2.3804973663304176E-2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0.64389984778957754</v>
      </c>
      <c r="C157" s="269">
        <f t="shared" si="29"/>
        <v>0.65522574048475257</v>
      </c>
      <c r="D157" s="269">
        <f t="shared" si="29"/>
        <v>0.65301585805258033</v>
      </c>
      <c r="E157" s="269">
        <f t="shared" si="29"/>
        <v>0.64008666860650909</v>
      </c>
      <c r="F157" s="269">
        <f t="shared" si="29"/>
        <v>0.65559738750675078</v>
      </c>
      <c r="G157" s="269">
        <f t="shared" si="29"/>
        <v>0.65903623159881763</v>
      </c>
      <c r="H157" s="269">
        <f t="shared" si="29"/>
        <v>0.65486036676393844</v>
      </c>
      <c r="I157" s="269">
        <f t="shared" si="29"/>
        <v>0.65708628203822894</v>
      </c>
      <c r="J157" s="269">
        <f t="shared" si="29"/>
        <v>0.65621640064475639</v>
      </c>
      <c r="K157" s="269">
        <f t="shared" si="29"/>
        <v>0.65301597412162582</v>
      </c>
      <c r="L157" s="269">
        <f t="shared" si="29"/>
        <v>0.64871712571166695</v>
      </c>
      <c r="M157" s="269">
        <f t="shared" si="29"/>
        <v>0.64746533758646319</v>
      </c>
      <c r="N157" s="269">
        <f t="shared" si="29"/>
        <v>0.64746831966326668</v>
      </c>
      <c r="O157" s="269">
        <f t="shared" si="29"/>
        <v>0.6499614069533024</v>
      </c>
      <c r="P157" s="269">
        <f t="shared" si="29"/>
        <v>0.64631198186600536</v>
      </c>
      <c r="Q157" s="269">
        <f t="shared" si="29"/>
        <v>0.64482418214220605</v>
      </c>
      <c r="R157" s="269">
        <f t="shared" si="29"/>
        <v>0.64217845313391264</v>
      </c>
      <c r="S157" s="269">
        <f t="shared" si="29"/>
        <v>0.64529257915172156</v>
      </c>
      <c r="T157" s="269">
        <f t="shared" si="29"/>
        <v>0.64081902063282681</v>
      </c>
      <c r="U157" s="269">
        <f t="shared" si="29"/>
        <v>0.63249967645171468</v>
      </c>
      <c r="V157" s="269">
        <f t="shared" si="29"/>
        <v>0.62889617996764791</v>
      </c>
      <c r="W157" s="269">
        <f t="shared" si="29"/>
        <v>0.62793391711112678</v>
      </c>
      <c r="X157" s="269">
        <f t="shared" si="29"/>
        <v>0.6327025712176767</v>
      </c>
      <c r="Y157" s="269">
        <f t="shared" si="29"/>
        <v>0.63654547327600297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0.60219871229074196</v>
      </c>
      <c r="C158" s="318">
        <f t="shared" si="30"/>
        <v>0.61805950364972151</v>
      </c>
      <c r="D158" s="318">
        <f t="shared" si="30"/>
        <v>0.61424237141457871</v>
      </c>
      <c r="E158" s="318">
        <f t="shared" si="30"/>
        <v>0.59077156365622518</v>
      </c>
      <c r="F158" s="318">
        <f t="shared" si="30"/>
        <v>0.61561383365842082</v>
      </c>
      <c r="G158" s="318">
        <f t="shared" si="30"/>
        <v>0.61981191447952155</v>
      </c>
      <c r="H158" s="318">
        <f t="shared" si="30"/>
        <v>0.61216759852463598</v>
      </c>
      <c r="I158" s="318">
        <f t="shared" si="30"/>
        <v>0.61628130622588584</v>
      </c>
      <c r="J158" s="318">
        <f t="shared" si="30"/>
        <v>0.61448503091694262</v>
      </c>
      <c r="K158" s="318">
        <f t="shared" si="30"/>
        <v>0.60863995687743644</v>
      </c>
      <c r="L158" s="318">
        <f t="shared" si="30"/>
        <v>0.60160794678121599</v>
      </c>
      <c r="M158" s="318">
        <f t="shared" si="30"/>
        <v>0.60002859759714533</v>
      </c>
      <c r="N158" s="318">
        <f t="shared" si="30"/>
        <v>0.5994913431966179</v>
      </c>
      <c r="O158" s="318">
        <f t="shared" si="30"/>
        <v>0.60230745333218949</v>
      </c>
      <c r="P158" s="318">
        <f t="shared" si="30"/>
        <v>0.59580109891619137</v>
      </c>
      <c r="Q158" s="318">
        <f t="shared" si="30"/>
        <v>0.59189579566104411</v>
      </c>
      <c r="R158" s="318">
        <f t="shared" si="30"/>
        <v>0.58705041386836543</v>
      </c>
      <c r="S158" s="318">
        <f t="shared" si="30"/>
        <v>0.59171156585059836</v>
      </c>
      <c r="T158" s="318">
        <f t="shared" si="30"/>
        <v>0.58482032278163076</v>
      </c>
      <c r="U158" s="318">
        <f t="shared" si="30"/>
        <v>0.57300488611236355</v>
      </c>
      <c r="V158" s="318">
        <f t="shared" si="30"/>
        <v>0.56794360148524614</v>
      </c>
      <c r="W158" s="318">
        <f t="shared" si="30"/>
        <v>0.56685968070662118</v>
      </c>
      <c r="X158" s="318">
        <f t="shared" si="30"/>
        <v>0.57368608846532021</v>
      </c>
      <c r="Y158" s="318">
        <f t="shared" si="30"/>
        <v>0.57911000488490161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4.1701135498835598E-2</v>
      </c>
      <c r="C159" s="318">
        <f t="shared" si="31"/>
        <v>3.716623683503114E-2</v>
      </c>
      <c r="D159" s="318">
        <f t="shared" si="31"/>
        <v>3.877348663800164E-2</v>
      </c>
      <c r="E159" s="318">
        <f t="shared" si="31"/>
        <v>4.9315104950283871E-2</v>
      </c>
      <c r="F159" s="318">
        <f t="shared" si="31"/>
        <v>3.9983553848330002E-2</v>
      </c>
      <c r="G159" s="318">
        <f t="shared" si="31"/>
        <v>3.9224317119296075E-2</v>
      </c>
      <c r="H159" s="318">
        <f t="shared" si="31"/>
        <v>4.2692768239302514E-2</v>
      </c>
      <c r="I159" s="318">
        <f t="shared" si="31"/>
        <v>4.0804975812343207E-2</v>
      </c>
      <c r="J159" s="318">
        <f t="shared" si="31"/>
        <v>4.1731369727813807E-2</v>
      </c>
      <c r="K159" s="318">
        <f t="shared" si="31"/>
        <v>4.4376017244189381E-2</v>
      </c>
      <c r="L159" s="318">
        <f t="shared" si="31"/>
        <v>4.7109178930451009E-2</v>
      </c>
      <c r="M159" s="318">
        <f t="shared" si="31"/>
        <v>4.7436739989317821E-2</v>
      </c>
      <c r="N159" s="318">
        <f t="shared" si="31"/>
        <v>4.7976976466648828E-2</v>
      </c>
      <c r="O159" s="318">
        <f t="shared" si="31"/>
        <v>4.765395362111291E-2</v>
      </c>
      <c r="P159" s="318">
        <f t="shared" si="31"/>
        <v>5.0510882949814026E-2</v>
      </c>
      <c r="Q159" s="318">
        <f t="shared" si="31"/>
        <v>5.2928386481161944E-2</v>
      </c>
      <c r="R159" s="318">
        <f t="shared" si="31"/>
        <v>5.5128039265547088E-2</v>
      </c>
      <c r="S159" s="318">
        <f t="shared" si="31"/>
        <v>5.3581013301123269E-2</v>
      </c>
      <c r="T159" s="318">
        <f t="shared" si="31"/>
        <v>5.5998697851196086E-2</v>
      </c>
      <c r="U159" s="318">
        <f t="shared" si="31"/>
        <v>5.949479033935122E-2</v>
      </c>
      <c r="V159" s="318">
        <f t="shared" si="31"/>
        <v>6.0952578482401695E-2</v>
      </c>
      <c r="W159" s="318">
        <f t="shared" si="31"/>
        <v>6.10742364045056E-2</v>
      </c>
      <c r="X159" s="318">
        <f t="shared" si="31"/>
        <v>5.9016482752356429E-2</v>
      </c>
      <c r="Y159" s="318">
        <f t="shared" si="31"/>
        <v>5.7435468391101308E-2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0.11138036855204986</v>
      </c>
      <c r="C160" s="269">
        <f t="shared" si="32"/>
        <v>0.10821013970392619</v>
      </c>
      <c r="D160" s="269">
        <f t="shared" si="32"/>
        <v>0.10951144532531945</v>
      </c>
      <c r="E160" s="269">
        <f t="shared" si="32"/>
        <v>0.11811221991666783</v>
      </c>
      <c r="F160" s="269">
        <f t="shared" si="32"/>
        <v>0.11050972955117405</v>
      </c>
      <c r="G160" s="269">
        <f t="shared" si="32"/>
        <v>0.10905892355800854</v>
      </c>
      <c r="H160" s="269">
        <f t="shared" si="32"/>
        <v>0.11136732762091144</v>
      </c>
      <c r="I160" s="269">
        <f t="shared" si="32"/>
        <v>0.11009742539376705</v>
      </c>
      <c r="J160" s="269">
        <f t="shared" si="32"/>
        <v>0.11078812425904845</v>
      </c>
      <c r="K160" s="269">
        <f t="shared" si="32"/>
        <v>0.11299958119428177</v>
      </c>
      <c r="L160" s="269">
        <f t="shared" si="32"/>
        <v>0.11532606246854434</v>
      </c>
      <c r="M160" s="269">
        <f t="shared" si="32"/>
        <v>0.11585873307281662</v>
      </c>
      <c r="N160" s="269">
        <f t="shared" si="32"/>
        <v>0.11599057079249982</v>
      </c>
      <c r="O160" s="269">
        <f t="shared" si="32"/>
        <v>0.11500754088338593</v>
      </c>
      <c r="P160" s="269">
        <f t="shared" si="32"/>
        <v>0.11703244009178362</v>
      </c>
      <c r="Q160" s="269">
        <f t="shared" si="32"/>
        <v>0.11816826440709971</v>
      </c>
      <c r="R160" s="269">
        <f t="shared" si="32"/>
        <v>0.11967664644619889</v>
      </c>
      <c r="S160" s="269">
        <f t="shared" si="32"/>
        <v>0.11818875672799506</v>
      </c>
      <c r="T160" s="269">
        <f t="shared" si="32"/>
        <v>0.12039379330604913</v>
      </c>
      <c r="U160" s="269">
        <f t="shared" si="32"/>
        <v>0.1242361730737384</v>
      </c>
      <c r="V160" s="269">
        <f t="shared" si="32"/>
        <v>0.12585683910885975</v>
      </c>
      <c r="W160" s="269">
        <f t="shared" si="32"/>
        <v>0.12626372190678539</v>
      </c>
      <c r="X160" s="269">
        <f t="shared" si="32"/>
        <v>0.12406964940354027</v>
      </c>
      <c r="Y160" s="269">
        <f t="shared" si="32"/>
        <v>0.12230257335168739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6.728190519732323E-2</v>
      </c>
      <c r="C161" s="318">
        <f t="shared" si="33"/>
        <v>6.8907278678751585E-2</v>
      </c>
      <c r="D161" s="318">
        <f t="shared" si="33"/>
        <v>6.8508936420288769E-2</v>
      </c>
      <c r="E161" s="318">
        <f t="shared" si="33"/>
        <v>6.5962072865029045E-2</v>
      </c>
      <c r="F161" s="318">
        <f t="shared" si="33"/>
        <v>6.8227588715427459E-2</v>
      </c>
      <c r="G161" s="318">
        <f t="shared" si="33"/>
        <v>6.7579666688666162E-2</v>
      </c>
      <c r="H161" s="318">
        <f t="shared" si="33"/>
        <v>6.6220224234115457E-2</v>
      </c>
      <c r="I161" s="318">
        <f t="shared" si="33"/>
        <v>6.6946640432495014E-2</v>
      </c>
      <c r="J161" s="318">
        <f t="shared" si="33"/>
        <v>6.6657688560578562E-2</v>
      </c>
      <c r="K161" s="318">
        <f t="shared" si="33"/>
        <v>6.6072461659940934E-2</v>
      </c>
      <c r="L161" s="318">
        <f t="shared" si="33"/>
        <v>6.5508656398300502E-2</v>
      </c>
      <c r="M161" s="318">
        <f t="shared" si="33"/>
        <v>6.5694935011609432E-2</v>
      </c>
      <c r="N161" s="318">
        <f t="shared" si="33"/>
        <v>6.5255478971219041E-2</v>
      </c>
      <c r="O161" s="318">
        <f t="shared" si="33"/>
        <v>6.4614041945517231E-2</v>
      </c>
      <c r="P161" s="318">
        <f t="shared" si="33"/>
        <v>6.3617771782824586E-2</v>
      </c>
      <c r="Q161" s="318">
        <f t="shared" si="33"/>
        <v>6.2197114371401047E-2</v>
      </c>
      <c r="R161" s="318">
        <f t="shared" si="33"/>
        <v>6.1379389302264775E-2</v>
      </c>
      <c r="S161" s="318">
        <f t="shared" si="33"/>
        <v>6.1527461458596923E-2</v>
      </c>
      <c r="T161" s="318">
        <f t="shared" si="33"/>
        <v>6.1175824884725602E-2</v>
      </c>
      <c r="U161" s="318">
        <f t="shared" si="33"/>
        <v>6.1321127711237856E-2</v>
      </c>
      <c r="V161" s="318">
        <f t="shared" si="33"/>
        <v>6.1400199824844466E-2</v>
      </c>
      <c r="W161" s="318">
        <f t="shared" si="33"/>
        <v>6.1678430792177642E-2</v>
      </c>
      <c r="X161" s="318">
        <f t="shared" si="33"/>
        <v>6.1660408723455823E-2</v>
      </c>
      <c r="Y161" s="318">
        <f t="shared" si="33"/>
        <v>6.1565236878505195E-2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4.4098463354726614E-2</v>
      </c>
      <c r="C162" s="326">
        <f t="shared" si="34"/>
        <v>3.9302861025174614E-2</v>
      </c>
      <c r="D162" s="326">
        <f t="shared" si="34"/>
        <v>4.1002508905030668E-2</v>
      </c>
      <c r="E162" s="326">
        <f t="shared" si="34"/>
        <v>5.2150147051638777E-2</v>
      </c>
      <c r="F162" s="326">
        <f t="shared" si="34"/>
        <v>4.22821408357466E-2</v>
      </c>
      <c r="G162" s="326">
        <f t="shared" si="34"/>
        <v>4.1479256869342382E-2</v>
      </c>
      <c r="H162" s="326">
        <f t="shared" si="34"/>
        <v>4.5147103386795985E-2</v>
      </c>
      <c r="I162" s="326">
        <f t="shared" si="34"/>
        <v>4.3150784961272039E-2</v>
      </c>
      <c r="J162" s="326">
        <f t="shared" si="34"/>
        <v>4.4130435698469889E-2</v>
      </c>
      <c r="K162" s="326">
        <f t="shared" si="34"/>
        <v>4.6927119534340846E-2</v>
      </c>
      <c r="L162" s="326">
        <f t="shared" si="34"/>
        <v>4.9817406070243826E-2</v>
      </c>
      <c r="M162" s="326">
        <f t="shared" si="34"/>
        <v>5.0163798061207188E-2</v>
      </c>
      <c r="N162" s="326">
        <f t="shared" si="34"/>
        <v>5.0735091821280762E-2</v>
      </c>
      <c r="O162" s="326">
        <f t="shared" si="34"/>
        <v>5.0393498937868687E-2</v>
      </c>
      <c r="P162" s="326">
        <f t="shared" si="34"/>
        <v>5.3414668308959037E-2</v>
      </c>
      <c r="Q162" s="326">
        <f t="shared" si="34"/>
        <v>5.5971150035698677E-2</v>
      </c>
      <c r="R162" s="326">
        <f t="shared" si="34"/>
        <v>5.829725714393412E-2</v>
      </c>
      <c r="S162" s="326">
        <f t="shared" si="34"/>
        <v>5.6661295269398129E-2</v>
      </c>
      <c r="T162" s="326">
        <f t="shared" si="34"/>
        <v>5.9217968421323527E-2</v>
      </c>
      <c r="U162" s="326">
        <f t="shared" si="34"/>
        <v>6.2915045362500546E-2</v>
      </c>
      <c r="V162" s="326">
        <f t="shared" si="34"/>
        <v>6.445663928401528E-2</v>
      </c>
      <c r="W162" s="326">
        <f t="shared" si="34"/>
        <v>6.4585291114607743E-2</v>
      </c>
      <c r="X162" s="326">
        <f t="shared" si="34"/>
        <v>6.2409240680084459E-2</v>
      </c>
      <c r="Y162" s="326">
        <f t="shared" si="34"/>
        <v>6.0737336473182177E-2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0.99999999999999967</v>
      </c>
      <c r="D165" s="232">
        <f t="shared" si="35"/>
        <v>1.0000000000000002</v>
      </c>
      <c r="E165" s="232">
        <f t="shared" si="35"/>
        <v>1</v>
      </c>
      <c r="F165" s="232">
        <f t="shared" si="35"/>
        <v>1.0000000000000004</v>
      </c>
      <c r="G165" s="232">
        <f t="shared" si="35"/>
        <v>0.99999999999999989</v>
      </c>
      <c r="H165" s="232">
        <f t="shared" si="35"/>
        <v>1</v>
      </c>
      <c r="I165" s="232">
        <f t="shared" si="35"/>
        <v>1.0000000000000002</v>
      </c>
      <c r="J165" s="232">
        <f t="shared" si="35"/>
        <v>1</v>
      </c>
      <c r="K165" s="232">
        <f t="shared" si="35"/>
        <v>0.99999999999999956</v>
      </c>
      <c r="L165" s="232">
        <f t="shared" si="35"/>
        <v>0.99999999999999967</v>
      </c>
      <c r="M165" s="232">
        <f t="shared" si="35"/>
        <v>0.99999999999999967</v>
      </c>
      <c r="N165" s="232">
        <f t="shared" si="35"/>
        <v>0.99999999999999967</v>
      </c>
      <c r="O165" s="232">
        <f t="shared" si="35"/>
        <v>1</v>
      </c>
      <c r="P165" s="232">
        <f t="shared" si="35"/>
        <v>1</v>
      </c>
      <c r="Q165" s="232">
        <f t="shared" si="35"/>
        <v>1.0000000000000002</v>
      </c>
      <c r="R165" s="232">
        <f t="shared" si="35"/>
        <v>1</v>
      </c>
      <c r="S165" s="232">
        <f t="shared" si="35"/>
        <v>1</v>
      </c>
      <c r="T165" s="232">
        <f t="shared" si="35"/>
        <v>0.99999999999999956</v>
      </c>
      <c r="U165" s="232">
        <f t="shared" si="35"/>
        <v>1.0000000000000002</v>
      </c>
      <c r="V165" s="232">
        <f t="shared" si="35"/>
        <v>0.99999999999999989</v>
      </c>
      <c r="W165" s="232">
        <f t="shared" si="35"/>
        <v>0.99999999999999989</v>
      </c>
      <c r="X165" s="232">
        <f t="shared" si="35"/>
        <v>1</v>
      </c>
      <c r="Y165" s="232">
        <f t="shared" si="35"/>
        <v>0.99999999999999967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8.4901072430667648E-3</v>
      </c>
      <c r="C166" s="266">
        <f t="shared" si="36"/>
        <v>8.4901072430653667E-3</v>
      </c>
      <c r="D166" s="266">
        <f t="shared" si="36"/>
        <v>8.4901072430682845E-3</v>
      </c>
      <c r="E166" s="266">
        <f t="shared" si="36"/>
        <v>8.4901072430318691E-3</v>
      </c>
      <c r="F166" s="266">
        <f t="shared" si="36"/>
        <v>8.4901072430630144E-3</v>
      </c>
      <c r="G166" s="266">
        <f t="shared" si="36"/>
        <v>8.4901072430676357E-3</v>
      </c>
      <c r="H166" s="266">
        <f t="shared" si="36"/>
        <v>8.4901072430633648E-3</v>
      </c>
      <c r="I166" s="266">
        <f t="shared" si="36"/>
        <v>8.4901072430691275E-3</v>
      </c>
      <c r="J166" s="266">
        <f t="shared" si="36"/>
        <v>8.4901072430631202E-3</v>
      </c>
      <c r="K166" s="266">
        <f t="shared" si="36"/>
        <v>8.4901072430252807E-3</v>
      </c>
      <c r="L166" s="266">
        <f t="shared" si="36"/>
        <v>8.4901072430268905E-3</v>
      </c>
      <c r="M166" s="266">
        <f t="shared" si="36"/>
        <v>8.4901072430242676E-3</v>
      </c>
      <c r="N166" s="266">
        <f t="shared" si="36"/>
        <v>8.4901072430205154E-3</v>
      </c>
      <c r="O166" s="266">
        <f t="shared" si="36"/>
        <v>8.4901072430226127E-3</v>
      </c>
      <c r="P166" s="266">
        <f t="shared" si="36"/>
        <v>8.4901072430250413E-3</v>
      </c>
      <c r="Q166" s="266">
        <f t="shared" si="36"/>
        <v>8.4901072430168308E-3</v>
      </c>
      <c r="R166" s="266">
        <f t="shared" si="36"/>
        <v>8.4901072430278567E-3</v>
      </c>
      <c r="S166" s="266">
        <f t="shared" si="36"/>
        <v>8.4901072430306063E-3</v>
      </c>
      <c r="T166" s="266">
        <f t="shared" si="36"/>
        <v>8.4901072430265435E-3</v>
      </c>
      <c r="U166" s="266">
        <f t="shared" si="36"/>
        <v>8.4901072430245833E-3</v>
      </c>
      <c r="V166" s="266">
        <f t="shared" si="36"/>
        <v>8.4901072430247811E-3</v>
      </c>
      <c r="W166" s="266">
        <f t="shared" si="36"/>
        <v>8.4901072430253414E-3</v>
      </c>
      <c r="X166" s="266">
        <f t="shared" si="36"/>
        <v>8.4901072430257993E-3</v>
      </c>
      <c r="Y166" s="266">
        <f t="shared" si="36"/>
        <v>8.4901072430268801E-3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9.5190184158775362E-3</v>
      </c>
      <c r="C167" s="267">
        <f t="shared" si="37"/>
        <v>9.5190184158759749E-3</v>
      </c>
      <c r="D167" s="267">
        <f t="shared" si="37"/>
        <v>9.5190184158792397E-3</v>
      </c>
      <c r="E167" s="267">
        <f t="shared" si="37"/>
        <v>9.5190184158384147E-3</v>
      </c>
      <c r="F167" s="267">
        <f t="shared" si="37"/>
        <v>9.5190184158733329E-3</v>
      </c>
      <c r="G167" s="267">
        <f t="shared" si="37"/>
        <v>9.5190184158785145E-3</v>
      </c>
      <c r="H167" s="267">
        <f t="shared" si="37"/>
        <v>9.5190184158737232E-3</v>
      </c>
      <c r="I167" s="267">
        <f t="shared" si="37"/>
        <v>9.5190184158801885E-3</v>
      </c>
      <c r="J167" s="267">
        <f t="shared" si="37"/>
        <v>9.5190184158734474E-3</v>
      </c>
      <c r="K167" s="267">
        <f t="shared" si="37"/>
        <v>9.5190184158310265E-3</v>
      </c>
      <c r="L167" s="267">
        <f t="shared" si="37"/>
        <v>9.5190184158328323E-3</v>
      </c>
      <c r="M167" s="267">
        <f t="shared" si="37"/>
        <v>9.519018415829885E-3</v>
      </c>
      <c r="N167" s="267">
        <f t="shared" si="37"/>
        <v>9.5190184158256887E-3</v>
      </c>
      <c r="O167" s="267">
        <f t="shared" si="37"/>
        <v>9.5190184158280323E-3</v>
      </c>
      <c r="P167" s="267">
        <f t="shared" si="37"/>
        <v>9.5190184158307541E-3</v>
      </c>
      <c r="Q167" s="267">
        <f t="shared" si="37"/>
        <v>9.5190184158215532E-3</v>
      </c>
      <c r="R167" s="267">
        <f t="shared" si="37"/>
        <v>9.5190184158339131E-3</v>
      </c>
      <c r="S167" s="267">
        <f t="shared" si="37"/>
        <v>9.5190184158369974E-3</v>
      </c>
      <c r="T167" s="267">
        <f t="shared" si="37"/>
        <v>9.5190184158324472E-3</v>
      </c>
      <c r="U167" s="267">
        <f t="shared" si="37"/>
        <v>9.5190184158302441E-3</v>
      </c>
      <c r="V167" s="267">
        <f t="shared" si="37"/>
        <v>9.5190184158304662E-3</v>
      </c>
      <c r="W167" s="267">
        <f t="shared" si="37"/>
        <v>9.5190184158310907E-3</v>
      </c>
      <c r="X167" s="267">
        <f t="shared" si="37"/>
        <v>9.5190184158316041E-3</v>
      </c>
      <c r="Y167" s="267">
        <f t="shared" si="37"/>
        <v>9.5190184158328202E-3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1.6596195270253838E-2</v>
      </c>
      <c r="C168" s="267">
        <f t="shared" si="38"/>
        <v>1.4941608619380554E-2</v>
      </c>
      <c r="D168" s="267">
        <f t="shared" si="38"/>
        <v>1.5501553080807784E-2</v>
      </c>
      <c r="E168" s="267">
        <f t="shared" si="38"/>
        <v>1.9007647429113917E-2</v>
      </c>
      <c r="F168" s="267">
        <f t="shared" si="38"/>
        <v>1.5915852467292876E-2</v>
      </c>
      <c r="G168" s="267">
        <f t="shared" si="38"/>
        <v>1.5800760193216381E-2</v>
      </c>
      <c r="H168" s="267">
        <f t="shared" si="38"/>
        <v>1.7086131587440209E-2</v>
      </c>
      <c r="I168" s="267">
        <f t="shared" si="38"/>
        <v>1.6391209359170236E-2</v>
      </c>
      <c r="J168" s="267">
        <f t="shared" si="38"/>
        <v>1.6720372539188504E-2</v>
      </c>
      <c r="K168" s="267">
        <f t="shared" si="38"/>
        <v>1.7603995667213147E-2</v>
      </c>
      <c r="L168" s="267">
        <f t="shared" si="38"/>
        <v>1.848988043167598E-2</v>
      </c>
      <c r="M168" s="267">
        <f t="shared" si="38"/>
        <v>1.8543978908853752E-2</v>
      </c>
      <c r="N168" s="267">
        <f t="shared" si="38"/>
        <v>1.8782004264160084E-2</v>
      </c>
      <c r="O168" s="267">
        <f t="shared" si="38"/>
        <v>1.8822504818812737E-2</v>
      </c>
      <c r="P168" s="267">
        <f t="shared" si="38"/>
        <v>1.9816663653804405E-2</v>
      </c>
      <c r="Q168" s="267">
        <f t="shared" si="38"/>
        <v>2.0776268522318054E-2</v>
      </c>
      <c r="R168" s="267">
        <f t="shared" si="38"/>
        <v>2.1540350246854533E-2</v>
      </c>
      <c r="S168" s="267">
        <f t="shared" si="38"/>
        <v>2.1102381178318242E-2</v>
      </c>
      <c r="T168" s="267">
        <f t="shared" si="38"/>
        <v>2.1813194226162735E-2</v>
      </c>
      <c r="U168" s="267">
        <f t="shared" si="38"/>
        <v>2.2656738445032867E-2</v>
      </c>
      <c r="V168" s="267">
        <f t="shared" si="38"/>
        <v>2.2991146142462993E-2</v>
      </c>
      <c r="W168" s="267">
        <f t="shared" si="38"/>
        <v>2.2956209781700578E-2</v>
      </c>
      <c r="X168" s="267">
        <f t="shared" si="38"/>
        <v>2.2460158286066203E-2</v>
      </c>
      <c r="Y168" s="267">
        <f t="shared" si="38"/>
        <v>2.2088468093397713E-2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7.620188936497606E-3</v>
      </c>
      <c r="C169" s="267">
        <f t="shared" si="39"/>
        <v>7.6201889364963492E-3</v>
      </c>
      <c r="D169" s="267">
        <f t="shared" si="39"/>
        <v>7.6201889364989669E-3</v>
      </c>
      <c r="E169" s="267">
        <f t="shared" si="39"/>
        <v>7.620188936466289E-3</v>
      </c>
      <c r="F169" s="267">
        <f t="shared" si="39"/>
        <v>7.6201889364942372E-3</v>
      </c>
      <c r="G169" s="267">
        <f t="shared" si="39"/>
        <v>7.6201889364983883E-3</v>
      </c>
      <c r="H169" s="267">
        <f t="shared" si="39"/>
        <v>7.6201889364945529E-3</v>
      </c>
      <c r="I169" s="267">
        <f t="shared" si="39"/>
        <v>7.6201889364997284E-3</v>
      </c>
      <c r="J169" s="267">
        <f t="shared" si="39"/>
        <v>7.6201889364943334E-3</v>
      </c>
      <c r="K169" s="267">
        <f t="shared" si="39"/>
        <v>7.620188936460371E-3</v>
      </c>
      <c r="L169" s="267">
        <f t="shared" si="39"/>
        <v>7.6201889364618143E-3</v>
      </c>
      <c r="M169" s="267">
        <f t="shared" si="39"/>
        <v>7.6201889364594638E-3</v>
      </c>
      <c r="N169" s="267">
        <f t="shared" si="39"/>
        <v>7.6201889364560949E-3</v>
      </c>
      <c r="O169" s="267">
        <f t="shared" si="39"/>
        <v>7.6201889364579754E-3</v>
      </c>
      <c r="P169" s="267">
        <f t="shared" si="39"/>
        <v>7.6201889364601533E-3</v>
      </c>
      <c r="Q169" s="267">
        <f t="shared" si="39"/>
        <v>7.6201889364527903E-3</v>
      </c>
      <c r="R169" s="267">
        <f t="shared" si="39"/>
        <v>7.6201889364626782E-3</v>
      </c>
      <c r="S169" s="267">
        <f t="shared" si="39"/>
        <v>7.6201889364651563E-3</v>
      </c>
      <c r="T169" s="267">
        <f t="shared" si="39"/>
        <v>7.6201889364615073E-3</v>
      </c>
      <c r="U169" s="267">
        <f t="shared" si="39"/>
        <v>7.6201889364597422E-3</v>
      </c>
      <c r="V169" s="267">
        <f t="shared" si="39"/>
        <v>7.6201889364599252E-3</v>
      </c>
      <c r="W169" s="267">
        <f t="shared" si="39"/>
        <v>7.6201889364604274E-3</v>
      </c>
      <c r="X169" s="267">
        <f t="shared" si="39"/>
        <v>7.6201889364608368E-3</v>
      </c>
      <c r="Y169" s="267">
        <f t="shared" si="39"/>
        <v>7.62018893646181E-3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8.0030436856150348E-3</v>
      </c>
      <c r="C170" s="268">
        <f t="shared" si="40"/>
        <v>8.06982889835672E-3</v>
      </c>
      <c r="D170" s="268">
        <f t="shared" si="40"/>
        <v>8.0283746713200946E-3</v>
      </c>
      <c r="E170" s="268">
        <f t="shared" si="40"/>
        <v>8.019132756467727E-3</v>
      </c>
      <c r="F170" s="268">
        <f t="shared" si="40"/>
        <v>7.9940369386684081E-3</v>
      </c>
      <c r="G170" s="268">
        <f t="shared" si="40"/>
        <v>7.9952954433666606E-3</v>
      </c>
      <c r="H170" s="268">
        <f t="shared" si="40"/>
        <v>8.0026271299310399E-3</v>
      </c>
      <c r="I170" s="268">
        <f t="shared" si="40"/>
        <v>7.9909109093271469E-3</v>
      </c>
      <c r="J170" s="268">
        <f t="shared" si="40"/>
        <v>7.9939550158292412E-3</v>
      </c>
      <c r="K170" s="268">
        <f t="shared" si="40"/>
        <v>8.0211541854792786E-3</v>
      </c>
      <c r="L170" s="268">
        <f t="shared" si="40"/>
        <v>8.0938900545012918E-3</v>
      </c>
      <c r="M170" s="268">
        <f t="shared" si="40"/>
        <v>8.0852654754994171E-3</v>
      </c>
      <c r="N170" s="268">
        <f t="shared" si="40"/>
        <v>8.1338083745450956E-3</v>
      </c>
      <c r="O170" s="268">
        <f t="shared" si="40"/>
        <v>8.187908009075779E-3</v>
      </c>
      <c r="P170" s="268">
        <f t="shared" si="40"/>
        <v>8.3253812912749293E-3</v>
      </c>
      <c r="Q170" s="268">
        <f t="shared" si="40"/>
        <v>8.4893583020775685E-3</v>
      </c>
      <c r="R170" s="268">
        <f t="shared" si="40"/>
        <v>8.573305682728332E-3</v>
      </c>
      <c r="S170" s="268">
        <f t="shared" si="40"/>
        <v>8.4808218950777822E-3</v>
      </c>
      <c r="T170" s="268">
        <f t="shared" si="40"/>
        <v>8.5763278641292507E-3</v>
      </c>
      <c r="U170" s="268">
        <f t="shared" si="40"/>
        <v>8.6984784507185726E-3</v>
      </c>
      <c r="V170" s="268">
        <f t="shared" si="40"/>
        <v>8.8250655640413015E-3</v>
      </c>
      <c r="W170" s="268">
        <f t="shared" si="40"/>
        <v>8.7251307062296158E-3</v>
      </c>
      <c r="X170" s="268">
        <f t="shared" si="40"/>
        <v>8.5943244742192702E-3</v>
      </c>
      <c r="Y170" s="268">
        <f t="shared" si="40"/>
        <v>8.5438074205661935E-3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0.74518898719746329</v>
      </c>
      <c r="C171" s="269">
        <f t="shared" si="41"/>
        <v>0.75974311902286595</v>
      </c>
      <c r="D171" s="269">
        <f t="shared" si="41"/>
        <v>0.75483511425226779</v>
      </c>
      <c r="E171" s="269">
        <f t="shared" si="41"/>
        <v>0.72387261803848701</v>
      </c>
      <c r="F171" s="269">
        <f t="shared" si="41"/>
        <v>0.75120709547812015</v>
      </c>
      <c r="G171" s="269">
        <f t="shared" si="41"/>
        <v>0.75222259974408046</v>
      </c>
      <c r="H171" s="269">
        <f t="shared" si="41"/>
        <v>0.74086152746519207</v>
      </c>
      <c r="I171" s="269">
        <f t="shared" si="41"/>
        <v>0.74701092323019047</v>
      </c>
      <c r="J171" s="269">
        <f t="shared" si="41"/>
        <v>0.74410045667985292</v>
      </c>
      <c r="K171" s="269">
        <f t="shared" si="41"/>
        <v>0.73626988661985981</v>
      </c>
      <c r="L171" s="269">
        <f t="shared" si="41"/>
        <v>0.72837731588777077</v>
      </c>
      <c r="M171" s="269">
        <f t="shared" si="41"/>
        <v>0.72790739691159978</v>
      </c>
      <c r="N171" s="269">
        <f t="shared" si="41"/>
        <v>0.72576000722543865</v>
      </c>
      <c r="O171" s="269">
        <f t="shared" si="41"/>
        <v>0.72535232160145524</v>
      </c>
      <c r="P171" s="269">
        <f t="shared" si="41"/>
        <v>0.71644357220244381</v>
      </c>
      <c r="Q171" s="269">
        <f t="shared" si="41"/>
        <v>0.7078155962948095</v>
      </c>
      <c r="R171" s="269">
        <f t="shared" si="41"/>
        <v>0.70098862435060572</v>
      </c>
      <c r="S171" s="269">
        <f t="shared" si="41"/>
        <v>0.70494276331960259</v>
      </c>
      <c r="T171" s="269">
        <f t="shared" si="41"/>
        <v>0.69857567273684984</v>
      </c>
      <c r="U171" s="269">
        <f t="shared" si="41"/>
        <v>0.69101151520657622</v>
      </c>
      <c r="V171" s="269">
        <f t="shared" si="41"/>
        <v>0.68794071234477239</v>
      </c>
      <c r="W171" s="269">
        <f t="shared" si="41"/>
        <v>0.68834154478761245</v>
      </c>
      <c r="X171" s="269">
        <f t="shared" si="41"/>
        <v>0.69284411891827147</v>
      </c>
      <c r="Y171" s="269">
        <f t="shared" si="41"/>
        <v>0.69617405648172526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0.66177856976956528</v>
      </c>
      <c r="C172" s="318">
        <f t="shared" si="42"/>
        <v>0.68464844872692243</v>
      </c>
      <c r="D172" s="318">
        <f t="shared" si="42"/>
        <v>0.67692623259621831</v>
      </c>
      <c r="E172" s="318">
        <f t="shared" si="42"/>
        <v>0.6283425413813174</v>
      </c>
      <c r="F172" s="318">
        <f t="shared" si="42"/>
        <v>0.6712159965304495</v>
      </c>
      <c r="G172" s="318">
        <f t="shared" si="42"/>
        <v>0.67280994028010599</v>
      </c>
      <c r="H172" s="318">
        <f t="shared" si="42"/>
        <v>0.65498875092039166</v>
      </c>
      <c r="I172" s="318">
        <f t="shared" si="42"/>
        <v>0.66463073954755147</v>
      </c>
      <c r="J172" s="318">
        <f t="shared" si="42"/>
        <v>0.66006593971177541</v>
      </c>
      <c r="K172" s="318">
        <f t="shared" si="42"/>
        <v>0.64779438948992663</v>
      </c>
      <c r="L172" s="318">
        <f t="shared" si="42"/>
        <v>0.63544947189196876</v>
      </c>
      <c r="M172" s="318">
        <f t="shared" si="42"/>
        <v>0.63470766068446816</v>
      </c>
      <c r="N172" s="318">
        <f t="shared" si="42"/>
        <v>0.63136398510740122</v>
      </c>
      <c r="O172" s="318">
        <f t="shared" si="42"/>
        <v>0.63075274872285914</v>
      </c>
      <c r="P172" s="318">
        <f t="shared" si="42"/>
        <v>0.61684748041900461</v>
      </c>
      <c r="Q172" s="318">
        <f t="shared" si="42"/>
        <v>0.60339664955303984</v>
      </c>
      <c r="R172" s="318">
        <f t="shared" si="42"/>
        <v>0.59272949770285199</v>
      </c>
      <c r="S172" s="318">
        <f t="shared" si="42"/>
        <v>0.59888481484746348</v>
      </c>
      <c r="T172" s="318">
        <f t="shared" si="42"/>
        <v>0.58894526611581366</v>
      </c>
      <c r="U172" s="318">
        <f t="shared" si="42"/>
        <v>0.57714156004630601</v>
      </c>
      <c r="V172" s="318">
        <f t="shared" si="42"/>
        <v>0.57239006560552652</v>
      </c>
      <c r="W172" s="318">
        <f t="shared" si="42"/>
        <v>0.57296648386108762</v>
      </c>
      <c r="X172" s="318">
        <f t="shared" si="42"/>
        <v>0.57996215123648309</v>
      </c>
      <c r="Y172" s="318">
        <f t="shared" si="42"/>
        <v>0.585160157572296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8.3410417427897912E-2</v>
      </c>
      <c r="C173" s="318">
        <f t="shared" si="43"/>
        <v>7.5094670295943522E-2</v>
      </c>
      <c r="D173" s="318">
        <f t="shared" si="43"/>
        <v>7.7908881656049492E-2</v>
      </c>
      <c r="E173" s="318">
        <f t="shared" si="43"/>
        <v>9.5530076657169477E-2</v>
      </c>
      <c r="F173" s="318">
        <f t="shared" si="43"/>
        <v>7.9991098947670647E-2</v>
      </c>
      <c r="G173" s="318">
        <f t="shared" si="43"/>
        <v>7.9412659463974439E-2</v>
      </c>
      <c r="H173" s="318">
        <f t="shared" si="43"/>
        <v>8.5872776544800383E-2</v>
      </c>
      <c r="I173" s="318">
        <f t="shared" si="43"/>
        <v>8.238018368263908E-2</v>
      </c>
      <c r="J173" s="318">
        <f t="shared" si="43"/>
        <v>8.403451696807758E-2</v>
      </c>
      <c r="K173" s="318">
        <f t="shared" si="43"/>
        <v>8.8475497129933287E-2</v>
      </c>
      <c r="L173" s="318">
        <f t="shared" si="43"/>
        <v>9.2927843995801979E-2</v>
      </c>
      <c r="M173" s="318">
        <f t="shared" si="43"/>
        <v>9.3199736227131597E-2</v>
      </c>
      <c r="N173" s="318">
        <f t="shared" si="43"/>
        <v>9.439602211803752E-2</v>
      </c>
      <c r="O173" s="318">
        <f t="shared" si="43"/>
        <v>9.4599572878596161E-2</v>
      </c>
      <c r="P173" s="318">
        <f t="shared" si="43"/>
        <v>9.9596091783439103E-2</v>
      </c>
      <c r="Q173" s="318">
        <f t="shared" si="43"/>
        <v>0.10441894674176962</v>
      </c>
      <c r="R173" s="318">
        <f t="shared" si="43"/>
        <v>0.10825912664775372</v>
      </c>
      <c r="S173" s="318">
        <f t="shared" si="43"/>
        <v>0.10605794847213917</v>
      </c>
      <c r="T173" s="318">
        <f t="shared" si="43"/>
        <v>0.10963040662103621</v>
      </c>
      <c r="U173" s="318">
        <f t="shared" si="43"/>
        <v>0.11386995516027029</v>
      </c>
      <c r="V173" s="318">
        <f t="shared" si="43"/>
        <v>0.1155506467392458</v>
      </c>
      <c r="W173" s="318">
        <f t="shared" si="43"/>
        <v>0.1153750609265248</v>
      </c>
      <c r="X173" s="318">
        <f t="shared" si="43"/>
        <v>0.11288196768178832</v>
      </c>
      <c r="Y173" s="318">
        <f t="shared" si="43"/>
        <v>0.11101389890942932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6.8336501997832699E-2</v>
      </c>
      <c r="C174" s="269">
        <f t="shared" si="44"/>
        <v>6.1523575171426426E-2</v>
      </c>
      <c r="D174" s="269">
        <f t="shared" si="44"/>
        <v>6.3829202767625007E-2</v>
      </c>
      <c r="E174" s="269">
        <f t="shared" si="44"/>
        <v>7.8265898620863653E-2</v>
      </c>
      <c r="F174" s="269">
        <f t="shared" si="44"/>
        <v>6.5535122129937159E-2</v>
      </c>
      <c r="G174" s="269">
        <f t="shared" si="44"/>
        <v>6.5061218124272638E-2</v>
      </c>
      <c r="H174" s="269">
        <f t="shared" si="44"/>
        <v>7.0353864024069318E-2</v>
      </c>
      <c r="I174" s="269">
        <f t="shared" si="44"/>
        <v>6.7492451907183393E-2</v>
      </c>
      <c r="J174" s="269">
        <f t="shared" si="44"/>
        <v>6.8847814382897804E-2</v>
      </c>
      <c r="K174" s="269">
        <f t="shared" si="44"/>
        <v>7.2486221419588659E-2</v>
      </c>
      <c r="L174" s="269">
        <f t="shared" si="44"/>
        <v>7.6133940971615743E-2</v>
      </c>
      <c r="M174" s="269">
        <f t="shared" si="44"/>
        <v>7.635669688847127E-2</v>
      </c>
      <c r="N174" s="269">
        <f t="shared" si="44"/>
        <v>7.7336790211281148E-2</v>
      </c>
      <c r="O174" s="269">
        <f t="shared" si="44"/>
        <v>7.750355531550332E-2</v>
      </c>
      <c r="P174" s="269">
        <f t="shared" si="44"/>
        <v>8.1597104234835349E-2</v>
      </c>
      <c r="Q174" s="269">
        <f t="shared" si="44"/>
        <v>8.5548373724406157E-2</v>
      </c>
      <c r="R174" s="269">
        <f t="shared" si="44"/>
        <v>8.8694557017927764E-2</v>
      </c>
      <c r="S174" s="269">
        <f t="shared" si="44"/>
        <v>8.689117536088839E-2</v>
      </c>
      <c r="T174" s="269">
        <f t="shared" si="44"/>
        <v>8.9818019524452355E-2</v>
      </c>
      <c r="U174" s="269">
        <f t="shared" si="44"/>
        <v>9.329139762463648E-2</v>
      </c>
      <c r="V174" s="269">
        <f t="shared" si="44"/>
        <v>9.4668354927885556E-2</v>
      </c>
      <c r="W174" s="269">
        <f t="shared" si="44"/>
        <v>9.4524500951226498E-2</v>
      </c>
      <c r="X174" s="269">
        <f t="shared" si="44"/>
        <v>9.2481959063134528E-2</v>
      </c>
      <c r="Y174" s="269">
        <f t="shared" si="44"/>
        <v>9.0951487338727321E-2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7.5268770855327322E-2</v>
      </c>
      <c r="C175" s="269">
        <f t="shared" si="45"/>
        <v>7.5194594308797852E-2</v>
      </c>
      <c r="D175" s="269">
        <f t="shared" si="45"/>
        <v>7.5221152009113654E-2</v>
      </c>
      <c r="E175" s="269">
        <f t="shared" si="45"/>
        <v>7.5368125174960499E-2</v>
      </c>
      <c r="F175" s="269">
        <f t="shared" si="45"/>
        <v>7.5241084797684127E-2</v>
      </c>
      <c r="G175" s="269">
        <f t="shared" si="45"/>
        <v>7.5236186496421928E-2</v>
      </c>
      <c r="H175" s="269">
        <f t="shared" si="45"/>
        <v>7.5289241145689259E-2</v>
      </c>
      <c r="I175" s="269">
        <f t="shared" si="45"/>
        <v>7.5261155989192974E-2</v>
      </c>
      <c r="J175" s="269">
        <f t="shared" si="45"/>
        <v>7.5274652414368662E-2</v>
      </c>
      <c r="K175" s="269">
        <f t="shared" si="45"/>
        <v>7.5309414553524259E-2</v>
      </c>
      <c r="L175" s="269">
        <f t="shared" si="45"/>
        <v>7.5340756884441709E-2</v>
      </c>
      <c r="M175" s="269">
        <f t="shared" si="45"/>
        <v>7.5343679227471996E-2</v>
      </c>
      <c r="N175" s="269">
        <f t="shared" si="45"/>
        <v>7.5349862525359732E-2</v>
      </c>
      <c r="O175" s="269">
        <f t="shared" si="45"/>
        <v>7.5347377070625693E-2</v>
      </c>
      <c r="P175" s="269">
        <f t="shared" si="45"/>
        <v>7.5378240243549333E-2</v>
      </c>
      <c r="Q175" s="269">
        <f t="shared" si="45"/>
        <v>7.5405616622396782E-2</v>
      </c>
      <c r="R175" s="269">
        <f t="shared" si="45"/>
        <v>7.5431012613639076E-2</v>
      </c>
      <c r="S175" s="269">
        <f t="shared" si="45"/>
        <v>7.5419879482602745E-2</v>
      </c>
      <c r="T175" s="269">
        <f t="shared" si="45"/>
        <v>7.5442161323573592E-2</v>
      </c>
      <c r="U175" s="269">
        <f t="shared" si="45"/>
        <v>7.5467923951122687E-2</v>
      </c>
      <c r="V175" s="269">
        <f t="shared" si="45"/>
        <v>7.5472105105255427E-2</v>
      </c>
      <c r="W175" s="269">
        <f t="shared" si="45"/>
        <v>7.547835986758869E-2</v>
      </c>
      <c r="X175" s="269">
        <f t="shared" si="45"/>
        <v>7.5467761191270244E-2</v>
      </c>
      <c r="Y175" s="269">
        <f t="shared" si="45"/>
        <v>7.5456154291089345E-2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5.5341534559068532E-2</v>
      </c>
      <c r="C176" s="318">
        <f t="shared" si="46"/>
        <v>5.725403861177758E-2</v>
      </c>
      <c r="D176" s="318">
        <f t="shared" si="46"/>
        <v>5.6608264767788088E-2</v>
      </c>
      <c r="E176" s="318">
        <f t="shared" si="46"/>
        <v>5.2545431443776429E-2</v>
      </c>
      <c r="F176" s="318">
        <f t="shared" si="46"/>
        <v>5.6130743673860513E-2</v>
      </c>
      <c r="G176" s="318">
        <f t="shared" si="46"/>
        <v>5.6264037946501505E-2</v>
      </c>
      <c r="H176" s="318">
        <f t="shared" si="46"/>
        <v>5.4773732862766697E-2</v>
      </c>
      <c r="I176" s="318">
        <f t="shared" si="46"/>
        <v>5.5580048556872548E-2</v>
      </c>
      <c r="J176" s="318">
        <f t="shared" si="46"/>
        <v>5.5198315089808485E-2</v>
      </c>
      <c r="K176" s="318">
        <f t="shared" si="46"/>
        <v>5.4172101108699564E-2</v>
      </c>
      <c r="L176" s="318">
        <f t="shared" si="46"/>
        <v>5.313975174732008E-2</v>
      </c>
      <c r="M176" s="318">
        <f t="shared" si="46"/>
        <v>5.3077717446949023E-2</v>
      </c>
      <c r="N176" s="318">
        <f t="shared" si="46"/>
        <v>5.2798101052651189E-2</v>
      </c>
      <c r="O176" s="318">
        <f t="shared" si="46"/>
        <v>5.2746986131370702E-2</v>
      </c>
      <c r="P176" s="318">
        <f t="shared" si="46"/>
        <v>5.1584151730947513E-2</v>
      </c>
      <c r="Q176" s="318">
        <f t="shared" si="46"/>
        <v>5.0459319868416549E-2</v>
      </c>
      <c r="R176" s="318">
        <f t="shared" si="46"/>
        <v>4.9567274432479339E-2</v>
      </c>
      <c r="S176" s="318">
        <f t="shared" si="46"/>
        <v>5.0082015634508828E-2</v>
      </c>
      <c r="T176" s="318">
        <f t="shared" si="46"/>
        <v>4.9250816341026599E-2</v>
      </c>
      <c r="U176" s="318">
        <f t="shared" si="46"/>
        <v>4.8263726040417107E-2</v>
      </c>
      <c r="V176" s="318">
        <f t="shared" si="46"/>
        <v>4.7866380151907639E-2</v>
      </c>
      <c r="W176" s="318">
        <f t="shared" si="46"/>
        <v>4.7914583391280789E-2</v>
      </c>
      <c r="X176" s="318">
        <f t="shared" si="46"/>
        <v>4.8499599264420934E-2</v>
      </c>
      <c r="Y176" s="318">
        <f t="shared" si="46"/>
        <v>4.8934284913688529E-2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1.9927236296258786E-2</v>
      </c>
      <c r="C177" s="318">
        <f t="shared" si="47"/>
        <v>1.7940555697020272E-2</v>
      </c>
      <c r="D177" s="318">
        <f t="shared" si="47"/>
        <v>1.8612887241325562E-2</v>
      </c>
      <c r="E177" s="318">
        <f t="shared" si="47"/>
        <v>2.2822693731184073E-2</v>
      </c>
      <c r="F177" s="318">
        <f t="shared" si="47"/>
        <v>1.9110341123823614E-2</v>
      </c>
      <c r="G177" s="318">
        <f t="shared" si="47"/>
        <v>1.8972148549920423E-2</v>
      </c>
      <c r="H177" s="318">
        <f t="shared" si="47"/>
        <v>2.0515508282922555E-2</v>
      </c>
      <c r="I177" s="318">
        <f t="shared" si="47"/>
        <v>1.9681107432320429E-2</v>
      </c>
      <c r="J177" s="318">
        <f t="shared" si="47"/>
        <v>2.0076337324560174E-2</v>
      </c>
      <c r="K177" s="318">
        <f t="shared" si="47"/>
        <v>2.1137313444824689E-2</v>
      </c>
      <c r="L177" s="318">
        <f t="shared" si="47"/>
        <v>2.2201005137121622E-2</v>
      </c>
      <c r="M177" s="318">
        <f t="shared" si="47"/>
        <v>2.2265961780522973E-2</v>
      </c>
      <c r="N177" s="318">
        <f t="shared" si="47"/>
        <v>2.2551761472708546E-2</v>
      </c>
      <c r="O177" s="318">
        <f t="shared" si="47"/>
        <v>2.2600390939254995E-2</v>
      </c>
      <c r="P177" s="318">
        <f t="shared" si="47"/>
        <v>2.379408851260183E-2</v>
      </c>
      <c r="Q177" s="318">
        <f t="shared" si="47"/>
        <v>2.4946296753980239E-2</v>
      </c>
      <c r="R177" s="318">
        <f t="shared" si="47"/>
        <v>2.5863738181159741E-2</v>
      </c>
      <c r="S177" s="318">
        <f t="shared" si="47"/>
        <v>2.5337863848093917E-2</v>
      </c>
      <c r="T177" s="318">
        <f t="shared" si="47"/>
        <v>2.6191344982546983E-2</v>
      </c>
      <c r="U177" s="318">
        <f t="shared" si="47"/>
        <v>2.7204197910705573E-2</v>
      </c>
      <c r="V177" s="318">
        <f t="shared" si="47"/>
        <v>2.7605724953347795E-2</v>
      </c>
      <c r="W177" s="318">
        <f t="shared" si="47"/>
        <v>2.7563776476307898E-2</v>
      </c>
      <c r="X177" s="318">
        <f t="shared" si="47"/>
        <v>2.696816192684931E-2</v>
      </c>
      <c r="Y177" s="318">
        <f t="shared" si="47"/>
        <v>2.6521869377400812E-2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6.0977186398066208E-2</v>
      </c>
      <c r="C178" s="319">
        <f t="shared" si="48"/>
        <v>5.4897959383734436E-2</v>
      </c>
      <c r="D178" s="319">
        <f t="shared" si="48"/>
        <v>5.695528862341933E-2</v>
      </c>
      <c r="E178" s="319">
        <f t="shared" si="48"/>
        <v>6.983726338477074E-2</v>
      </c>
      <c r="F178" s="319">
        <f t="shared" si="48"/>
        <v>5.8477493592867087E-2</v>
      </c>
      <c r="G178" s="319">
        <f t="shared" si="48"/>
        <v>5.8054625403197231E-2</v>
      </c>
      <c r="H178" s="319">
        <f t="shared" si="48"/>
        <v>6.2777294052246593E-2</v>
      </c>
      <c r="I178" s="319">
        <f t="shared" si="48"/>
        <v>6.0224034009486803E-2</v>
      </c>
      <c r="J178" s="319">
        <f t="shared" si="48"/>
        <v>6.1433434372432004E-2</v>
      </c>
      <c r="K178" s="319">
        <f t="shared" si="48"/>
        <v>6.4680012959017694E-2</v>
      </c>
      <c r="L178" s="319">
        <f t="shared" si="48"/>
        <v>6.7934901174672602E-2</v>
      </c>
      <c r="M178" s="319">
        <f t="shared" si="48"/>
        <v>6.8133667992789845E-2</v>
      </c>
      <c r="N178" s="319">
        <f t="shared" si="48"/>
        <v>6.9008212803912575E-2</v>
      </c>
      <c r="O178" s="319">
        <f t="shared" si="48"/>
        <v>6.9157018589218494E-2</v>
      </c>
      <c r="P178" s="319">
        <f t="shared" si="48"/>
        <v>7.2809723778776314E-2</v>
      </c>
      <c r="Q178" s="319">
        <f t="shared" si="48"/>
        <v>7.633547193870098E-2</v>
      </c>
      <c r="R178" s="319">
        <f t="shared" si="48"/>
        <v>7.9142835492920241E-2</v>
      </c>
      <c r="S178" s="319">
        <f t="shared" si="48"/>
        <v>7.7533664168177446E-2</v>
      </c>
      <c r="T178" s="319">
        <f t="shared" si="48"/>
        <v>8.0145309729511435E-2</v>
      </c>
      <c r="U178" s="319">
        <f t="shared" si="48"/>
        <v>8.3244631726598864E-2</v>
      </c>
      <c r="V178" s="319">
        <f t="shared" si="48"/>
        <v>8.4473301320267244E-2</v>
      </c>
      <c r="W178" s="319">
        <f t="shared" si="48"/>
        <v>8.4344939310325315E-2</v>
      </c>
      <c r="X178" s="319">
        <f t="shared" si="48"/>
        <v>8.2522363471720206E-2</v>
      </c>
      <c r="Y178" s="319">
        <f t="shared" si="48"/>
        <v>8.1156711779172205E-2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103.49999999999996</v>
      </c>
      <c r="C183" s="320">
        <f t="shared" si="49"/>
        <v>95.912924022000524</v>
      </c>
      <c r="D183" s="320">
        <f t="shared" si="49"/>
        <v>86.708733502716427</v>
      </c>
      <c r="E183" s="320">
        <f t="shared" si="49"/>
        <v>85.855712763455841</v>
      </c>
      <c r="F183" s="320">
        <f t="shared" si="49"/>
        <v>88.237990878613729</v>
      </c>
      <c r="G183" s="320">
        <f t="shared" si="49"/>
        <v>91.925345618882787</v>
      </c>
      <c r="H183" s="320">
        <f t="shared" si="49"/>
        <v>87.82990797829909</v>
      </c>
      <c r="I183" s="320">
        <f t="shared" si="49"/>
        <v>89.308221137211092</v>
      </c>
      <c r="J183" s="320">
        <f t="shared" si="49"/>
        <v>88.562197865208319</v>
      </c>
      <c r="K183" s="320">
        <f t="shared" si="49"/>
        <v>92.545806301465788</v>
      </c>
      <c r="L183" s="320">
        <f t="shared" si="49"/>
        <v>89.094242461267356</v>
      </c>
      <c r="M183" s="320">
        <f t="shared" si="49"/>
        <v>87.781523617462838</v>
      </c>
      <c r="N183" s="320">
        <f t="shared" si="49"/>
        <v>92.921937942506347</v>
      </c>
      <c r="O183" s="320">
        <f t="shared" si="49"/>
        <v>94.825884968347651</v>
      </c>
      <c r="P183" s="320">
        <f t="shared" si="49"/>
        <v>95.230550079838537</v>
      </c>
      <c r="Q183" s="320">
        <f t="shared" si="49"/>
        <v>91.746305237622053</v>
      </c>
      <c r="R183" s="320">
        <f t="shared" si="49"/>
        <v>93.203564010879447</v>
      </c>
      <c r="S183" s="320">
        <f t="shared" si="49"/>
        <v>89.957751329547008</v>
      </c>
      <c r="T183" s="320">
        <f t="shared" si="49"/>
        <v>97.427066406627546</v>
      </c>
      <c r="U183" s="320">
        <f t="shared" si="49"/>
        <v>93.255316076405151</v>
      </c>
      <c r="V183" s="320">
        <f t="shared" si="49"/>
        <v>93.075455527765428</v>
      </c>
      <c r="W183" s="320">
        <f t="shared" si="49"/>
        <v>94.041891939931674</v>
      </c>
      <c r="X183" s="320">
        <f t="shared" si="49"/>
        <v>89.263391504358708</v>
      </c>
      <c r="Y183" s="320">
        <f t="shared" si="49"/>
        <v>91.945188853973562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0.50694686729284189</v>
      </c>
      <c r="C184" s="273">
        <f>IF(C$6=0,0,C$6/NMM!C$9*1000)</f>
        <v>0.4697850856603531</v>
      </c>
      <c r="D184" s="273">
        <f>IF(D$6=0,0,D$6/NMM!D$9*1000)</f>
        <v>0.4247026165809103</v>
      </c>
      <c r="E184" s="273">
        <f>IF(E$6=0,0,E$6/NMM!E$9*1000)</f>
        <v>0.42052448912720863</v>
      </c>
      <c r="F184" s="273">
        <f>IF(F$6=0,0,F$6/NMM!F$9*1000)</f>
        <v>0.43219297634906939</v>
      </c>
      <c r="G184" s="273">
        <f>IF(G$6=0,0,G$6/NMM!G$9*1000)</f>
        <v>0.45025377764538815</v>
      </c>
      <c r="H184" s="273">
        <f>IF(H$6=0,0,H$6/NMM!H$9*1000)</f>
        <v>0.43019417105525176</v>
      </c>
      <c r="I184" s="273">
        <f>IF(I$6=0,0,I$6/NMM!I$9*1000)</f>
        <v>0.43743500414489511</v>
      </c>
      <c r="J184" s="273">
        <f>IF(J$6=0,0,J$6/NMM!J$9*1000)</f>
        <v>0.4337809542834461</v>
      </c>
      <c r="K184" s="273">
        <f>IF(K$6=0,0,K$6/NMM!K$9*1000)</f>
        <v>0.45329281725292153</v>
      </c>
      <c r="L184" s="273">
        <f>IF(L$6=0,0,L$6/NMM!L$9*1000)</f>
        <v>0.43638692859540679</v>
      </c>
      <c r="M184" s="273">
        <f>IF(M$6=0,0,M$6/NMM!M$9*1000)</f>
        <v>0.42995718264851684</v>
      </c>
      <c r="N184" s="273">
        <f>IF(N$6=0,0,N$6/NMM!N$9*1000)</f>
        <v>0.45513512408503742</v>
      </c>
      <c r="O184" s="273">
        <f>IF(O$6=0,0,O$6/NMM!O$9*1000)</f>
        <v>0.46446072775880848</v>
      </c>
      <c r="P184" s="273">
        <f>IF(P$6=0,0,P$6/NMM!P$9*1000)</f>
        <v>0.46644279259521254</v>
      </c>
      <c r="Q184" s="273">
        <f>IF(Q$6=0,0,Q$6/NMM!Q$9*1000)</f>
        <v>0.44937683116881427</v>
      </c>
      <c r="R184" s="273">
        <f>IF(R$6=0,0,R$6/NMM!R$9*1000)</f>
        <v>0.45651453909076617</v>
      </c>
      <c r="S184" s="273">
        <f>IF(S$6=0,0,S$6/NMM!S$9*1000)</f>
        <v>0.44061642729730799</v>
      </c>
      <c r="T184" s="273">
        <f>IF(T$6=0,0,T$6/NMM!T$9*1000)</f>
        <v>0.47720141163696439</v>
      </c>
      <c r="U184" s="273">
        <f>IF(U$6=0,0,U$6/NMM!U$9*1000)</f>
        <v>0.45676802264145017</v>
      </c>
      <c r="V184" s="273">
        <f>IF(V$6=0,0,V$6/NMM!V$9*1000)</f>
        <v>0.45588705895369813</v>
      </c>
      <c r="W184" s="273">
        <f>IF(W$6=0,0,W$6/NMM!W$9*1000)</f>
        <v>0.46062070061150329</v>
      </c>
      <c r="X184" s="273">
        <f>IF(X$6=0,0,X$6/NMM!X$9*1000)</f>
        <v>0.43721542692868109</v>
      </c>
      <c r="Y184" s="273">
        <f>IF(Y$6=0,0,Y$6/NMM!Y$9*1000)</f>
        <v>0.45035097055284284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0.20269806758008865</v>
      </c>
      <c r="C185" s="274">
        <f>IF(C$7=0,0,C$7/NMM!C$9*1000)</f>
        <v>0.18783926913250409</v>
      </c>
      <c r="D185" s="274">
        <f>IF(D$7=0,0,D$7/NMM!D$9*1000)</f>
        <v>0.16981345626390729</v>
      </c>
      <c r="E185" s="274">
        <f>IF(E$7=0,0,E$7/NMM!E$9*1000)</f>
        <v>0.16814287022105198</v>
      </c>
      <c r="F185" s="274">
        <f>IF(F$7=0,0,F$7/NMM!F$9*1000)</f>
        <v>0.17280840809898473</v>
      </c>
      <c r="G185" s="274">
        <f>IF(G$7=0,0,G$7/NMM!G$9*1000)</f>
        <v>0.18002985428576448</v>
      </c>
      <c r="H185" s="274">
        <f>IF(H$7=0,0,H$7/NMM!H$9*1000)</f>
        <v>0.17200920408636466</v>
      </c>
      <c r="I185" s="274">
        <f>IF(I$7=0,0,I$7/NMM!I$9*1000)</f>
        <v>0.17490438496158803</v>
      </c>
      <c r="J185" s="274">
        <f>IF(J$7=0,0,J$7/NMM!J$9*1000)</f>
        <v>0.17344334654998436</v>
      </c>
      <c r="K185" s="274">
        <f>IF(K$7=0,0,K$7/NMM!K$9*1000)</f>
        <v>0.18124498647315895</v>
      </c>
      <c r="L185" s="274">
        <f>IF(L$7=0,0,L$7/NMM!L$9*1000)</f>
        <v>0.17448532154041799</v>
      </c>
      <c r="M185" s="274">
        <f>IF(M$7=0,0,M$7/NMM!M$9*1000)</f>
        <v>0.17191444643978801</v>
      </c>
      <c r="N185" s="274">
        <f>IF(N$7=0,0,N$7/NMM!N$9*1000)</f>
        <v>0.18198161600744073</v>
      </c>
      <c r="O185" s="274">
        <f>IF(O$7=0,0,O$7/NMM!O$9*1000)</f>
        <v>0.18571037333024554</v>
      </c>
      <c r="P185" s="274">
        <f>IF(P$7=0,0,P$7/NMM!P$9*1000)</f>
        <v>0.18650288382410263</v>
      </c>
      <c r="Q185" s="274">
        <f>IF(Q$7=0,0,Q$7/NMM!Q$9*1000)</f>
        <v>0.17967921525899233</v>
      </c>
      <c r="R185" s="274">
        <f>IF(R$7=0,0,R$7/NMM!R$9*1000)</f>
        <v>0.18253316247925405</v>
      </c>
      <c r="S185" s="274">
        <f>IF(S$7=0,0,S$7/NMM!S$9*1000)</f>
        <v>0.17617644790694617</v>
      </c>
      <c r="T185" s="274">
        <f>IF(T$7=0,0,T$7/NMM!T$9*1000)</f>
        <v>0.19080461923325692</v>
      </c>
      <c r="U185" s="274">
        <f>IF(U$7=0,0,U$7/NMM!U$9*1000)</f>
        <v>0.18263451555824894</v>
      </c>
      <c r="V185" s="274">
        <f>IF(V$7=0,0,V$7/NMM!V$9*1000)</f>
        <v>0.18228227028633484</v>
      </c>
      <c r="W185" s="274">
        <f>IF(W$7=0,0,W$7/NMM!W$9*1000)</f>
        <v>0.18417497360212323</v>
      </c>
      <c r="X185" s="274">
        <f>IF(X$7=0,0,X$7/NMM!X$9*1000)</f>
        <v>0.17481658902027197</v>
      </c>
      <c r="Y185" s="274">
        <f>IF(Y$7=0,0,Y$7/NMM!Y$9*1000)</f>
        <v>0.18006871598073604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0.85245234353752486</v>
      </c>
      <c r="C186" s="274">
        <f>IF(C$8=0,0,C$8/NMM!C$9*1000)</f>
        <v>0.69373407414923305</v>
      </c>
      <c r="D186" s="274">
        <f>IF(D$8=0,0,D$8/NMM!D$9*1000)</f>
        <v>0.65601176700103814</v>
      </c>
      <c r="E186" s="274">
        <f>IF(E$8=0,0,E$8/NMM!E$9*1000)</f>
        <v>0.83871757538747771</v>
      </c>
      <c r="F186" s="274">
        <f>IF(F$8=0,0,F$8/NMM!F$9*1000)</f>
        <v>0.68559415133846069</v>
      </c>
      <c r="G186" s="274">
        <f>IF(G$8=0,0,G$8/NMM!G$9*1000)</f>
        <v>0.6973533996002732</v>
      </c>
      <c r="H186" s="274">
        <f>IF(H$8=0,0,H$8/NMM!H$9*1000)</f>
        <v>0.72862845824237721</v>
      </c>
      <c r="I186" s="274">
        <f>IF(I$8=0,0,I$8/NMM!I$9*1000)</f>
        <v>0.70636387462419636</v>
      </c>
      <c r="J186" s="274">
        <f>IF(J$8=0,0,J$8/NMM!J$9*1000)</f>
        <v>0.71702320111494</v>
      </c>
      <c r="K186" s="274">
        <f>IF(K$8=0,0,K$8/NMM!K$9*1000)</f>
        <v>0.79969169590691624</v>
      </c>
      <c r="L186" s="274">
        <f>IF(L$8=0,0,L$8/NMM!L$9*1000)</f>
        <v>0.82156465636169684</v>
      </c>
      <c r="M186" s="274">
        <f>IF(M$8=0,0,M$8/NMM!M$9*1000)</f>
        <v>0.81650165150900822</v>
      </c>
      <c r="N186" s="274">
        <f>IF(N$8=0,0,N$8/NMM!N$9*1000)</f>
        <v>0.8739370317575319</v>
      </c>
      <c r="O186" s="274">
        <f>IF(O$8=0,0,O$8/NMM!O$9*1000)</f>
        <v>0.88265406095193677</v>
      </c>
      <c r="P186" s="274">
        <f>IF(P$8=0,0,P$8/NMM!P$9*1000)</f>
        <v>0.94349484037141673</v>
      </c>
      <c r="Q186" s="274">
        <f>IF(Q$8=0,0,Q$8/NMM!Q$9*1000)</f>
        <v>0.95355764752535332</v>
      </c>
      <c r="R186" s="274">
        <f>IF(R$8=0,0,R$8/NMM!R$9*1000)</f>
        <v>1.011988906972022</v>
      </c>
      <c r="S186" s="274">
        <f>IF(S$8=0,0,S$8/NMM!S$9*1000)</f>
        <v>0.9455845243829033</v>
      </c>
      <c r="T186" s="274">
        <f>IF(T$8=0,0,T$8/NMM!T$9*1000)</f>
        <v>1.0763517685573647</v>
      </c>
      <c r="U186" s="274">
        <f>IF(U$8=0,0,U$8/NMM!U$9*1000)</f>
        <v>1.1066982085951886</v>
      </c>
      <c r="V186" s="274">
        <f>IF(V$8=0,0,V$8/NMM!V$9*1000)</f>
        <v>1.137059531679417</v>
      </c>
      <c r="W186" s="274">
        <f>IF(W$8=0,0,W$8/NMM!W$9*1000)</f>
        <v>1.1528515924590199</v>
      </c>
      <c r="X186" s="274">
        <f>IF(X$8=0,0,X$8/NMM!X$9*1000)</f>
        <v>1.0507558429552506</v>
      </c>
      <c r="Y186" s="274">
        <f>IF(Y$8=0,0,Y$8/NMM!Y$9*1000)</f>
        <v>1.0479541225058195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0.10114733544742416</v>
      </c>
      <c r="C187" s="274">
        <f>IF(C$9=0,0,C$9/NMM!C$9*1000)</f>
        <v>9.3732721737159422E-2</v>
      </c>
      <c r="D187" s="274">
        <f>IF(D$9=0,0,D$9/NMM!D$9*1000)</f>
        <v>8.4737752210811729E-2</v>
      </c>
      <c r="E187" s="274">
        <f>IF(E$9=0,0,E$9/NMM!E$9*1000)</f>
        <v>8.3904121535947479E-2</v>
      </c>
      <c r="F187" s="274">
        <f>IF(F$9=0,0,F$9/NMM!F$9*1000)</f>
        <v>8.6232247947885157E-2</v>
      </c>
      <c r="G187" s="274">
        <f>IF(G$9=0,0,G$9/NMM!G$9*1000)</f>
        <v>8.9835785211905342E-2</v>
      </c>
      <c r="H187" s="274">
        <f>IF(H$9=0,0,H$9/NMM!H$9*1000)</f>
        <v>8.5833441203842217E-2</v>
      </c>
      <c r="I187" s="274">
        <f>IF(I$9=0,0,I$9/NMM!I$9*1000)</f>
        <v>8.7278150739869123E-2</v>
      </c>
      <c r="J187" s="274">
        <f>IF(J$9=0,0,J$9/NMM!J$9*1000)</f>
        <v>8.6549085366507045E-2</v>
      </c>
      <c r="K187" s="274">
        <f>IF(K$9=0,0,K$9/NMM!K$9*1000)</f>
        <v>9.0442142166555592E-2</v>
      </c>
      <c r="L187" s="274">
        <f>IF(L$9=0,0,L$9/NMM!L$9*1000)</f>
        <v>8.7069036025847035E-2</v>
      </c>
      <c r="M187" s="274">
        <f>IF(M$9=0,0,M$9/NMM!M$9*1000)</f>
        <v>8.5786156670847311E-2</v>
      </c>
      <c r="N187" s="274">
        <f>IF(N$9=0,0,N$9/NMM!N$9*1000)</f>
        <v>9.0809723937284759E-2</v>
      </c>
      <c r="O187" s="274">
        <f>IF(O$9=0,0,O$9/NMM!O$9*1000)</f>
        <v>9.2670392231928259E-2</v>
      </c>
      <c r="P187" s="274">
        <f>IF(P$9=0,0,P$9/NMM!P$9*1000)</f>
        <v>9.3065858877095495E-2</v>
      </c>
      <c r="Q187" s="274">
        <f>IF(Q$9=0,0,Q$9/NMM!Q$9*1000)</f>
        <v>8.9660814608163067E-2</v>
      </c>
      <c r="R187" s="274">
        <f>IF(R$9=0,0,R$9/NMM!R$9*1000)</f>
        <v>9.1084948346996084E-2</v>
      </c>
      <c r="S187" s="274">
        <f>IF(S$9=0,0,S$9/NMM!S$9*1000)</f>
        <v>8.7912916423530815E-2</v>
      </c>
      <c r="T187" s="274">
        <f>IF(T$9=0,0,T$9/NMM!T$9*1000)</f>
        <v>9.5212446062806391E-2</v>
      </c>
      <c r="U187" s="274">
        <f>IF(U$9=0,0,U$9/NMM!U$9*1000)</f>
        <v>9.1135524033296944E-2</v>
      </c>
      <c r="V187" s="274">
        <f>IF(V$9=0,0,V$9/NMM!V$9*1000)</f>
        <v>9.0959751905306724E-2</v>
      </c>
      <c r="W187" s="274">
        <f>IF(W$9=0,0,W$9/NMM!W$9*1000)</f>
        <v>9.1904220194866798E-2</v>
      </c>
      <c r="X187" s="274">
        <f>IF(X$9=0,0,X$9/NMM!X$9*1000)</f>
        <v>8.7234340132135033E-2</v>
      </c>
      <c r="Y187" s="274">
        <f>IF(Y$9=0,0,Y$9/NMM!Y$9*1000)</f>
        <v>8.9855177389365465E-2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0.43148330761053183</v>
      </c>
      <c r="C188" s="275">
        <f>IF(C$10=0,0,C$10/NMM!C$9*1000)</f>
        <v>0.39328486660474471</v>
      </c>
      <c r="D188" s="275">
        <f>IF(D$10=0,0,D$10/NMM!D$9*1000)</f>
        <v>0.35662459259234819</v>
      </c>
      <c r="E188" s="275">
        <f>IF(E$10=0,0,E$10/NMM!E$9*1000)</f>
        <v>0.37141720548133467</v>
      </c>
      <c r="F188" s="275">
        <f>IF(F$10=0,0,F$10/NMM!F$9*1000)</f>
        <v>0.36145196383562639</v>
      </c>
      <c r="G188" s="275">
        <f>IF(G$10=0,0,G$10/NMM!G$9*1000)</f>
        <v>0.37038781918976377</v>
      </c>
      <c r="H188" s="275">
        <f>IF(H$10=0,0,H$10/NMM!H$9*1000)</f>
        <v>0.35821370998276608</v>
      </c>
      <c r="I188" s="275">
        <f>IF(I$10=0,0,I$10/NMM!I$9*1000)</f>
        <v>0.36146063746478552</v>
      </c>
      <c r="J188" s="275">
        <f>IF(J$10=0,0,J$10/NMM!J$9*1000)</f>
        <v>0.35982902977524844</v>
      </c>
      <c r="K188" s="275">
        <f>IF(K$10=0,0,K$10/NMM!K$9*1000)</f>
        <v>0.38246829214587602</v>
      </c>
      <c r="L188" s="275">
        <f>IF(L$10=0,0,L$10/NMM!L$9*1000)</f>
        <v>0.37749585246634965</v>
      </c>
      <c r="M188" s="275">
        <f>IF(M$10=0,0,M$10/NMM!M$9*1000)</f>
        <v>0.3736763961718827</v>
      </c>
      <c r="N188" s="275">
        <f>IF(N$10=0,0,N$10/NMM!N$9*1000)</f>
        <v>0.39726415701830109</v>
      </c>
      <c r="O188" s="275">
        <f>IF(O$10=0,0,O$10/NMM!O$9*1000)</f>
        <v>0.40302621889627155</v>
      </c>
      <c r="P188" s="275">
        <f>IF(P$10=0,0,P$10/NMM!P$9*1000)</f>
        <v>0.41606421337893823</v>
      </c>
      <c r="Q188" s="275">
        <f>IF(Q$10=0,0,Q$10/NMM!Q$9*1000)</f>
        <v>0.4089794686715803</v>
      </c>
      <c r="R188" s="275">
        <f>IF(R$10=0,0,R$10/NMM!R$9*1000)</f>
        <v>0.42278399563975899</v>
      </c>
      <c r="S188" s="275">
        <f>IF(S$10=0,0,S$10/NMM!S$9*1000)</f>
        <v>0.39889084946531345</v>
      </c>
      <c r="T188" s="275">
        <f>IF(T$10=0,0,T$10/NMM!T$9*1000)</f>
        <v>0.4442051367448509</v>
      </c>
      <c r="U188" s="275">
        <f>IF(U$10=0,0,U$10/NMM!U$9*1000)</f>
        <v>0.44598715071598555</v>
      </c>
      <c r="V188" s="275">
        <f>IF(V$10=0,0,V$10/NMM!V$9*1000)</f>
        <v>0.45812897519377854</v>
      </c>
      <c r="W188" s="275">
        <f>IF(W$10=0,0,W$10/NMM!W$9*1000)</f>
        <v>0.45993069994153424</v>
      </c>
      <c r="X188" s="275">
        <f>IF(X$10=0,0,X$10/NMM!X$9*1000)</f>
        <v>0.42203453049793999</v>
      </c>
      <c r="Y188" s="275">
        <f>IF(Y$10=0,0,Y$10/NMM!Y$9*1000)</f>
        <v>0.42547628899581058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3.3777319993191086</v>
      </c>
      <c r="C189" s="276">
        <f>IF(C$16=0,0,C$16/NMM!C$9*1000)</f>
        <v>2.7488314144903625</v>
      </c>
      <c r="D189" s="276">
        <f>IF(D$16=0,0,D$16/NMM!D$9*1000)</f>
        <v>2.5993616583115604</v>
      </c>
      <c r="E189" s="276">
        <f>IF(E$16=0,0,E$16/NMM!E$9*1000)</f>
        <v>3.3233097594891099</v>
      </c>
      <c r="F189" s="276">
        <f>IF(F$16=0,0,F$16/NMM!F$9*1000)</f>
        <v>2.7165780246576405</v>
      </c>
      <c r="G189" s="276">
        <f>IF(G$16=0,0,G$16/NMM!G$9*1000)</f>
        <v>2.763172522805224</v>
      </c>
      <c r="H189" s="276">
        <f>IF(H$16=0,0,H$16/NMM!H$9*1000)</f>
        <v>2.8870958918438197</v>
      </c>
      <c r="I189" s="276">
        <f>IF(I$16=0,0,I$16/NMM!I$9*1000)</f>
        <v>2.7988753630262631</v>
      </c>
      <c r="J189" s="276">
        <f>IF(J$16=0,0,J$16/NMM!J$9*1000)</f>
        <v>2.8411115636208493</v>
      </c>
      <c r="K189" s="276">
        <f>IF(K$16=0,0,K$16/NMM!K$9*1000)</f>
        <v>3.1686747667855428</v>
      </c>
      <c r="L189" s="276">
        <f>IF(L$16=0,0,L$16/NMM!L$9*1000)</f>
        <v>3.255343539542225</v>
      </c>
      <c r="M189" s="276">
        <f>IF(M$16=0,0,M$16/NMM!M$9*1000)</f>
        <v>3.23528203858762</v>
      </c>
      <c r="N189" s="276">
        <f>IF(N$16=0,0,N$16/NMM!N$9*1000)</f>
        <v>3.462862293635578</v>
      </c>
      <c r="O189" s="276">
        <f>IF(O$16=0,0,O$16/NMM!O$9*1000)</f>
        <v>3.4974023927650522</v>
      </c>
      <c r="P189" s="276">
        <f>IF(P$16=0,0,P$16/NMM!P$9*1000)</f>
        <v>3.7384761009513521</v>
      </c>
      <c r="Q189" s="276">
        <f>IF(Q$16=0,0,Q$16/NMM!Q$9*1000)</f>
        <v>3.7783486709366469</v>
      </c>
      <c r="R189" s="276">
        <f>IF(R$16=0,0,R$16/NMM!R$9*1000)</f>
        <v>4.0098749683182699</v>
      </c>
      <c r="S189" s="276">
        <f>IF(S$16=0,0,S$16/NMM!S$9*1000)</f>
        <v>3.7467562031853059</v>
      </c>
      <c r="T189" s="276">
        <f>IF(T$16=0,0,T$16/NMM!T$9*1000)</f>
        <v>4.2649044708971307</v>
      </c>
      <c r="U189" s="276">
        <f>IF(U$16=0,0,U$16/NMM!U$9*1000)</f>
        <v>4.3851483089934788</v>
      </c>
      <c r="V189" s="276">
        <f>IF(V$16=0,0,V$16/NMM!V$9*1000)</f>
        <v>4.5054511192335056</v>
      </c>
      <c r="W189" s="276">
        <f>IF(W$16=0,0,W$16/NMM!W$9*1000)</f>
        <v>4.5680251146419781</v>
      </c>
      <c r="X189" s="276">
        <f>IF(X$16=0,0,X$16/NMM!X$9*1000)</f>
        <v>4.1634839309527214</v>
      </c>
      <c r="Y189" s="276">
        <f>IF(Y$16=0,0,Y$16/NMM!Y$9*1000)</f>
        <v>4.1523824765583122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14.455182865974965</v>
      </c>
      <c r="C190" s="276">
        <f>IF(C$17=0,0,C$17/NMM!C$9*1000)</f>
        <v>13.546785814163941</v>
      </c>
      <c r="D190" s="276">
        <f>IF(D$17=0,0,D$17/NMM!D$9*1000)</f>
        <v>12.203322377733478</v>
      </c>
      <c r="E190" s="276">
        <f>IF(E$17=0,0,E$17/NMM!E$9*1000)</f>
        <v>11.79823124463856</v>
      </c>
      <c r="F190" s="276">
        <f>IF(F$17=0,0,F$17/NMM!F$9*1000)</f>
        <v>12.395259432969388</v>
      </c>
      <c r="G190" s="276">
        <f>IF(G$17=0,0,G$17/NMM!G$9*1000)</f>
        <v>12.939544562753055</v>
      </c>
      <c r="H190" s="276">
        <f>IF(H$17=0,0,H$17/NMM!H$9*1000)</f>
        <v>12.26828036127689</v>
      </c>
      <c r="I190" s="276">
        <f>IF(I$17=0,0,I$17/NMM!I$9*1000)</f>
        <v>12.527254169395059</v>
      </c>
      <c r="J190" s="276">
        <f>IF(J$17=0,0,J$17/NMM!J$9*1000)</f>
        <v>12.397765458265242</v>
      </c>
      <c r="K190" s="276">
        <f>IF(K$17=0,0,K$17/NMM!K$9*1000)</f>
        <v>12.87941876119738</v>
      </c>
      <c r="L190" s="276">
        <f>IF(L$17=0,0,L$17/NMM!L$9*1000)</f>
        <v>12.320017261854176</v>
      </c>
      <c r="M190" s="276">
        <f>IF(M$17=0,0,M$17/NMM!M$9*1000)</f>
        <v>12.127623924129356</v>
      </c>
      <c r="N190" s="276">
        <f>IF(N$17=0,0,N$17/NMM!N$9*1000)</f>
        <v>12.823061427445596</v>
      </c>
      <c r="O190" s="276">
        <f>IF(O$17=0,0,O$17/NMM!O$9*1000)</f>
        <v>13.100002018648532</v>
      </c>
      <c r="P190" s="276">
        <f>IF(P$17=0,0,P$17/NMM!P$9*1000)</f>
        <v>13.068249229687854</v>
      </c>
      <c r="Q190" s="276">
        <f>IF(Q$17=0,0,Q$17/NMM!Q$9*1000)</f>
        <v>12.521751858187944</v>
      </c>
      <c r="R190" s="276">
        <f>IF(R$17=0,0,R$17/NMM!R$9*1000)</f>
        <v>12.654358780868941</v>
      </c>
      <c r="S190" s="276">
        <f>IF(S$17=0,0,S$17/NMM!S$9*1000)</f>
        <v>12.261992067989022</v>
      </c>
      <c r="T190" s="276">
        <f>IF(T$17=0,0,T$17/NMM!T$9*1000)</f>
        <v>13.199585569843252</v>
      </c>
      <c r="U190" s="276">
        <f>IF(U$17=0,0,U$17/NMM!U$9*1000)</f>
        <v>12.516131953483972</v>
      </c>
      <c r="V190" s="276">
        <f>IF(V$17=0,0,V$17/NMM!V$9*1000)</f>
        <v>12.441073938969049</v>
      </c>
      <c r="W190" s="276">
        <f>IF(W$17=0,0,W$17/NMM!W$9*1000)</f>
        <v>12.564709878390413</v>
      </c>
      <c r="X190" s="276">
        <f>IF(X$17=0,0,X$17/NMM!X$9*1000)</f>
        <v>11.994008398702151</v>
      </c>
      <c r="Y190" s="276">
        <f>IF(Y$17=0,0,Y$17/NMM!Y$9*1000)</f>
        <v>12.407512191779867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79.248501026573791</v>
      </c>
      <c r="C191" s="276">
        <f>IF(C$25=0,0,C$25/NMM!C$9*1000)</f>
        <v>74.268342327756358</v>
      </c>
      <c r="D191" s="276">
        <f>IF(D$25=0,0,D$25/NMM!D$9*1000)</f>
        <v>66.902993545366982</v>
      </c>
      <c r="E191" s="276">
        <f>IF(E$25=0,0,E$25/NMM!E$9*1000)</f>
        <v>64.682138549994164</v>
      </c>
      <c r="F191" s="276">
        <f>IF(F$25=0,0,F$25/NMM!F$9*1000)</f>
        <v>67.955261376215674</v>
      </c>
      <c r="G191" s="276">
        <f>IF(G$25=0,0,G$25/NMM!G$9*1000)</f>
        <v>70.939227823844604</v>
      </c>
      <c r="H191" s="276">
        <f>IF(H$25=0,0,H$25/NMM!H$9*1000)</f>
        <v>67.25911652722435</v>
      </c>
      <c r="I191" s="276">
        <f>IF(I$25=0,0,I$25/NMM!I$9*1000)</f>
        <v>68.678903899601124</v>
      </c>
      <c r="J191" s="276">
        <f>IF(J$25=0,0,J$25/NMM!J$9*1000)</f>
        <v>67.969000306402378</v>
      </c>
      <c r="K191" s="276">
        <f>IF(K$25=0,0,K$25/NMM!K$9*1000)</f>
        <v>70.609596598111466</v>
      </c>
      <c r="L191" s="276">
        <f>IF(L$25=0,0,L$25/NMM!L$9*1000)</f>
        <v>67.542756786674943</v>
      </c>
      <c r="M191" s="276">
        <f>IF(M$25=0,0,M$25/NMM!M$9*1000)</f>
        <v>66.487987451443615</v>
      </c>
      <c r="N191" s="276">
        <f>IF(N$25=0,0,N$25/NMM!N$9*1000)</f>
        <v>70.300625465536143</v>
      </c>
      <c r="O191" s="276">
        <f>IF(O$25=0,0,O$25/NMM!O$9*1000)</f>
        <v>71.818913191795602</v>
      </c>
      <c r="P191" s="276">
        <f>IF(P$25=0,0,P$25/NMM!P$9*1000)</f>
        <v>71.644833005340814</v>
      </c>
      <c r="Q191" s="276">
        <f>IF(Q$25=0,0,Q$25/NMM!Q$9*1000)</f>
        <v>68.648738254559589</v>
      </c>
      <c r="R191" s="276">
        <f>IF(R$25=0,0,R$25/NMM!R$9*1000)</f>
        <v>69.375737002735434</v>
      </c>
      <c r="S191" s="276">
        <f>IF(S$25=0,0,S$25/NMM!S$9*1000)</f>
        <v>67.224641846295057</v>
      </c>
      <c r="T191" s="276">
        <f>IF(T$25=0,0,T$25/NMM!T$9*1000)</f>
        <v>72.364865964047354</v>
      </c>
      <c r="U191" s="276">
        <f>IF(U$25=0,0,U$25/NMM!U$9*1000)</f>
        <v>68.617927919759154</v>
      </c>
      <c r="V191" s="276">
        <f>IF(V$25=0,0,V$25/NMM!V$9*1000)</f>
        <v>68.206432942802522</v>
      </c>
      <c r="W191" s="276">
        <f>IF(W$25=0,0,W$25/NMM!W$9*1000)</f>
        <v>68.884249540696828</v>
      </c>
      <c r="X191" s="276">
        <f>IF(X$25=0,0,X$25/NMM!X$9*1000)</f>
        <v>65.755459180984431</v>
      </c>
      <c r="Y191" s="276">
        <f>IF(Y$25=0,0,Y$25/NMM!Y$9*1000)</f>
        <v>68.022435398030112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4.3238561866636838</v>
      </c>
      <c r="C192" s="277">
        <f>IF(C$33=0,0,C$33/NMM!C$9*1000)</f>
        <v>3.510588448305866</v>
      </c>
      <c r="D192" s="277">
        <f>IF(D$33=0,0,D$33/NMM!D$9*1000)</f>
        <v>3.3111657366553975</v>
      </c>
      <c r="E192" s="277">
        <f>IF(E$33=0,0,E$33/NMM!E$9*1000)</f>
        <v>4.1693269475809851</v>
      </c>
      <c r="F192" s="277">
        <f>IF(F$33=0,0,F$33/NMM!F$9*1000)</f>
        <v>3.4326122972010022</v>
      </c>
      <c r="G192" s="277">
        <f>IF(G$33=0,0,G$33/NMM!G$9*1000)</f>
        <v>3.495540073546803</v>
      </c>
      <c r="H192" s="277">
        <f>IF(H$33=0,0,H$33/NMM!H$9*1000)</f>
        <v>3.6405362133834331</v>
      </c>
      <c r="I192" s="277">
        <f>IF(I$33=0,0,I$33/NMM!I$9*1000)</f>
        <v>3.5357456532533091</v>
      </c>
      <c r="J192" s="277">
        <f>IF(J$33=0,0,J$33/NMM!J$9*1000)</f>
        <v>3.5836949198297243</v>
      </c>
      <c r="K192" s="277">
        <f>IF(K$33=0,0,K$33/NMM!K$9*1000)</f>
        <v>3.9809762414259779</v>
      </c>
      <c r="L192" s="277">
        <f>IF(L$33=0,0,L$33/NMM!L$9*1000)</f>
        <v>4.0791230782062948</v>
      </c>
      <c r="M192" s="277">
        <f>IF(M$33=0,0,M$33/NMM!M$9*1000)</f>
        <v>4.0527943698622151</v>
      </c>
      <c r="N192" s="277">
        <f>IF(N$33=0,0,N$33/NMM!N$9*1000)</f>
        <v>4.3362611030834293</v>
      </c>
      <c r="O192" s="277">
        <f>IF(O$33=0,0,O$33/NMM!O$9*1000)</f>
        <v>4.3810455919692632</v>
      </c>
      <c r="P192" s="277">
        <f>IF(P$33=0,0,P$33/NMM!P$9*1000)</f>
        <v>4.6734211548117495</v>
      </c>
      <c r="Q192" s="277">
        <f>IF(Q$33=0,0,Q$33/NMM!Q$9*1000)</f>
        <v>4.7162124767049693</v>
      </c>
      <c r="R192" s="277">
        <f>IF(R$33=0,0,R$33/NMM!R$9*1000)</f>
        <v>4.9986877064279982</v>
      </c>
      <c r="S192" s="277">
        <f>IF(S$33=0,0,S$33/NMM!S$9*1000)</f>
        <v>4.6751800466016276</v>
      </c>
      <c r="T192" s="277">
        <f>IF(T$33=0,0,T$33/NMM!T$9*1000)</f>
        <v>5.3139350196045756</v>
      </c>
      <c r="U192" s="277">
        <f>IF(U$33=0,0,U$33/NMM!U$9*1000)</f>
        <v>5.4528844726243815</v>
      </c>
      <c r="V192" s="277">
        <f>IF(V$33=0,0,V$33/NMM!V$9*1000)</f>
        <v>5.5981799387418194</v>
      </c>
      <c r="W192" s="277">
        <f>IF(W$33=0,0,W$33/NMM!W$9*1000)</f>
        <v>5.6754252193934089</v>
      </c>
      <c r="X192" s="277">
        <f>IF(X$33=0,0,X$33/NMM!X$9*1000)</f>
        <v>5.1783832641851291</v>
      </c>
      <c r="Y192" s="277">
        <f>IF(Y$33=0,0,Y$33/NMM!Y$9*1000)</f>
        <v>5.1691535121806949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44.580826755840697</v>
      </c>
      <c r="C194" s="320">
        <f t="shared" si="50"/>
        <v>38.603921759264828</v>
      </c>
      <c r="D194" s="320">
        <f t="shared" si="50"/>
        <v>34.915969757379436</v>
      </c>
      <c r="E194" s="320">
        <f t="shared" si="50"/>
        <v>35.00491546213761</v>
      </c>
      <c r="F194" s="320">
        <f t="shared" si="50"/>
        <v>35.976213018750506</v>
      </c>
      <c r="G194" s="320">
        <f t="shared" si="50"/>
        <v>37.366109075962633</v>
      </c>
      <c r="H194" s="320">
        <f t="shared" si="50"/>
        <v>35.701382459363238</v>
      </c>
      <c r="I194" s="320">
        <f t="shared" si="50"/>
        <v>35.841605585523226</v>
      </c>
      <c r="J194" s="320">
        <f t="shared" si="50"/>
        <v>35.542207931732037</v>
      </c>
      <c r="K194" s="320">
        <f t="shared" si="50"/>
        <v>37.140928862027387</v>
      </c>
      <c r="L194" s="320">
        <f t="shared" si="50"/>
        <v>35.755730632364042</v>
      </c>
      <c r="M194" s="320">
        <f t="shared" si="50"/>
        <v>35.228903981410618</v>
      </c>
      <c r="N194" s="320">
        <f t="shared" si="50"/>
        <v>37.291879824377212</v>
      </c>
      <c r="O194" s="320">
        <f t="shared" si="50"/>
        <v>38.055981017828266</v>
      </c>
      <c r="P194" s="320">
        <f t="shared" si="50"/>
        <v>38.218383170010817</v>
      </c>
      <c r="Q194" s="320">
        <f t="shared" si="50"/>
        <v>36.820069243163552</v>
      </c>
      <c r="R194" s="320">
        <f t="shared" si="50"/>
        <v>36.701537714757102</v>
      </c>
      <c r="S194" s="320">
        <f t="shared" si="50"/>
        <v>36.609847808661378</v>
      </c>
      <c r="T194" s="320">
        <f t="shared" si="50"/>
        <v>39.649613522736566</v>
      </c>
      <c r="U194" s="320">
        <f t="shared" si="50"/>
        <v>36.893710851458899</v>
      </c>
      <c r="V194" s="320">
        <f t="shared" si="50"/>
        <v>36.822554338840732</v>
      </c>
      <c r="W194" s="320">
        <f t="shared" si="50"/>
        <v>37.204896354791565</v>
      </c>
      <c r="X194" s="320">
        <f t="shared" si="50"/>
        <v>35.684655192825417</v>
      </c>
      <c r="Y194" s="320">
        <f t="shared" si="50"/>
        <v>36.756752186959524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0.32078357814416969</v>
      </c>
      <c r="C195" s="273">
        <f>IF(C$49=0,0,C$49/NMM!C$10*1000)</f>
        <v>0.27777645803104756</v>
      </c>
      <c r="D195" s="273">
        <f>IF(D$49=0,0,D$49/NMM!D$10*1000)</f>
        <v>0.25123961416165774</v>
      </c>
      <c r="E195" s="273">
        <f>IF(E$49=0,0,E$49/NMM!E$10*1000)</f>
        <v>0.25187962744762971</v>
      </c>
      <c r="F195" s="273">
        <f>IF(F$49=0,0,F$49/NMM!F$10*1000)</f>
        <v>0.25886864780312829</v>
      </c>
      <c r="G195" s="273">
        <f>IF(G$49=0,0,G$49/NMM!G$10*1000)</f>
        <v>0.2688697146950364</v>
      </c>
      <c r="H195" s="273">
        <f>IF(H$49=0,0,H$49/NMM!H$10*1000)</f>
        <v>0.25689109070876776</v>
      </c>
      <c r="I195" s="273">
        <f>IF(I$49=0,0,I$49/NMM!I$10*1000)</f>
        <v>0.2579000732562538</v>
      </c>
      <c r="J195" s="273">
        <f>IF(J$49=0,0,J$49/NMM!J$10*1000)</f>
        <v>0.25574574240011405</v>
      </c>
      <c r="K195" s="273">
        <f>IF(K$49=0,0,K$49/NMM!K$10*1000)</f>
        <v>0.26724941915500861</v>
      </c>
      <c r="L195" s="273">
        <f>IF(L$49=0,0,L$49/NMM!L$10*1000)</f>
        <v>0.25728215571722818</v>
      </c>
      <c r="M195" s="273">
        <f>IF(M$49=0,0,M$49/NMM!M$10*1000)</f>
        <v>0.25349134808862206</v>
      </c>
      <c r="N195" s="273">
        <f>IF(N$49=0,0,N$49/NMM!N$10*1000)</f>
        <v>0.2683355943865891</v>
      </c>
      <c r="O195" s="273">
        <f>IF(O$49=0,0,O$49/NMM!O$10*1000)</f>
        <v>0.27383372290362218</v>
      </c>
      <c r="P195" s="273">
        <f>IF(P$49=0,0,P$49/NMM!P$10*1000)</f>
        <v>0.27500229574685231</v>
      </c>
      <c r="Q195" s="273">
        <f>IF(Q$49=0,0,Q$49/NMM!Q$10*1000)</f>
        <v>0.26494065765115216</v>
      </c>
      <c r="R195" s="273">
        <f>IF(R$49=0,0,R$49/NMM!R$10*1000)</f>
        <v>0.26408775808491836</v>
      </c>
      <c r="S195" s="273">
        <f>IF(S$49=0,0,S$49/NMM!S$10*1000)</f>
        <v>0.26342799876020367</v>
      </c>
      <c r="T195" s="273">
        <f>IF(T$49=0,0,T$49/NMM!T$10*1000)</f>
        <v>0.28530078563826117</v>
      </c>
      <c r="U195" s="273">
        <f>IF(U$49=0,0,U$49/NMM!U$10*1000)</f>
        <v>0.26547054954255733</v>
      </c>
      <c r="V195" s="273">
        <f>IF(V$49=0,0,V$49/NMM!V$10*1000)</f>
        <v>0.26495853928193641</v>
      </c>
      <c r="W195" s="273">
        <f>IF(W$49=0,0,W$49/NMM!W$10*1000)</f>
        <v>0.26770970046212023</v>
      </c>
      <c r="X195" s="273">
        <f>IF(X$49=0,0,X$49/NMM!X$10*1000)</f>
        <v>0.2567707288219771</v>
      </c>
      <c r="Y195" s="273">
        <f>IF(Y$49=0,0,Y$49/NMM!Y$10*1000)</f>
        <v>0.26448505659296034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0.3591627679272652</v>
      </c>
      <c r="C196" s="274">
        <f>IF(C$50=0,0,C$50/NMM!C$10*1000)</f>
        <v>0.31101018982531775</v>
      </c>
      <c r="D196" s="274">
        <f>IF(D$50=0,0,D$50/NMM!D$10*1000)</f>
        <v>0.28129842480503897</v>
      </c>
      <c r="E196" s="274">
        <f>IF(E$50=0,0,E$50/NMM!E$10*1000)</f>
        <v>0.2820150105624204</v>
      </c>
      <c r="F196" s="274">
        <f>IF(F$50=0,0,F$50/NMM!F$10*1000)</f>
        <v>0.28984021131148341</v>
      </c>
      <c r="G196" s="274">
        <f>IF(G$50=0,0,G$50/NMM!G$10*1000)</f>
        <v>0.30103782587736705</v>
      </c>
      <c r="H196" s="274">
        <f>IF(H$50=0,0,H$50/NMM!H$10*1000)</f>
        <v>0.28762605532552604</v>
      </c>
      <c r="I196" s="274">
        <f>IF(I$50=0,0,I$50/NMM!I$10*1000)</f>
        <v>0.28875575456587338</v>
      </c>
      <c r="J196" s="274">
        <f>IF(J$50=0,0,J$50/NMM!J$10*1000)</f>
        <v>0.28634367525121951</v>
      </c>
      <c r="K196" s="274">
        <f>IF(K$50=0,0,K$50/NMM!K$10*1000)</f>
        <v>0.29922367493365826</v>
      </c>
      <c r="L196" s="274">
        <f>IF(L$50=0,0,L$50/NMM!L$10*1000)</f>
        <v>0.28806390813485827</v>
      </c>
      <c r="M196" s="274">
        <f>IF(M$50=0,0,M$50/NMM!M$10*1000)</f>
        <v>0.28381956068899866</v>
      </c>
      <c r="N196" s="274">
        <f>IF(N$50=0,0,N$50/NMM!N$10*1000)</f>
        <v>0.30043980234543349</v>
      </c>
      <c r="O196" s="274">
        <f>IF(O$50=0,0,O$50/NMM!O$10*1000)</f>
        <v>0.30659573797038597</v>
      </c>
      <c r="P196" s="274">
        <f>IF(P$50=0,0,P$50/NMM!P$10*1000)</f>
        <v>0.30790412120910199</v>
      </c>
      <c r="Q196" s="274">
        <f>IF(Q$50=0,0,Q$50/NMM!Q$10*1000)</f>
        <v>0.29663868857928705</v>
      </c>
      <c r="R196" s="274">
        <f>IF(R$50=0,0,R$50/NMM!R$10*1000)</f>
        <v>0.29568374640068584</v>
      </c>
      <c r="S196" s="274">
        <f>IF(S$50=0,0,S$50/NMM!S$10*1000)</f>
        <v>0.2949450521489374</v>
      </c>
      <c r="T196" s="274">
        <f>IF(T$50=0,0,T$50/NMM!T$10*1000)</f>
        <v>0.3194347430578518</v>
      </c>
      <c r="U196" s="274">
        <f>IF(U$50=0,0,U$50/NMM!U$10*1000)</f>
        <v>0.29723197779789468</v>
      </c>
      <c r="V196" s="274">
        <f>IF(V$50=0,0,V$50/NMM!V$10*1000)</f>
        <v>0.29665870960419333</v>
      </c>
      <c r="W196" s="274">
        <f>IF(W$50=0,0,W$50/NMM!W$10*1000)</f>
        <v>0.29973902521824497</v>
      </c>
      <c r="X196" s="274">
        <f>IF(X$50=0,0,X$50/NMM!X$10*1000)</f>
        <v>0.28749129310152827</v>
      </c>
      <c r="Y196" s="274">
        <f>IF(Y$50=0,0,Y$50/NMM!Y$10*1000)</f>
        <v>0.29612857849797486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0.4405270617880187</v>
      </c>
      <c r="C197" s="274">
        <f>IF(C$51=0,0,C$51/NMM!C$10*1000)</f>
        <v>0.33998253694681874</v>
      </c>
      <c r="D197" s="274">
        <f>IF(D$51=0,0,D$51/NMM!D$10*1000)</f>
        <v>0.32080088527944162</v>
      </c>
      <c r="E197" s="274">
        <f>IF(E$51=0,0,E$51/NMM!E$10*1000)</f>
        <v>0.40905865718489787</v>
      </c>
      <c r="F197" s="274">
        <f>IF(F$51=0,0,F$51/NMM!F$10*1000)</f>
        <v>0.34085795363771643</v>
      </c>
      <c r="G197" s="274">
        <f>IF(G$51=0,0,G$51/NMM!G$10*1000)</f>
        <v>0.34730406150337484</v>
      </c>
      <c r="H197" s="274">
        <f>IF(H$51=0,0,H$51/NMM!H$10*1000)</f>
        <v>0.36117355410271978</v>
      </c>
      <c r="I197" s="274">
        <f>IF(I$51=0,0,I$51/NMM!I$10*1000)</f>
        <v>0.34655899429944653</v>
      </c>
      <c r="J197" s="274">
        <f>IF(J$51=0,0,J$51/NMM!J$10*1000)</f>
        <v>0.35146625703520362</v>
      </c>
      <c r="K197" s="274">
        <f>IF(K$51=0,0,K$51/NMM!K$10*1000)</f>
        <v>0.39055092972079508</v>
      </c>
      <c r="L197" s="274">
        <f>IF(L$51=0,0,L$51/NMM!L$10*1000)</f>
        <v>0.39914232732802563</v>
      </c>
      <c r="M197" s="274">
        <f>IF(M$51=0,0,M$51/NMM!M$10*1000)</f>
        <v>0.39599578256314621</v>
      </c>
      <c r="N197" s="274">
        <f>IF(N$51=0,0,N$51/NMM!N$10*1000)</f>
        <v>0.42395888816386323</v>
      </c>
      <c r="O197" s="274">
        <f>IF(O$51=0,0,O$51/NMM!O$10*1000)</f>
        <v>0.42973275049559984</v>
      </c>
      <c r="P197" s="274">
        <f>IF(P$51=0,0,P$51/NMM!P$10*1000)</f>
        <v>0.4574397113601949</v>
      </c>
      <c r="Q197" s="274">
        <f>IF(Q$51=0,0,Q$51/NMM!Q$10*1000)</f>
        <v>0.46179566221791929</v>
      </c>
      <c r="R197" s="274">
        <f>IF(R$51=0,0,R$51/NMM!R$10*1000)</f>
        <v>0.47943904583112024</v>
      </c>
      <c r="S197" s="274">
        <f>IF(S$51=0,0,S$51/NMM!S$10*1000)</f>
        <v>0.46482067766666024</v>
      </c>
      <c r="T197" s="274">
        <f>IF(T$51=0,0,T$51/NMM!T$10*1000)</f>
        <v>0.52613050193950028</v>
      </c>
      <c r="U197" s="274">
        <f>IF(U$51=0,0,U$51/NMM!U$10*1000)</f>
        <v>0.52012517105589839</v>
      </c>
      <c r="V197" s="274">
        <f>IF(V$51=0,0,V$51/NMM!V$10*1000)</f>
        <v>0.53184194688513065</v>
      </c>
      <c r="W197" s="274">
        <f>IF(W$51=0,0,W$51/NMM!W$10*1000)</f>
        <v>0.53843680471907984</v>
      </c>
      <c r="X197" s="274">
        <f>IF(X$51=0,0,X$51/NMM!X$10*1000)</f>
        <v>0.49903547695000738</v>
      </c>
      <c r="Y197" s="274">
        <f>IF(Y$51=0,0,Y$51/NMM!Y$10*1000)</f>
        <v>0.50025782542322783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0.264169868093036</v>
      </c>
      <c r="C198" s="274">
        <f>IF(C$52=0,0,C$52/NMM!C$10*1000)</f>
        <v>0.22875288910342323</v>
      </c>
      <c r="D198" s="274">
        <f>IF(D$52=0,0,D$52/NMM!D$10*1000)</f>
        <v>0.20689941834554168</v>
      </c>
      <c r="E198" s="274">
        <f>IF(E$52=0,0,E$52/NMM!E$10*1000)</f>
        <v>0.20742647844728132</v>
      </c>
      <c r="F198" s="274">
        <f>IF(F$52=0,0,F$52/NMM!F$10*1000)</f>
        <v>0.2131820367464092</v>
      </c>
      <c r="G198" s="274">
        <f>IF(G$52=0,0,G$52/NMM!G$10*1000)</f>
        <v>0.22141805848078108</v>
      </c>
      <c r="H198" s="274">
        <f>IF(H$52=0,0,H$52/NMM!H$10*1000)</f>
        <v>0.21155349017371364</v>
      </c>
      <c r="I198" s="274">
        <f>IF(I$52=0,0,I$52/NMM!I$10*1000)</f>
        <v>0.2123844017435004</v>
      </c>
      <c r="J198" s="274">
        <f>IF(J$52=0,0,J$52/NMM!J$10*1000)</f>
        <v>0.21061027944775298</v>
      </c>
      <c r="K198" s="274">
        <f>IF(K$52=0,0,K$52/NMM!K$10*1000)</f>
        <v>0.22008372191169243</v>
      </c>
      <c r="L198" s="274">
        <f>IF(L$52=0,0,L$52/NMM!L$10*1000)</f>
        <v>0.21187553780563548</v>
      </c>
      <c r="M198" s="274">
        <f>IF(M$52=0,0,M$52/NMM!M$10*1000)</f>
        <v>0.20875375346427863</v>
      </c>
      <c r="N198" s="274">
        <f>IF(N$52=0,0,N$52/NMM!N$10*1000)</f>
        <v>0.22097820276171767</v>
      </c>
      <c r="O198" s="274">
        <f>IF(O$52=0,0,O$52/NMM!O$10*1000)</f>
        <v>0.22550599029219542</v>
      </c>
      <c r="P198" s="274">
        <f>IF(P$52=0,0,P$52/NMM!P$10*1000)</f>
        <v>0.226468326754801</v>
      </c>
      <c r="Q198" s="274">
        <f>IF(Q$52=0,0,Q$52/NMM!Q$10*1000)</f>
        <v>0.21818242376712862</v>
      </c>
      <c r="R198" s="274">
        <f>IF(R$52=0,0,R$52/NMM!R$10*1000)</f>
        <v>0.21748004876647531</v>
      </c>
      <c r="S198" s="274">
        <f>IF(S$52=0,0,S$52/NMM!S$10*1000)</f>
        <v>0.21693672751919899</v>
      </c>
      <c r="T198" s="274">
        <f>IF(T$52=0,0,T$52/NMM!T$10*1000)</f>
        <v>0.23494928058638459</v>
      </c>
      <c r="U198" s="274">
        <f>IF(U$52=0,0,U$52/NMM!U$10*1000)</f>
        <v>0.21861879732423506</v>
      </c>
      <c r="V198" s="274">
        <f>IF(V$52=0,0,V$52/NMM!V$10*1000)</f>
        <v>0.2181971495460257</v>
      </c>
      <c r="W198" s="274">
        <f>IF(W$52=0,0,W$52/NMM!W$10*1000)</f>
        <v>0.22046277015627155</v>
      </c>
      <c r="X198" s="274">
        <f>IF(X$52=0,0,X$52/NMM!X$10*1000)</f>
        <v>0.21145437043715831</v>
      </c>
      <c r="Y198" s="274">
        <f>IF(Y$52=0,0,Y$52/NMM!Y$10*1000)</f>
        <v>0.2178072297745251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0.36179946319452871</v>
      </c>
      <c r="C199" s="275">
        <f>IF(C$53=0,0,C$53/NMM!C$10*1000)</f>
        <v>0.31273195140445276</v>
      </c>
      <c r="D199" s="275">
        <f>IF(D$53=0,0,D$53/NMM!D$10*1000)</f>
        <v>0.28296756176202975</v>
      </c>
      <c r="E199" s="275">
        <f>IF(E$53=0,0,E$53/NMM!E$10*1000)</f>
        <v>0.29392281484296057</v>
      </c>
      <c r="F199" s="275">
        <f>IF(F$53=0,0,F$53/NMM!F$10*1000)</f>
        <v>0.29158041683752894</v>
      </c>
      <c r="G199" s="275">
        <f>IF(G$53=0,0,G$53/NMM!G$10*1000)</f>
        <v>0.29930575741230792</v>
      </c>
      <c r="H199" s="275">
        <f>IF(H$53=0,0,H$53/NMM!H$10*1000)</f>
        <v>0.28810676260130852</v>
      </c>
      <c r="I199" s="275">
        <f>IF(I$53=0,0,I$53/NMM!I$10*1000)</f>
        <v>0.28774722243767425</v>
      </c>
      <c r="J199" s="275">
        <f>IF(J$53=0,0,J$53/NMM!J$10*1000)</f>
        <v>0.2861857868102895</v>
      </c>
      <c r="K199" s="275">
        <f>IF(K$53=0,0,K$53/NMM!K$10*1000)</f>
        <v>0.30307628960378546</v>
      </c>
      <c r="L199" s="275">
        <f>IF(L$53=0,0,L$53/NMM!L$10*1000)</f>
        <v>0.29757720306525109</v>
      </c>
      <c r="M199" s="275">
        <f>IF(M$53=0,0,M$53/NMM!M$10*1000)</f>
        <v>0.29405637183835831</v>
      </c>
      <c r="N199" s="275">
        <f>IF(N$53=0,0,N$53/NMM!N$10*1000)</f>
        <v>0.31269750822729081</v>
      </c>
      <c r="O199" s="275">
        <f>IF(O$53=0,0,O$53/NMM!O$10*1000)</f>
        <v>0.31837771760322353</v>
      </c>
      <c r="P199" s="275">
        <f>IF(P$53=0,0,P$53/NMM!P$10*1000)</f>
        <v>0.32730763246572525</v>
      </c>
      <c r="Q199" s="275">
        <f>IF(Q$53=0,0,Q$53/NMM!Q$10*1000)</f>
        <v>0.32137037346482827</v>
      </c>
      <c r="R199" s="275">
        <f>IF(R$53=0,0,R$53/NMM!R$10*1000)</f>
        <v>0.32499570588422649</v>
      </c>
      <c r="S199" s="275">
        <f>IF(S$53=0,0,S$53/NMM!S$10*1000)</f>
        <v>0.31815634799064513</v>
      </c>
      <c r="T199" s="275">
        <f>IF(T$53=0,0,T$53/NMM!T$10*1000)</f>
        <v>0.35230942652401048</v>
      </c>
      <c r="U199" s="275">
        <f>IF(U$53=0,0,U$53/NMM!U$10*1000)</f>
        <v>0.34009672247998851</v>
      </c>
      <c r="V199" s="275">
        <f>IF(V$53=0,0,V$53/NMM!V$10*1000)</f>
        <v>0.34768710213836007</v>
      </c>
      <c r="W199" s="275">
        <f>IF(W$53=0,0,W$53/NMM!W$10*1000)</f>
        <v>0.34854204042509779</v>
      </c>
      <c r="X199" s="275">
        <f>IF(X$53=0,0,X$53/NMM!X$10*1000)</f>
        <v>0.32522133558411481</v>
      </c>
      <c r="Y199" s="275">
        <f>IF(Y$53=0,0,Y$53/NMM!Y$10*1000)</f>
        <v>0.32955538966551223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1.8785705792373701</v>
      </c>
      <c r="C200" s="276">
        <f>IF(C$59=0,0,C$59/NMM!C$10*1000)</f>
        <v>1.4498114798452699</v>
      </c>
      <c r="D200" s="276">
        <f>IF(D$59=0,0,D$59/NMM!D$10*1000)</f>
        <v>1.368013811531186</v>
      </c>
      <c r="E200" s="276">
        <f>IF(E$59=0,0,E$59/NMM!E$10*1000)</f>
        <v>1.7443776449304043</v>
      </c>
      <c r="F200" s="276">
        <f>IF(F$59=0,0,F$59/NMM!F$10*1000)</f>
        <v>1.4535445809024878</v>
      </c>
      <c r="G200" s="276">
        <f>IF(G$59=0,0,G$59/NMM!G$10*1000)</f>
        <v>1.4810331727221735</v>
      </c>
      <c r="H200" s="276">
        <f>IF(H$59=0,0,H$59/NMM!H$10*1000)</f>
        <v>1.5401778269468835</v>
      </c>
      <c r="I200" s="276">
        <f>IF(I$59=0,0,I$59/NMM!I$10*1000)</f>
        <v>1.4778559301637411</v>
      </c>
      <c r="J200" s="276">
        <f>IF(J$59=0,0,J$59/NMM!J$10*1000)</f>
        <v>1.4987823163034801</v>
      </c>
      <c r="K200" s="276">
        <f>IF(K$59=0,0,K$59/NMM!K$10*1000)</f>
        <v>1.6654538390659248</v>
      </c>
      <c r="L200" s="276">
        <f>IF(L$59=0,0,L$59/NMM!L$10*1000)</f>
        <v>1.702090741039588</v>
      </c>
      <c r="M200" s="276">
        <f>IF(M$59=0,0,M$59/NMM!M$10*1000)</f>
        <v>1.6886727085637525</v>
      </c>
      <c r="N200" s="276">
        <f>IF(N$59=0,0,N$59/NMM!N$10*1000)</f>
        <v>1.8079177494300334</v>
      </c>
      <c r="O200" s="276">
        <f>IF(O$59=0,0,O$59/NMM!O$10*1000)</f>
        <v>1.8325396372680762</v>
      </c>
      <c r="P200" s="276">
        <f>IF(P$59=0,0,P$59/NMM!P$10*1000)</f>
        <v>1.9506923820938999</v>
      </c>
      <c r="Q200" s="276">
        <f>IF(Q$59=0,0,Q$59/NMM!Q$10*1000)</f>
        <v>1.9692677701590768</v>
      </c>
      <c r="R200" s="276">
        <f>IF(R$59=0,0,R$59/NMM!R$10*1000)</f>
        <v>2.0445056936578765</v>
      </c>
      <c r="S200" s="276">
        <f>IF(S$59=0,0,S$59/NMM!S$10*1000)</f>
        <v>1.9821675566118737</v>
      </c>
      <c r="T200" s="276">
        <f>IF(T$59=0,0,T$59/NMM!T$10*1000)</f>
        <v>2.2436153587734404</v>
      </c>
      <c r="U200" s="276">
        <f>IF(U$59=0,0,U$59/NMM!U$10*1000)</f>
        <v>2.2180064032855982</v>
      </c>
      <c r="V200" s="276">
        <f>IF(V$59=0,0,V$59/NMM!V$10*1000)</f>
        <v>2.267971075755383</v>
      </c>
      <c r="W200" s="276">
        <f>IF(W$59=0,0,W$59/NMM!W$10*1000)</f>
        <v>2.2960939925424384</v>
      </c>
      <c r="X200" s="276">
        <f>IF(X$59=0,0,X$59/NMM!X$10*1000)</f>
        <v>2.1280721352030909</v>
      </c>
      <c r="Y200" s="276">
        <f>IF(Y$59=0,0,Y$59/NMM!Y$10*1000)</f>
        <v>2.133284681896698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7.284796960616343</v>
      </c>
      <c r="C201" s="276">
        <f>IF(C$60=0,0,C$60/NMM!C$10*1000)</f>
        <v>6.2122372670892663</v>
      </c>
      <c r="D201" s="276">
        <f>IF(D$60=0,0,D$60/NMM!D$10*1000)</f>
        <v>5.5803697775756875</v>
      </c>
      <c r="E201" s="276">
        <f>IF(E$60=0,0,E$60/NMM!E$10*1000)</f>
        <v>5.2755472324815207</v>
      </c>
      <c r="F201" s="276">
        <f>IF(F$60=0,0,F$60/NMM!F$10*1000)</f>
        <v>5.5667063330549995</v>
      </c>
      <c r="G201" s="276">
        <f>IF(G$60=0,0,G$60/NMM!G$10*1000)</f>
        <v>5.7464131369631879</v>
      </c>
      <c r="H201" s="276">
        <f>IF(H$60=0,0,H$60/NMM!H$10*1000)</f>
        <v>5.4004657113147019</v>
      </c>
      <c r="I201" s="276">
        <f>IF(I$60=0,0,I$60/NMM!I$10*1000)</f>
        <v>5.4733073556396983</v>
      </c>
      <c r="J201" s="276">
        <f>IF(J$60=0,0,J$60/NMM!J$10*1000)</f>
        <v>5.3920395657735947</v>
      </c>
      <c r="K201" s="276">
        <f>IF(K$60=0,0,K$60/NMM!K$10*1000)</f>
        <v>5.5447617404419907</v>
      </c>
      <c r="L201" s="276">
        <f>IF(L$60=0,0,L$60/NMM!L$10*1000)</f>
        <v>5.280776331209192</v>
      </c>
      <c r="M201" s="276">
        <f>IF(M$60=0,0,M$60/NMM!M$10*1000)</f>
        <v>5.2130440642481934</v>
      </c>
      <c r="N201" s="276">
        <f>IF(N$60=0,0,N$60/NMM!N$10*1000)</f>
        <v>5.486734885333461</v>
      </c>
      <c r="O201" s="276">
        <f>IF(O$60=0,0,O$60/NMM!O$10*1000)</f>
        <v>5.5577517031940893</v>
      </c>
      <c r="P201" s="276">
        <f>IF(P$60=0,0,P$60/NMM!P$10*1000)</f>
        <v>5.4997790913070457</v>
      </c>
      <c r="Q201" s="276">
        <f>IF(Q$60=0,0,Q$60/NMM!Q$10*1000)</f>
        <v>5.1944389533679471</v>
      </c>
      <c r="R201" s="276">
        <f>IF(R$60=0,0,R$60/NMM!R$10*1000)</f>
        <v>5.1140920457123116</v>
      </c>
      <c r="S201" s="276">
        <f>IF(S$60=0,0,S$60/NMM!S$10*1000)</f>
        <v>5.1184579366539378</v>
      </c>
      <c r="T201" s="276">
        <f>IF(T$60=0,0,T$60/NMM!T$10*1000)</f>
        <v>5.506079544985921</v>
      </c>
      <c r="U201" s="276">
        <f>IF(U$60=0,0,U$60/NMM!U$10*1000)</f>
        <v>5.1153676066475517</v>
      </c>
      <c r="V201" s="276">
        <f>IF(V$60=0,0,V$60/NMM!V$10*1000)</f>
        <v>5.1033057582809054</v>
      </c>
      <c r="W201" s="276">
        <f>IF(W$60=0,0,W$60/NMM!W$10*1000)</f>
        <v>5.1740670305783922</v>
      </c>
      <c r="X201" s="276">
        <f>IF(X$60=0,0,X$60/NMM!X$10*1000)</f>
        <v>4.9714541003506136</v>
      </c>
      <c r="Y201" s="276">
        <f>IF(Y$60=0,0,Y$60/NMM!Y$10*1000)</f>
        <v>5.1224438276563085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28.70558756241935</v>
      </c>
      <c r="C202" s="276">
        <f>IF(C$79=0,0,C$79/NMM!C$10*1000)</f>
        <v>25.294283220329753</v>
      </c>
      <c r="D202" s="276">
        <f>IF(D$79=0,0,D$79/NMM!D$10*1000)</f>
        <v>22.800681950853082</v>
      </c>
      <c r="E202" s="276">
        <f>IF(E$79=0,0,E$79/NMM!E$10*1000)</f>
        <v>22.406179723012134</v>
      </c>
      <c r="F202" s="276">
        <f>IF(F$79=0,0,F$79/NMM!F$10*1000)</f>
        <v>23.585911267479201</v>
      </c>
      <c r="G202" s="276">
        <f>IF(G$79=0,0,G$79/NMM!G$10*1000)</f>
        <v>24.625619714932792</v>
      </c>
      <c r="H202" s="276">
        <f>IF(H$79=0,0,H$79/NMM!H$10*1000)</f>
        <v>23.37942041131825</v>
      </c>
      <c r="I202" s="276">
        <f>IF(I$79=0,0,I$79/NMM!I$10*1000)</f>
        <v>23.551027356472073</v>
      </c>
      <c r="J202" s="276">
        <f>IF(J$79=0,0,J$79/NMM!J$10*1000)</f>
        <v>23.323379759928713</v>
      </c>
      <c r="K202" s="276">
        <f>IF(K$79=0,0,K$79/NMM!K$10*1000)</f>
        <v>24.253619840618825</v>
      </c>
      <c r="L202" s="276">
        <f>IF(L$79=0,0,L$79/NMM!L$10*1000)</f>
        <v>23.195354803547804</v>
      </c>
      <c r="M202" s="276">
        <f>IF(M$79=0,0,M$79/NMM!M$10*1000)</f>
        <v>22.809494209125127</v>
      </c>
      <c r="N202" s="276">
        <f>IF(N$79=0,0,N$79/NMM!N$10*1000)</f>
        <v>24.145310766974003</v>
      </c>
      <c r="O202" s="276">
        <f>IF(O$79=0,0,O$79/NMM!O$10*1000)</f>
        <v>24.734918965335829</v>
      </c>
      <c r="P202" s="276">
        <f>IF(P$79=0,0,P$79/NMM!P$10*1000)</f>
        <v>24.700998970324076</v>
      </c>
      <c r="Q202" s="276">
        <f>IF(Q$79=0,0,Q$79/NMM!Q$10*1000)</f>
        <v>23.742471036142337</v>
      </c>
      <c r="R202" s="276">
        <f>IF(R$79=0,0,R$79/NMM!R$10*1000)</f>
        <v>23.568936717298673</v>
      </c>
      <c r="S202" s="276">
        <f>IF(S$79=0,0,S$79/NMM!S$10*1000)</f>
        <v>23.624063114803114</v>
      </c>
      <c r="T202" s="276">
        <f>IF(T$79=0,0,T$79/NMM!T$10*1000)</f>
        <v>25.408226506110122</v>
      </c>
      <c r="U202" s="276">
        <f>IF(U$79=0,0,U$79/NMM!U$10*1000)</f>
        <v>23.335260176650866</v>
      </c>
      <c r="V202" s="276">
        <f>IF(V$79=0,0,V$79/NMM!V$10*1000)</f>
        <v>23.157563760348076</v>
      </c>
      <c r="W202" s="276">
        <f>IF(W$79=0,0,W$79/NMM!W$10*1000)</f>
        <v>23.362216303777746</v>
      </c>
      <c r="X202" s="276">
        <f>IF(X$79=0,0,X$79/NMM!X$10*1000)</f>
        <v>22.577773093516861</v>
      </c>
      <c r="Y202" s="276">
        <f>IF(Y$79=0,0,Y$79/NMM!Y$10*1000)</f>
        <v>23.397344216936904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4.9654289144206221</v>
      </c>
      <c r="C203" s="277">
        <f>IF(C$89=0,0,C$89/NMM!C$10*1000)</f>
        <v>4.1773357666894837</v>
      </c>
      <c r="D203" s="277">
        <f>IF(D$89=0,0,D$89/NMM!D$10*1000)</f>
        <v>3.8236983130657665</v>
      </c>
      <c r="E203" s="277">
        <f>IF(E$89=0,0,E$89/NMM!E$10*1000)</f>
        <v>4.134508273228362</v>
      </c>
      <c r="F203" s="277">
        <f>IF(F$89=0,0,F$89/NMM!F$10*1000)</f>
        <v>3.975721570977548</v>
      </c>
      <c r="G203" s="277">
        <f>IF(G$89=0,0,G$89/NMM!G$10*1000)</f>
        <v>4.0751076333756178</v>
      </c>
      <c r="H203" s="277">
        <f>IF(H$89=0,0,H$89/NMM!H$10*1000)</f>
        <v>3.975967556871367</v>
      </c>
      <c r="I203" s="277">
        <f>IF(I$89=0,0,I$89/NMM!I$10*1000)</f>
        <v>3.9460684969449673</v>
      </c>
      <c r="J203" s="277">
        <f>IF(J$89=0,0,J$89/NMM!J$10*1000)</f>
        <v>3.9376545487816665</v>
      </c>
      <c r="K203" s="277">
        <f>IF(K$89=0,0,K$89/NMM!K$10*1000)</f>
        <v>4.196909406575708</v>
      </c>
      <c r="L203" s="277">
        <f>IF(L$89=0,0,L$89/NMM!L$10*1000)</f>
        <v>4.1235676245164594</v>
      </c>
      <c r="M203" s="277">
        <f>IF(M$89=0,0,M$89/NMM!M$10*1000)</f>
        <v>4.0815761828301405</v>
      </c>
      <c r="N203" s="277">
        <f>IF(N$89=0,0,N$89/NMM!N$10*1000)</f>
        <v>4.3255064267548224</v>
      </c>
      <c r="O203" s="277">
        <f>IF(O$89=0,0,O$89/NMM!O$10*1000)</f>
        <v>4.3767247927652431</v>
      </c>
      <c r="P203" s="277">
        <f>IF(P$89=0,0,P$89/NMM!P$10*1000)</f>
        <v>4.4727906387491219</v>
      </c>
      <c r="Q203" s="277">
        <f>IF(Q$89=0,0,Q$89/NMM!Q$10*1000)</f>
        <v>4.3509636778138709</v>
      </c>
      <c r="R203" s="277">
        <f>IF(R$89=0,0,R$89/NMM!R$10*1000)</f>
        <v>4.3923169531208215</v>
      </c>
      <c r="S203" s="277">
        <f>IF(S$89=0,0,S$89/NMM!S$10*1000)</f>
        <v>4.326872396506805</v>
      </c>
      <c r="T203" s="277">
        <f>IF(T$89=0,0,T$89/NMM!T$10*1000)</f>
        <v>4.7735673751210745</v>
      </c>
      <c r="U203" s="277">
        <f>IF(U$89=0,0,U$89/NMM!U$10*1000)</f>
        <v>4.5835334466743083</v>
      </c>
      <c r="V203" s="277">
        <f>IF(V$89=0,0,V$89/NMM!V$10*1000)</f>
        <v>4.6343702970007241</v>
      </c>
      <c r="W203" s="277">
        <f>IF(W$89=0,0,W$89/NMM!W$10*1000)</f>
        <v>4.6976286869121751</v>
      </c>
      <c r="X203" s="277">
        <f>IF(X$89=0,0,X$89/NMM!X$10*1000)</f>
        <v>4.427382658860072</v>
      </c>
      <c r="Y203" s="277">
        <f>IF(Y$89=0,0,Y$89/NMM!Y$10*1000)</f>
        <v>4.4954453805154122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188.17497449138017</v>
      </c>
      <c r="C205" s="320">
        <f t="shared" si="51"/>
        <v>175.72253539795332</v>
      </c>
      <c r="D205" s="320">
        <f t="shared" si="51"/>
        <v>160.55462848499656</v>
      </c>
      <c r="E205" s="320">
        <f t="shared" si="51"/>
        <v>157.10578058555609</v>
      </c>
      <c r="F205" s="320">
        <f t="shared" si="51"/>
        <v>159.70908449816193</v>
      </c>
      <c r="G205" s="320">
        <f t="shared" si="51"/>
        <v>166.19847664371042</v>
      </c>
      <c r="H205" s="320">
        <f t="shared" si="51"/>
        <v>159.00231772908751</v>
      </c>
      <c r="I205" s="320">
        <f t="shared" si="51"/>
        <v>160.70200597487971</v>
      </c>
      <c r="J205" s="320">
        <f t="shared" si="51"/>
        <v>156.96574103976695</v>
      </c>
      <c r="K205" s="320">
        <f t="shared" si="51"/>
        <v>162.55496935429687</v>
      </c>
      <c r="L205" s="320">
        <f t="shared" si="51"/>
        <v>153.72385879771863</v>
      </c>
      <c r="M205" s="320">
        <f t="shared" si="51"/>
        <v>150.77740971915696</v>
      </c>
      <c r="N205" s="320">
        <f t="shared" si="51"/>
        <v>158.36172678611854</v>
      </c>
      <c r="O205" s="320">
        <f t="shared" si="51"/>
        <v>160.20154810920724</v>
      </c>
      <c r="P205" s="320">
        <f t="shared" si="51"/>
        <v>161.04861541048709</v>
      </c>
      <c r="Q205" s="320">
        <f t="shared" si="51"/>
        <v>153.83230037233534</v>
      </c>
      <c r="R205" s="320">
        <f t="shared" si="51"/>
        <v>154.6468869764818</v>
      </c>
      <c r="S205" s="320">
        <f t="shared" si="51"/>
        <v>151.2519545137975</v>
      </c>
      <c r="T205" s="320">
        <f t="shared" si="51"/>
        <v>161.32497642565659</v>
      </c>
      <c r="U205" s="320">
        <f t="shared" si="51"/>
        <v>153.49587307522344</v>
      </c>
      <c r="V205" s="320">
        <f t="shared" si="51"/>
        <v>151.93230939246365</v>
      </c>
      <c r="W205" s="320">
        <f t="shared" si="51"/>
        <v>152.95321101524917</v>
      </c>
      <c r="X205" s="320">
        <f t="shared" si="51"/>
        <v>149.005311755186</v>
      </c>
      <c r="Y205" s="320">
        <f t="shared" si="51"/>
        <v>151.07740854785618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1.5976257138931702</v>
      </c>
      <c r="C206" s="273">
        <f>IF(C$100=0,0,C$100/NMM!C$11*1000)</f>
        <v>1.4919031705519741</v>
      </c>
      <c r="D206" s="273">
        <f>IF(D$100=0,0,D$100/NMM!D$11*1000)</f>
        <v>1.3631260142086064</v>
      </c>
      <c r="E206" s="273">
        <f>IF(E$100=0,0,E$100/NMM!E$11*1000)</f>
        <v>1.3338449256716054</v>
      </c>
      <c r="F206" s="273">
        <f>IF(F$100=0,0,F$100/NMM!F$11*1000)</f>
        <v>1.3559472550808074</v>
      </c>
      <c r="G206" s="273">
        <f>IF(G$100=0,0,G$100/NMM!G$11*1000)</f>
        <v>1.4110428903395735</v>
      </c>
      <c r="H206" s="273">
        <f>IF(H$100=0,0,H$100/NMM!H$11*1000)</f>
        <v>1.3499467294155882</v>
      </c>
      <c r="I206" s="273">
        <f>IF(I$100=0,0,I$100/NMM!I$11*1000)</f>
        <v>1.3643772649030643</v>
      </c>
      <c r="J206" s="273">
        <f>IF(J$100=0,0,J$100/NMM!J$11*1000)</f>
        <v>1.3326559749144953</v>
      </c>
      <c r="K206" s="273">
        <f>IF(K$100=0,0,K$100/NMM!K$11*1000)</f>
        <v>1.3801091227046689</v>
      </c>
      <c r="L206" s="273">
        <f>IF(L$100=0,0,L$100/NMM!L$11*1000)</f>
        <v>1.3051320470045547</v>
      </c>
      <c r="M206" s="273">
        <f>IF(M$100=0,0,M$100/NMM!M$11*1000)</f>
        <v>1.2801163783410527</v>
      </c>
      <c r="N206" s="273">
        <f>IF(N$100=0,0,N$100/NMM!N$11*1000)</f>
        <v>1.3445080436040613</v>
      </c>
      <c r="O206" s="273">
        <f>IF(O$100=0,0,O$100/NMM!O$11*1000)</f>
        <v>1.3601283239454165</v>
      </c>
      <c r="P206" s="273">
        <f>IF(P$100=0,0,P$100/NMM!P$11*1000)</f>
        <v>1.3673200161757306</v>
      </c>
      <c r="Q206" s="273">
        <f>IF(Q$100=0,0,Q$100/NMM!Q$11*1000)</f>
        <v>1.3060527276011049</v>
      </c>
      <c r="R206" s="273">
        <f>IF(R$100=0,0,R$100/NMM!R$11*1000)</f>
        <v>1.312968655230738</v>
      </c>
      <c r="S206" s="273">
        <f>IF(S$100=0,0,S$100/NMM!S$11*1000)</f>
        <v>1.2841453145401278</v>
      </c>
      <c r="T206" s="273">
        <f>IF(T$100=0,0,T$100/NMM!T$11*1000)</f>
        <v>1.3696663508325537</v>
      </c>
      <c r="U206" s="273">
        <f>IF(U$100=0,0,U$100/NMM!U$11*1000)</f>
        <v>1.303196423770336</v>
      </c>
      <c r="V206" s="273">
        <f>IF(V$100=0,0,V$100/NMM!V$11*1000)</f>
        <v>1.2899216004224376</v>
      </c>
      <c r="W206" s="273">
        <f>IF(W$100=0,0,W$100/NMM!W$11*1000)</f>
        <v>1.2985891646845502</v>
      </c>
      <c r="X206" s="273">
        <f>IF(X$100=0,0,X$100/NMM!X$11*1000)</f>
        <v>1.2650710765820214</v>
      </c>
      <c r="Y206" s="273">
        <f>IF(Y$100=0,0,Y$100/NMM!Y$11*1000)</f>
        <v>1.2826634005698854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1.7912410475907328</v>
      </c>
      <c r="C207" s="274">
        <f>IF(C$101=0,0,C$101/NMM!C$11*1000)</f>
        <v>1.6727060505375362</v>
      </c>
      <c r="D207" s="274">
        <f>IF(D$101=0,0,D$101/NMM!D$11*1000)</f>
        <v>1.5283224653033316</v>
      </c>
      <c r="E207" s="274">
        <f>IF(E$101=0,0,E$101/NMM!E$11*1000)</f>
        <v>1.4954928186285776</v>
      </c>
      <c r="F207" s="274">
        <f>IF(F$101=0,0,F$101/NMM!F$11*1000)</f>
        <v>1.5202737165202733</v>
      </c>
      <c r="G207" s="274">
        <f>IF(G$101=0,0,G$101/NMM!G$11*1000)</f>
        <v>1.582046359862435</v>
      </c>
      <c r="H207" s="274">
        <f>IF(H$101=0,0,H$101/NMM!H$11*1000)</f>
        <v>1.513545990629789</v>
      </c>
      <c r="I207" s="274">
        <f>IF(I$101=0,0,I$101/NMM!I$11*1000)</f>
        <v>1.5297253543437677</v>
      </c>
      <c r="J207" s="274">
        <f>IF(J$101=0,0,J$101/NMM!J$11*1000)</f>
        <v>1.4941597796187642</v>
      </c>
      <c r="K207" s="274">
        <f>IF(K$101=0,0,K$101/NMM!K$11*1000)</f>
        <v>1.5473637468684009</v>
      </c>
      <c r="L207" s="274">
        <f>IF(L$101=0,0,L$101/NMM!L$11*1000)</f>
        <v>1.4633002428483701</v>
      </c>
      <c r="M207" s="274">
        <f>IF(M$101=0,0,M$101/NMM!M$11*1000)</f>
        <v>1.4352529398077836</v>
      </c>
      <c r="N207" s="274">
        <f>IF(N$101=0,0,N$101/NMM!N$11*1000)</f>
        <v>1.5074481936390192</v>
      </c>
      <c r="O207" s="274">
        <f>IF(O$101=0,0,O$101/NMM!O$11*1000)</f>
        <v>1.5249614866957049</v>
      </c>
      <c r="P207" s="274">
        <f>IF(P$101=0,0,P$101/NMM!P$11*1000)</f>
        <v>1.533024735936471</v>
      </c>
      <c r="Q207" s="274">
        <f>IF(Q$101=0,0,Q$101/NMM!Q$11*1000)</f>
        <v>1.4643325001924528</v>
      </c>
      <c r="R207" s="274">
        <f>IF(R$101=0,0,R$101/NMM!R$11*1000)</f>
        <v>1.4720865650805155</v>
      </c>
      <c r="S207" s="274">
        <f>IF(S$101=0,0,S$101/NMM!S$11*1000)</f>
        <v>1.439770140448178</v>
      </c>
      <c r="T207" s="274">
        <f>IF(T$101=0,0,T$101/NMM!T$11*1000)</f>
        <v>1.535655421529561</v>
      </c>
      <c r="U207" s="274">
        <f>IF(U$101=0,0,U$101/NMM!U$11*1000)</f>
        <v>1.4611300425569931</v>
      </c>
      <c r="V207" s="274">
        <f>IF(V$101=0,0,V$101/NMM!V$11*1000)</f>
        <v>1.4462464510665136</v>
      </c>
      <c r="W207" s="274">
        <f>IF(W$101=0,0,W$101/NMM!W$11*1000)</f>
        <v>1.4559644324146555</v>
      </c>
      <c r="X207" s="274">
        <f>IF(X$101=0,0,X$101/NMM!X$11*1000)</f>
        <v>1.4183843066543447</v>
      </c>
      <c r="Y207" s="274">
        <f>IF(Y$101=0,0,Y$101/NMM!Y$11*1000)</f>
        <v>1.4381086341833424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3.1229886216339788</v>
      </c>
      <c r="C208" s="274">
        <f>IF(C$102=0,0,C$102/NMM!C$11*1000)</f>
        <v>2.6255773495214649</v>
      </c>
      <c r="D208" s="274">
        <f>IF(D$102=0,0,D$102/NMM!D$11*1000)</f>
        <v>2.4888460958295466</v>
      </c>
      <c r="E208" s="274">
        <f>IF(E$102=0,0,E$102/NMM!E$11*1000)</f>
        <v>2.9862112864459802</v>
      </c>
      <c r="F208" s="274">
        <f>IF(F$102=0,0,F$102/NMM!F$11*1000)</f>
        <v>2.5419062265591563</v>
      </c>
      <c r="G208" s="274">
        <f>IF(G$102=0,0,G$102/NMM!G$11*1000)</f>
        <v>2.6260622739251422</v>
      </c>
      <c r="H208" s="274">
        <f>IF(H$102=0,0,H$102/NMM!H$11*1000)</f>
        <v>2.7167345234271663</v>
      </c>
      <c r="I208" s="274">
        <f>IF(I$102=0,0,I$102/NMM!I$11*1000)</f>
        <v>2.6341002243728786</v>
      </c>
      <c r="J208" s="274">
        <f>IF(J$102=0,0,J$102/NMM!J$11*1000)</f>
        <v>2.6245256660746934</v>
      </c>
      <c r="K208" s="274">
        <f>IF(K$102=0,0,K$102/NMM!K$11*1000)</f>
        <v>2.8616169761970092</v>
      </c>
      <c r="L208" s="274">
        <f>IF(L$102=0,0,L$102/NMM!L$11*1000)</f>
        <v>2.8423357686656603</v>
      </c>
      <c r="M208" s="274">
        <f>IF(M$102=0,0,M$102/NMM!M$11*1000)</f>
        <v>2.7960131057636484</v>
      </c>
      <c r="N208" s="274">
        <f>IF(N$102=0,0,N$102/NMM!N$11*1000)</f>
        <v>2.9743506277766332</v>
      </c>
      <c r="O208" s="274">
        <f>IF(O$102=0,0,O$102/NMM!O$11*1000)</f>
        <v>3.0153944112668145</v>
      </c>
      <c r="P208" s="274">
        <f>IF(P$102=0,0,P$102/NMM!P$11*1000)</f>
        <v>3.1914462435005233</v>
      </c>
      <c r="Q208" s="274">
        <f>IF(Q$102=0,0,Q$102/NMM!Q$11*1000)</f>
        <v>3.1960611799415259</v>
      </c>
      <c r="R208" s="274">
        <f>IF(R$102=0,0,R$102/NMM!R$11*1000)</f>
        <v>3.3311481100591438</v>
      </c>
      <c r="S208" s="274">
        <f>IF(S$102=0,0,S$102/NMM!S$11*1000)</f>
        <v>3.1917763981158069</v>
      </c>
      <c r="T208" s="274">
        <f>IF(T$102=0,0,T$102/NMM!T$11*1000)</f>
        <v>3.5190130443039731</v>
      </c>
      <c r="U208" s="274">
        <f>IF(U$102=0,0,U$102/NMM!U$11*1000)</f>
        <v>3.4777158486572985</v>
      </c>
      <c r="V208" s="274">
        <f>IF(V$102=0,0,V$102/NMM!V$11*1000)</f>
        <v>3.4930979290040338</v>
      </c>
      <c r="W208" s="274">
        <f>IF(W$102=0,0,W$102/NMM!W$11*1000)</f>
        <v>3.5112259988507746</v>
      </c>
      <c r="X208" s="274">
        <f>IF(X$102=0,0,X$102/NMM!X$11*1000)</f>
        <v>3.3466828874861179</v>
      </c>
      <c r="Y208" s="274">
        <f>IF(Y$102=0,0,Y$102/NMM!Y$11*1000)</f>
        <v>3.3370685183425333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1.4339288587449339</v>
      </c>
      <c r="C209" s="274">
        <f>IF(C$103=0,0,C$103/NMM!C$11*1000)</f>
        <v>1.3390389201325725</v>
      </c>
      <c r="D209" s="274">
        <f>IF(D$103=0,0,D$103/NMM!D$11*1000)</f>
        <v>1.2234566036850725</v>
      </c>
      <c r="E209" s="274">
        <f>IF(E$103=0,0,E$103/NMM!E$11*1000)</f>
        <v>1.1971757310729547</v>
      </c>
      <c r="F209" s="274">
        <f>IF(F$103=0,0,F$103/NMM!F$11*1000)</f>
        <v>1.2170133987505165</v>
      </c>
      <c r="G209" s="274">
        <f>IF(G$103=0,0,G$103/NMM!G$11*1000)</f>
        <v>1.2664637929832883</v>
      </c>
      <c r="H209" s="274">
        <f>IF(H$103=0,0,H$103/NMM!H$11*1000)</f>
        <v>1.2116277024361841</v>
      </c>
      <c r="I209" s="274">
        <f>IF(I$103=0,0,I$103/NMM!I$11*1000)</f>
        <v>1.2245796480030915</v>
      </c>
      <c r="J209" s="274">
        <f>IF(J$103=0,0,J$103/NMM!J$11*1000)</f>
        <v>1.1961086032798667</v>
      </c>
      <c r="K209" s="274">
        <f>IF(K$103=0,0,K$103/NMM!K$11*1000)</f>
        <v>1.2386995790402682</v>
      </c>
      <c r="L209" s="274">
        <f>IF(L$103=0,0,L$103/NMM!L$11*1000)</f>
        <v>1.1714048480805941</v>
      </c>
      <c r="M209" s="274">
        <f>IF(M$103=0,0,M$103/NMM!M$11*1000)</f>
        <v>1.1489523494099358</v>
      </c>
      <c r="N209" s="274">
        <f>IF(N$103=0,0,N$103/NMM!N$11*1000)</f>
        <v>1.2067462784136638</v>
      </c>
      <c r="O209" s="274">
        <f>IF(O$103=0,0,O$103/NMM!O$11*1000)</f>
        <v>1.2207660645052216</v>
      </c>
      <c r="P209" s="274">
        <f>IF(P$103=0,0,P$103/NMM!P$11*1000)</f>
        <v>1.2272208773832198</v>
      </c>
      <c r="Q209" s="274">
        <f>IF(Q$103=0,0,Q$103/NMM!Q$11*1000)</f>
        <v>1.1722311933663521</v>
      </c>
      <c r="R209" s="274">
        <f>IF(R$103=0,0,R$103/NMM!R$11*1000)</f>
        <v>1.1784384971965804</v>
      </c>
      <c r="S209" s="274">
        <f>IF(S$103=0,0,S$103/NMM!S$11*1000)</f>
        <v>1.1525684704047705</v>
      </c>
      <c r="T209" s="274">
        <f>IF(T$103=0,0,T$103/NMM!T$11*1000)</f>
        <v>1.2293268005337024</v>
      </c>
      <c r="U209" s="274">
        <f>IF(U$103=0,0,U$103/NMM!U$11*1000)</f>
        <v>1.1696675538000461</v>
      </c>
      <c r="V209" s="274">
        <f>IF(V$103=0,0,V$103/NMM!V$11*1000)</f>
        <v>1.1577529031232578</v>
      </c>
      <c r="W209" s="274">
        <f>IF(W$103=0,0,W$103/NMM!W$11*1000)</f>
        <v>1.1655323663744985</v>
      </c>
      <c r="X209" s="274">
        <f>IF(X$103=0,0,X$103/NMM!X$11*1000)</f>
        <v>1.1354486281107659</v>
      </c>
      <c r="Y209" s="274">
        <f>IF(Y$103=0,0,Y$103/NMM!Y$11*1000)</f>
        <v>1.151238397165695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1.5059725413940099</v>
      </c>
      <c r="C210" s="275">
        <f>IF(C$104=0,0,C$104/NMM!C$11*1000)</f>
        <v>1.4180507942469158</v>
      </c>
      <c r="D210" s="275">
        <f>IF(D$104=0,0,D$104/NMM!D$11*1000)</f>
        <v>1.2889927126921539</v>
      </c>
      <c r="E210" s="275">
        <f>IF(E$104=0,0,E$104/NMM!E$11*1000)</f>
        <v>1.2598521113240642</v>
      </c>
      <c r="F210" s="275">
        <f>IF(F$104=0,0,F$104/NMM!F$11*1000)</f>
        <v>1.2767203209192202</v>
      </c>
      <c r="G210" s="275">
        <f>IF(G$104=0,0,G$104/NMM!G$11*1000)</f>
        <v>1.3288059230039384</v>
      </c>
      <c r="H210" s="275">
        <f>IF(H$104=0,0,H$104/NMM!H$11*1000)</f>
        <v>1.272436261580711</v>
      </c>
      <c r="I210" s="275">
        <f>IF(I$104=0,0,I$104/NMM!I$11*1000)</f>
        <v>1.2841554126954222</v>
      </c>
      <c r="J210" s="275">
        <f>IF(J$104=0,0,J$104/NMM!J$11*1000)</f>
        <v>1.2547770728981986</v>
      </c>
      <c r="K210" s="275">
        <f>IF(K$104=0,0,K$104/NMM!K$11*1000)</f>
        <v>1.303878472806675</v>
      </c>
      <c r="L210" s="275">
        <f>IF(L$104=0,0,L$104/NMM!L$11*1000)</f>
        <v>1.2442240118624162</v>
      </c>
      <c r="M210" s="275">
        <f>IF(M$104=0,0,M$104/NMM!M$11*1000)</f>
        <v>1.2190753852875307</v>
      </c>
      <c r="N210" s="275">
        <f>IF(N$104=0,0,N$104/NMM!N$11*1000)</f>
        <v>1.2880839395403536</v>
      </c>
      <c r="O210" s="275">
        <f>IF(O$104=0,0,O$104/NMM!O$11*1000)</f>
        <v>1.3117155388297173</v>
      </c>
      <c r="P210" s="275">
        <f>IF(P$104=0,0,P$104/NMM!P$11*1000)</f>
        <v>1.3407911297242006</v>
      </c>
      <c r="Q210" s="275">
        <f>IF(Q$104=0,0,Q$104/NMM!Q$11*1000)</f>
        <v>1.3059375162935751</v>
      </c>
      <c r="R210" s="275">
        <f>IF(R$104=0,0,R$104/NMM!R$11*1000)</f>
        <v>1.3258350349317169</v>
      </c>
      <c r="S210" s="275">
        <f>IF(S$104=0,0,S$104/NMM!S$11*1000)</f>
        <v>1.2827408875139226</v>
      </c>
      <c r="T210" s="275">
        <f>IF(T$104=0,0,T$104/NMM!T$11*1000)</f>
        <v>1.3835758904993534</v>
      </c>
      <c r="U210" s="275">
        <f>IF(U$104=0,0,U$104/NMM!U$11*1000)</f>
        <v>1.3351805442190638</v>
      </c>
      <c r="V210" s="275">
        <f>IF(V$104=0,0,V$104/NMM!V$11*1000)</f>
        <v>1.3408125916846996</v>
      </c>
      <c r="W210" s="275">
        <f>IF(W$104=0,0,W$104/NMM!W$11*1000)</f>
        <v>1.3345367580455683</v>
      </c>
      <c r="X210" s="275">
        <f>IF(X$104=0,0,X$104/NMM!X$11*1000)</f>
        <v>1.280599997606267</v>
      </c>
      <c r="Y210" s="275">
        <f>IF(Y$104=0,0,Y$104/NMM!Y$11*1000)</f>
        <v>1.2907762842310844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140.22591865714003</v>
      </c>
      <c r="C211" s="276">
        <f>IF(C$110=0,0,C$110/NMM!C$11*1000)</f>
        <v>133.50398712584706</v>
      </c>
      <c r="D211" s="276">
        <f>IF(D$110=0,0,D$110/NMM!D$11*1000)</f>
        <v>121.19227133620277</v>
      </c>
      <c r="E211" s="276">
        <f>IF(E$110=0,0,E$110/NMM!E$11*1000)</f>
        <v>113.72457270144658</v>
      </c>
      <c r="F211" s="276">
        <f>IF(F$110=0,0,F$110/NMM!F$11*1000)</f>
        <v>119.97459748733385</v>
      </c>
      <c r="G211" s="276">
        <f>IF(G$110=0,0,G$110/NMM!G$11*1000)</f>
        <v>125.01825017443771</v>
      </c>
      <c r="H211" s="276">
        <f>IF(H$110=0,0,H$110/NMM!H$11*1000)</f>
        <v>117.79869998327756</v>
      </c>
      <c r="I211" s="276">
        <f>IF(I$110=0,0,I$110/NMM!I$11*1000)</f>
        <v>120.04615384823846</v>
      </c>
      <c r="J211" s="276">
        <f>IF(J$110=0,0,J$110/NMM!J$11*1000)</f>
        <v>116.79827959078212</v>
      </c>
      <c r="K211" s="276">
        <f>IF(K$110=0,0,K$110/NMM!K$11*1000)</f>
        <v>119.68432885598298</v>
      </c>
      <c r="L211" s="276">
        <f>IF(L$110=0,0,L$110/NMM!L$11*1000)</f>
        <v>111.96897165899301</v>
      </c>
      <c r="M211" s="276">
        <f>IF(M$110=0,0,M$110/NMM!M$11*1000)</f>
        <v>109.75199182174534</v>
      </c>
      <c r="N211" s="276">
        <f>IF(N$110=0,0,N$110/NMM!N$11*1000)</f>
        <v>114.93260797652637</v>
      </c>
      <c r="O211" s="276">
        <f>IF(O$110=0,0,O$110/NMM!O$11*1000)</f>
        <v>116.20256484516072</v>
      </c>
      <c r="P211" s="276">
        <f>IF(P$110=0,0,P$110/NMM!P$11*1000)</f>
        <v>115.3822453229469</v>
      </c>
      <c r="Q211" s="276">
        <f>IF(Q$110=0,0,Q$110/NMM!Q$11*1000)</f>
        <v>108.88490141744677</v>
      </c>
      <c r="R211" s="276">
        <f>IF(R$110=0,0,R$110/NMM!R$11*1000)</f>
        <v>108.40570856174755</v>
      </c>
      <c r="S211" s="276">
        <f>IF(S$110=0,0,S$110/NMM!S$11*1000)</f>
        <v>106.62397077244724</v>
      </c>
      <c r="T211" s="276">
        <f>IF(T$110=0,0,T$110/NMM!T$11*1000)</f>
        <v>112.69770393580953</v>
      </c>
      <c r="U211" s="276">
        <f>IF(U$110=0,0,U$110/NMM!U$11*1000)</f>
        <v>106.06741583166641</v>
      </c>
      <c r="V211" s="276">
        <f>IF(V$110=0,0,V$110/NMM!V$11*1000)</f>
        <v>104.52042115163778</v>
      </c>
      <c r="W211" s="276">
        <f>IF(W$110=0,0,W$110/NMM!W$11*1000)</f>
        <v>105.28404955046226</v>
      </c>
      <c r="X211" s="276">
        <f>IF(X$110=0,0,X$110/NMM!X$11*1000)</f>
        <v>103.23745393716418</v>
      </c>
      <c r="Y211" s="276">
        <f>IF(Y$110=0,0,Y$110/NMM!Y$11*1000)</f>
        <v>105.17617235150796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12.859219520272315</v>
      </c>
      <c r="C212" s="276">
        <f>IF(C$118=0,0,C$118/NMM!C$11*1000)</f>
        <v>10.811078615869624</v>
      </c>
      <c r="D212" s="276">
        <f>IF(D$118=0,0,D$118/NMM!D$11*1000)</f>
        <v>10.248073936849545</v>
      </c>
      <c r="E212" s="276">
        <f>IF(E$118=0,0,E$118/NMM!E$11*1000)</f>
        <v>12.296025096060781</v>
      </c>
      <c r="F212" s="276">
        <f>IF(F$118=0,0,F$118/NMM!F$11*1000)</f>
        <v>10.466554357847492</v>
      </c>
      <c r="G212" s="276">
        <f>IF(G$118=0,0,G$118/NMM!G$11*1000)</f>
        <v>10.813075340838278</v>
      </c>
      <c r="H212" s="276">
        <f>IF(H$118=0,0,H$118/NMM!H$11*1000)</f>
        <v>11.186427441024088</v>
      </c>
      <c r="I212" s="276">
        <f>IF(I$118=0,0,I$118/NMM!I$11*1000)</f>
        <v>10.846172409647465</v>
      </c>
      <c r="J212" s="276">
        <f>IF(J$118=0,0,J$118/NMM!J$11*1000)</f>
        <v>10.806748203579879</v>
      </c>
      <c r="K212" s="276">
        <f>IF(K$118=0,0,K$118/NMM!K$11*1000)</f>
        <v>11.782995501470015</v>
      </c>
      <c r="L212" s="276">
        <f>IF(L$118=0,0,L$118/NMM!L$11*1000)</f>
        <v>11.703603191634508</v>
      </c>
      <c r="M212" s="276">
        <f>IF(M$118=0,0,M$118/NMM!M$11*1000)</f>
        <v>11.512864971554514</v>
      </c>
      <c r="N212" s="276">
        <f>IF(N$118=0,0,N$118/NMM!N$11*1000)</f>
        <v>12.247187641954275</v>
      </c>
      <c r="O212" s="276">
        <f>IF(O$118=0,0,O$118/NMM!O$11*1000)</f>
        <v>12.416189545511214</v>
      </c>
      <c r="P212" s="276">
        <f>IF(P$118=0,0,P$118/NMM!P$11*1000)</f>
        <v>13.141100658525426</v>
      </c>
      <c r="Q212" s="276">
        <f>IF(Q$118=0,0,Q$118/NMM!Q$11*1000)</f>
        <v>13.160103123137647</v>
      </c>
      <c r="R212" s="276">
        <f>IF(R$118=0,0,R$118/NMM!R$11*1000)</f>
        <v>13.71633713458059</v>
      </c>
      <c r="S212" s="276">
        <f>IF(S$118=0,0,S$118/NMM!S$11*1000)</f>
        <v>13.142460103335491</v>
      </c>
      <c r="T212" s="276">
        <f>IF(T$118=0,0,T$118/NMM!T$11*1000)</f>
        <v>14.489889882381442</v>
      </c>
      <c r="U212" s="276">
        <f>IF(U$118=0,0,U$118/NMM!U$11*1000)</f>
        <v>14.319844528801397</v>
      </c>
      <c r="V212" s="276">
        <f>IF(V$118=0,0,V$118/NMM!V$11*1000)</f>
        <v>14.383181790579068</v>
      </c>
      <c r="W212" s="276">
        <f>IF(W$118=0,0,W$118/NMM!W$11*1000)</f>
        <v>14.457825940104065</v>
      </c>
      <c r="X212" s="276">
        <f>IF(X$118=0,0,X$118/NMM!X$11*1000)</f>
        <v>13.780303141932706</v>
      </c>
      <c r="Y212" s="276">
        <f>IF(Y$118=0,0,Y$118/NMM!Y$11*1000)</f>
        <v>13.740715010708081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14.163699035698754</v>
      </c>
      <c r="C213" s="276">
        <f>IF(C$119=0,0,C$119/NMM!C$11*1000)</f>
        <v>13.213384760162473</v>
      </c>
      <c r="D213" s="276">
        <f>IF(D$119=0,0,D$119/NMM!D$11*1000)</f>
        <v>12.077104115036693</v>
      </c>
      <c r="E213" s="276">
        <f>IF(E$119=0,0,E$119/NMM!E$11*1000)</f>
        <v>11.840768136882069</v>
      </c>
      <c r="F213" s="276">
        <f>IF(F$119=0,0,F$119/NMM!F$11*1000)</f>
        <v>12.0166847696867</v>
      </c>
      <c r="G213" s="276">
        <f>IF(G$119=0,0,G$119/NMM!G$11*1000)</f>
        <v>12.504139584187424</v>
      </c>
      <c r="H213" s="276">
        <f>IF(H$119=0,0,H$119/NMM!H$11*1000)</f>
        <v>11.971163842228771</v>
      </c>
      <c r="I213" s="276">
        <f>IF(I$119=0,0,I$119/NMM!I$11*1000)</f>
        <v>12.09461873945164</v>
      </c>
      <c r="J213" s="276">
        <f>IF(J$119=0,0,J$119/NMM!J$11*1000)</f>
        <v>11.815541597732258</v>
      </c>
      <c r="K213" s="276">
        <f>IF(K$119=0,0,K$119/NMM!K$11*1000)</f>
        <v>12.24191957483818</v>
      </c>
      <c r="L213" s="276">
        <f>IF(L$119=0,0,L$119/NMM!L$11*1000)</f>
        <v>11.581671873017171</v>
      </c>
      <c r="M213" s="276">
        <f>IF(M$119=0,0,M$119/NMM!M$11*1000)</f>
        <v>11.360124792629284</v>
      </c>
      <c r="N213" s="276">
        <f>IF(N$119=0,0,N$119/NMM!N$11*1000)</f>
        <v>11.932534342612614</v>
      </c>
      <c r="O213" s="276">
        <f>IF(O$119=0,0,O$119/NMM!O$11*1000)</f>
        <v>12.070766452682424</v>
      </c>
      <c r="P213" s="276">
        <f>IF(P$119=0,0,P$119/NMM!P$11*1000)</f>
        <v>12.139561223302676</v>
      </c>
      <c r="Q213" s="276">
        <f>IF(Q$119=0,0,Q$119/NMM!Q$11*1000)</f>
        <v>11.599819466017705</v>
      </c>
      <c r="R213" s="276">
        <f>IF(R$119=0,0,R$119/NMM!R$11*1000)</f>
        <v>11.665171282183012</v>
      </c>
      <c r="S213" s="276">
        <f>IF(S$119=0,0,S$119/NMM!S$11*1000)</f>
        <v>11.407404180938716</v>
      </c>
      <c r="T213" s="276">
        <f>IF(T$119=0,0,T$119/NMM!T$11*1000)</f>
        <v>12.170704897026095</v>
      </c>
      <c r="U213" s="276">
        <f>IF(U$119=0,0,U$119/NMM!U$11*1000)</f>
        <v>11.584014876052137</v>
      </c>
      <c r="V213" s="276">
        <f>IF(V$119=0,0,V$119/NMM!V$11*1000)</f>
        <v>11.466651223352203</v>
      </c>
      <c r="W213" s="276">
        <f>IF(W$119=0,0,W$119/NMM!W$11*1000)</f>
        <v>11.544657503912205</v>
      </c>
      <c r="X213" s="276">
        <f>IF(X$119=0,0,X$119/NMM!X$11*1000)</f>
        <v>11.245097283771146</v>
      </c>
      <c r="Y213" s="276">
        <f>IF(Y$119=0,0,Y$119/NMM!Y$11*1000)</f>
        <v>11.399720249284981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11.474380495012239</v>
      </c>
      <c r="C214" s="277">
        <f>IF(C$127=0,0,C$127/NMM!C$11*1000)</f>
        <v>9.6468086110836815</v>
      </c>
      <c r="D214" s="277">
        <f>IF(D$127=0,0,D$127/NMM!D$11*1000)</f>
        <v>9.1444352051888398</v>
      </c>
      <c r="E214" s="277">
        <f>IF(E$127=0,0,E$127/NMM!E$11*1000)</f>
        <v>10.971837778023483</v>
      </c>
      <c r="F214" s="277">
        <f>IF(F$127=0,0,F$127/NMM!F$11*1000)</f>
        <v>9.3393869654639285</v>
      </c>
      <c r="G214" s="277">
        <f>IF(G$127=0,0,G$127/NMM!G$11*1000)</f>
        <v>9.6485903041326342</v>
      </c>
      <c r="H214" s="277">
        <f>IF(H$127=0,0,H$127/NMM!H$11*1000)</f>
        <v>9.981735255067667</v>
      </c>
      <c r="I214" s="277">
        <f>IF(I$127=0,0,I$127/NMM!I$11*1000)</f>
        <v>9.6781230732239045</v>
      </c>
      <c r="J214" s="277">
        <f>IF(J$127=0,0,J$127/NMM!J$11*1000)</f>
        <v>9.6429445508866785</v>
      </c>
      <c r="K214" s="277">
        <f>IF(K$127=0,0,K$127/NMM!K$11*1000)</f>
        <v>10.514057524388649</v>
      </c>
      <c r="L214" s="277">
        <f>IF(L$127=0,0,L$127/NMM!L$11*1000)</f>
        <v>10.443215155612345</v>
      </c>
      <c r="M214" s="277">
        <f>IF(M$127=0,0,M$127/NMM!M$11*1000)</f>
        <v>10.273017974617888</v>
      </c>
      <c r="N214" s="277">
        <f>IF(N$127=0,0,N$127/NMM!N$11*1000)</f>
        <v>10.928259742051532</v>
      </c>
      <c r="O214" s="277">
        <f>IF(O$127=0,0,O$127/NMM!O$11*1000)</f>
        <v>11.07906144061003</v>
      </c>
      <c r="P214" s="277">
        <f>IF(P$127=0,0,P$127/NMM!P$11*1000)</f>
        <v>11.725905202991942</v>
      </c>
      <c r="Q214" s="277">
        <f>IF(Q$127=0,0,Q$127/NMM!Q$11*1000)</f>
        <v>11.742861248338226</v>
      </c>
      <c r="R214" s="277">
        <f>IF(R$127=0,0,R$127/NMM!R$11*1000)</f>
        <v>12.239193135471924</v>
      </c>
      <c r="S214" s="277">
        <f>IF(S$127=0,0,S$127/NMM!S$11*1000)</f>
        <v>11.727118246053223</v>
      </c>
      <c r="T214" s="277">
        <f>IF(T$127=0,0,T$127/NMM!T$11*1000)</f>
        <v>12.929440202740381</v>
      </c>
      <c r="U214" s="277">
        <f>IF(U$127=0,0,U$127/NMM!U$11*1000)</f>
        <v>12.777707425699731</v>
      </c>
      <c r="V214" s="277">
        <f>IF(V$127=0,0,V$127/NMM!V$11*1000)</f>
        <v>12.834223751593649</v>
      </c>
      <c r="W214" s="277">
        <f>IF(W$127=0,0,W$127/NMM!W$11*1000)</f>
        <v>12.90082930040057</v>
      </c>
      <c r="X214" s="277">
        <f>IF(X$127=0,0,X$127/NMM!X$11*1000)</f>
        <v>12.296270495878439</v>
      </c>
      <c r="Y214" s="277">
        <f>IF(Y$127=0,0,Y$127/NMM!Y$11*1000)</f>
        <v>12.260945701862617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HR: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133.65708721891269</v>
      </c>
      <c r="C5" s="223">
        <v>137.03958232579839</v>
      </c>
      <c r="D5" s="223">
        <v>129.4369233414682</v>
      </c>
      <c r="E5" s="223">
        <v>152.50419638188811</v>
      </c>
      <c r="F5" s="223">
        <v>142.95641776828089</v>
      </c>
      <c r="G5" s="223">
        <v>144.5518877211959</v>
      </c>
      <c r="H5" s="223">
        <v>144.15690224289301</v>
      </c>
      <c r="I5" s="223">
        <v>144.0904437035272</v>
      </c>
      <c r="J5" s="223">
        <v>146.5125634104613</v>
      </c>
      <c r="K5" s="223">
        <v>118.0942348723223</v>
      </c>
      <c r="L5" s="223">
        <v>107.87308791107181</v>
      </c>
      <c r="M5" s="223">
        <v>103.671817206531</v>
      </c>
      <c r="N5" s="223">
        <v>92.018896231378093</v>
      </c>
      <c r="O5" s="223">
        <v>101.4188384449691</v>
      </c>
      <c r="P5" s="223">
        <v>102.631254814089</v>
      </c>
      <c r="Q5" s="223">
        <v>97.122634439763289</v>
      </c>
      <c r="R5" s="223">
        <v>96.064178562185276</v>
      </c>
      <c r="S5" s="223">
        <v>105.662133671703</v>
      </c>
      <c r="T5" s="223">
        <v>118.9471245473601</v>
      </c>
      <c r="U5" s="223">
        <v>119.80552212051499</v>
      </c>
      <c r="V5" s="223">
        <v>121.12648475378271</v>
      </c>
      <c r="W5" s="223">
        <v>133.5385204781563</v>
      </c>
      <c r="X5" s="223">
        <v>126.6763842543796</v>
      </c>
      <c r="Y5" s="223">
        <v>134.4788166467219</v>
      </c>
      <c r="DA5" s="89" t="s">
        <v>1579</v>
      </c>
    </row>
    <row r="6" spans="1:105" ht="12" customHeight="1" x14ac:dyDescent="0.25">
      <c r="A6" s="55" t="s">
        <v>91</v>
      </c>
      <c r="B6" s="259">
        <v>0.5194969278121373</v>
      </c>
      <c r="C6" s="259">
        <v>0.53477735769792578</v>
      </c>
      <c r="D6" s="259">
        <v>0.50562695936552193</v>
      </c>
      <c r="E6" s="259">
        <v>0.58946612973536616</v>
      </c>
      <c r="F6" s="259">
        <v>0.54985480513551588</v>
      </c>
      <c r="G6" s="259">
        <v>0.56299919509236462</v>
      </c>
      <c r="H6" s="259">
        <v>0.56236581997330948</v>
      </c>
      <c r="I6" s="259">
        <v>0.56013805286910323</v>
      </c>
      <c r="J6" s="259">
        <v>0.56872047339143894</v>
      </c>
      <c r="K6" s="259">
        <v>0.45712245059545131</v>
      </c>
      <c r="L6" s="259">
        <v>0.41539858750789799</v>
      </c>
      <c r="M6" s="259">
        <v>0.39819838132327018</v>
      </c>
      <c r="N6" s="259">
        <v>0.35404505888043741</v>
      </c>
      <c r="O6" s="259">
        <v>0.39371524628179239</v>
      </c>
      <c r="P6" s="259">
        <v>0.39920156120524453</v>
      </c>
      <c r="Q6" s="259">
        <v>0.37899968453553101</v>
      </c>
      <c r="R6" s="259">
        <v>0.37581277455558698</v>
      </c>
      <c r="S6" s="259">
        <v>0.41348292848401608</v>
      </c>
      <c r="T6" s="259">
        <v>0.46449014449316789</v>
      </c>
      <c r="U6" s="259">
        <v>0.46329647020721798</v>
      </c>
      <c r="V6" s="259">
        <v>0.46427805610503842</v>
      </c>
      <c r="W6" s="259">
        <v>0.51044421910674098</v>
      </c>
      <c r="X6" s="259">
        <v>0.48725109803073507</v>
      </c>
      <c r="Y6" s="259">
        <v>0.5202279479607882</v>
      </c>
      <c r="DA6" s="67" t="s">
        <v>1580</v>
      </c>
    </row>
    <row r="7" spans="1:105" ht="12" customHeight="1" x14ac:dyDescent="0.25">
      <c r="A7" s="173" t="s">
        <v>92</v>
      </c>
      <c r="B7" s="224">
        <v>5.3807279927879252E-2</v>
      </c>
      <c r="C7" s="224">
        <v>5.5389961796173677E-2</v>
      </c>
      <c r="D7" s="224">
        <v>5.2370687650152098E-2</v>
      </c>
      <c r="E7" s="224">
        <v>6.1054391956181647E-2</v>
      </c>
      <c r="F7" s="224">
        <v>5.6951619606719343E-2</v>
      </c>
      <c r="G7" s="224">
        <v>5.8313059553761981E-2</v>
      </c>
      <c r="H7" s="224">
        <v>5.8247457255642759E-2</v>
      </c>
      <c r="I7" s="224">
        <v>5.8016714624122327E-2</v>
      </c>
      <c r="J7" s="224">
        <v>5.8905645200572412E-2</v>
      </c>
      <c r="K7" s="224">
        <v>4.7346797148725937E-2</v>
      </c>
      <c r="L7" s="224">
        <v>4.3025217057233403E-2</v>
      </c>
      <c r="M7" s="224">
        <v>4.1243692933710177E-2</v>
      </c>
      <c r="N7" s="224">
        <v>3.667047978607333E-2</v>
      </c>
      <c r="O7" s="224">
        <v>4.0779348893896117E-2</v>
      </c>
      <c r="P7" s="224">
        <v>4.1347598034659927E-2</v>
      </c>
      <c r="Q7" s="224">
        <v>3.9255173662462561E-2</v>
      </c>
      <c r="R7" s="224">
        <v>3.8925087095602648E-2</v>
      </c>
      <c r="S7" s="224">
        <v>4.2826801251814678E-2</v>
      </c>
      <c r="T7" s="224">
        <v>4.8109911513322792E-2</v>
      </c>
      <c r="U7" s="224">
        <v>4.7986275813074623E-2</v>
      </c>
      <c r="V7" s="224">
        <v>4.8087944301086108E-2</v>
      </c>
      <c r="W7" s="224">
        <v>5.2869638903767217E-2</v>
      </c>
      <c r="X7" s="224">
        <v>5.0467394171746137E-2</v>
      </c>
      <c r="Y7" s="224">
        <v>5.3882995882422069E-2</v>
      </c>
      <c r="DA7" s="177" t="s">
        <v>1581</v>
      </c>
    </row>
    <row r="8" spans="1:105" ht="12" customHeight="1" x14ac:dyDescent="0.25">
      <c r="A8" s="173" t="s">
        <v>93</v>
      </c>
      <c r="B8" s="224">
        <v>1.2404171009387299</v>
      </c>
      <c r="C8" s="224">
        <v>1.121357025469659</v>
      </c>
      <c r="D8" s="224">
        <v>1.10900629339446</v>
      </c>
      <c r="E8" s="224">
        <v>1.669399979460888</v>
      </c>
      <c r="F8" s="224">
        <v>1.23855278420241</v>
      </c>
      <c r="G8" s="224">
        <v>1.238170427588182</v>
      </c>
      <c r="H8" s="224">
        <v>1.352501080840778</v>
      </c>
      <c r="I8" s="224">
        <v>1.2843610324483929</v>
      </c>
      <c r="J8" s="224">
        <v>1.334869123069347</v>
      </c>
      <c r="K8" s="224">
        <v>1.1451263183219971</v>
      </c>
      <c r="L8" s="224">
        <v>1.110483540251177</v>
      </c>
      <c r="M8" s="224">
        <v>1.07376302593189</v>
      </c>
      <c r="N8" s="224">
        <v>0.96532915592776825</v>
      </c>
      <c r="O8" s="224">
        <v>1.0624312933667099</v>
      </c>
      <c r="P8" s="224">
        <v>1.1465961251407359</v>
      </c>
      <c r="Q8" s="224">
        <v>1.141963493637506</v>
      </c>
      <c r="R8" s="224">
        <v>1.182959218390262</v>
      </c>
      <c r="S8" s="224">
        <v>1.2600110408119749</v>
      </c>
      <c r="T8" s="224">
        <v>1.4876682989804439</v>
      </c>
      <c r="U8" s="224">
        <v>1.5939313114847511</v>
      </c>
      <c r="V8" s="224">
        <v>1.644300512952579</v>
      </c>
      <c r="W8" s="224">
        <v>1.814075416222773</v>
      </c>
      <c r="X8" s="224">
        <v>1.662785615144307</v>
      </c>
      <c r="Y8" s="224">
        <v>1.7189448505716349</v>
      </c>
      <c r="DA8" s="177" t="s">
        <v>1582</v>
      </c>
    </row>
    <row r="9" spans="1:105" ht="12" customHeight="1" x14ac:dyDescent="0.25">
      <c r="A9" s="173" t="s">
        <v>94</v>
      </c>
      <c r="B9" s="224">
        <v>0.1024489761812039</v>
      </c>
      <c r="C9" s="224">
        <v>0.1054623999640945</v>
      </c>
      <c r="D9" s="224">
        <v>9.9713706748513015E-2</v>
      </c>
      <c r="E9" s="224">
        <v>0.1162474660614809</v>
      </c>
      <c r="F9" s="224">
        <v>0.10843579397416581</v>
      </c>
      <c r="G9" s="224">
        <v>0.1110279734876751</v>
      </c>
      <c r="H9" s="224">
        <v>0.1109030668154468</v>
      </c>
      <c r="I9" s="224">
        <v>0.11046373320868751</v>
      </c>
      <c r="J9" s="224">
        <v>0.1121562556252739</v>
      </c>
      <c r="K9" s="224">
        <v>9.0148227151561622E-2</v>
      </c>
      <c r="L9" s="224">
        <v>8.1919945468266767E-2</v>
      </c>
      <c r="M9" s="224">
        <v>7.8527926344800505E-2</v>
      </c>
      <c r="N9" s="224">
        <v>6.9820535719186269E-2</v>
      </c>
      <c r="O9" s="224">
        <v>7.764381602481113E-2</v>
      </c>
      <c r="P9" s="224">
        <v>7.8725761493252139E-2</v>
      </c>
      <c r="Q9" s="224">
        <v>7.4741788786295962E-2</v>
      </c>
      <c r="R9" s="224">
        <v>7.4113304483218484E-2</v>
      </c>
      <c r="S9" s="224">
        <v>8.1542162087457307E-2</v>
      </c>
      <c r="T9" s="224">
        <v>9.1601195699068647E-2</v>
      </c>
      <c r="U9" s="224">
        <v>9.1365793520648789E-2</v>
      </c>
      <c r="V9" s="224">
        <v>9.1559370161590881E-2</v>
      </c>
      <c r="W9" s="224">
        <v>0.1006637091490379</v>
      </c>
      <c r="X9" s="224">
        <v>9.6089838965261284E-2</v>
      </c>
      <c r="Y9" s="224">
        <v>0.10259313923932339</v>
      </c>
      <c r="DA9" s="177" t="s">
        <v>1583</v>
      </c>
    </row>
    <row r="10" spans="1:105" ht="12" customHeight="1" x14ac:dyDescent="0.25">
      <c r="A10" s="56" t="s">
        <v>95</v>
      </c>
      <c r="B10" s="260">
        <v>0.65017294484619914</v>
      </c>
      <c r="C10" s="260">
        <v>0.65608617369604094</v>
      </c>
      <c r="D10" s="260">
        <v>0.62767378973508847</v>
      </c>
      <c r="E10" s="260">
        <v>0.79527781283099175</v>
      </c>
      <c r="F10" s="260">
        <v>0.68616236283505083</v>
      </c>
      <c r="G10" s="260">
        <v>0.69180533931233568</v>
      </c>
      <c r="H10" s="260">
        <v>0.70990886980579948</v>
      </c>
      <c r="I10" s="260">
        <v>0.6970537452537755</v>
      </c>
      <c r="J10" s="260">
        <v>0.7145955194097986</v>
      </c>
      <c r="K10" s="260">
        <v>0.58976135055029011</v>
      </c>
      <c r="L10" s="260">
        <v>0.55821087708175754</v>
      </c>
      <c r="M10" s="260">
        <v>0.53642857581313363</v>
      </c>
      <c r="N10" s="260">
        <v>0.48260664296097688</v>
      </c>
      <c r="O10" s="260">
        <v>0.53864937052164641</v>
      </c>
      <c r="P10" s="260">
        <v>0.56730601722648921</v>
      </c>
      <c r="Q10" s="260">
        <v>0.55513452794118157</v>
      </c>
      <c r="R10" s="260">
        <v>0.56246913375092422</v>
      </c>
      <c r="S10" s="260">
        <v>0.60134912812629504</v>
      </c>
      <c r="T10" s="260">
        <v>0.69837375106150223</v>
      </c>
      <c r="U10" s="260">
        <v>0.73519279762749146</v>
      </c>
      <c r="V10" s="260">
        <v>0.76196062937648068</v>
      </c>
      <c r="W10" s="260">
        <v>0.82849618313897355</v>
      </c>
      <c r="X10" s="260">
        <v>0.75913701947399737</v>
      </c>
      <c r="Y10" s="260">
        <v>0.79117822485506861</v>
      </c>
      <c r="DA10" s="68" t="s">
        <v>1584</v>
      </c>
    </row>
    <row r="11" spans="1:105" ht="12" customHeight="1" x14ac:dyDescent="0.25">
      <c r="A11" s="37" t="s">
        <v>159</v>
      </c>
      <c r="B11" s="226">
        <v>5.7065329588335628E-2</v>
      </c>
      <c r="C11" s="226">
        <v>2.9816021238247531E-2</v>
      </c>
      <c r="D11" s="226">
        <v>1.7895038417491321E-2</v>
      </c>
      <c r="E11" s="226">
        <v>2.241541449503812E-2</v>
      </c>
      <c r="F11" s="226">
        <v>2.7281612445329929E-2</v>
      </c>
      <c r="G11" s="226">
        <v>2.1421422268543759E-2</v>
      </c>
      <c r="H11" s="226">
        <v>1.85076861368423E-2</v>
      </c>
      <c r="I11" s="226">
        <v>1.562599059655698E-2</v>
      </c>
      <c r="J11" s="226">
        <v>1.0579408076293231E-2</v>
      </c>
      <c r="K11" s="226">
        <v>7.5643577691988347E-3</v>
      </c>
      <c r="L11" s="226">
        <v>4.800137701022048E-3</v>
      </c>
      <c r="M11" s="226">
        <v>5.0807862888450073E-3</v>
      </c>
      <c r="N11" s="226">
        <v>7.206610401084018E-3</v>
      </c>
      <c r="O11" s="226">
        <v>5.9953429015068456E-3</v>
      </c>
      <c r="P11" s="226">
        <v>8.8903529244477933E-3</v>
      </c>
      <c r="Q11" s="226">
        <v>1.078709915012731E-2</v>
      </c>
      <c r="R11" s="226">
        <v>7.6391407641270524E-3</v>
      </c>
      <c r="S11" s="226">
        <v>1.0303727476820439E-2</v>
      </c>
      <c r="T11" s="226">
        <v>9.6534420062336229E-3</v>
      </c>
      <c r="U11" s="226">
        <v>9.6766196746797192E-3</v>
      </c>
      <c r="V11" s="226">
        <v>1.989339929967187E-2</v>
      </c>
      <c r="W11" s="226">
        <v>1.8620402441572381E-2</v>
      </c>
      <c r="X11" s="226">
        <v>1.795700182849232E-2</v>
      </c>
      <c r="Y11" s="226">
        <v>1.7290795623807691E-2</v>
      </c>
      <c r="DA11" s="69" t="s">
        <v>1585</v>
      </c>
    </row>
    <row r="12" spans="1:105" ht="12" customHeight="1" x14ac:dyDescent="0.25">
      <c r="A12" s="37" t="s">
        <v>35</v>
      </c>
      <c r="B12" s="226">
        <v>0.44161553894828942</v>
      </c>
      <c r="C12" s="226">
        <v>0.49960481648664101</v>
      </c>
      <c r="D12" s="226">
        <v>0.46772978596230969</v>
      </c>
      <c r="E12" s="226">
        <v>0.4687381478870894</v>
      </c>
      <c r="F12" s="226">
        <v>0.4685628857860028</v>
      </c>
      <c r="G12" s="226">
        <v>0.47826771740839258</v>
      </c>
      <c r="H12" s="226">
        <v>0.44606489993262149</v>
      </c>
      <c r="I12" s="226">
        <v>0.46391697344522781</v>
      </c>
      <c r="J12" s="226">
        <v>0.46440704180627762</v>
      </c>
      <c r="K12" s="226">
        <v>0.35889271863457922</v>
      </c>
      <c r="L12" s="226">
        <v>0.30226905276732802</v>
      </c>
      <c r="M12" s="226">
        <v>0.29517846448153617</v>
      </c>
      <c r="N12" s="226">
        <v>0.24478822168280759</v>
      </c>
      <c r="O12" s="226">
        <v>0.25289185065862008</v>
      </c>
      <c r="P12" s="226">
        <v>0.23558628998473019</v>
      </c>
      <c r="Q12" s="226">
        <v>0.20205033390844021</v>
      </c>
      <c r="R12" s="226">
        <v>0.19949105677696211</v>
      </c>
      <c r="S12" s="226">
        <v>0.2259175154314696</v>
      </c>
      <c r="T12" s="226">
        <v>0.24909960505823281</v>
      </c>
      <c r="U12" s="226">
        <v>0.2428470726063631</v>
      </c>
      <c r="V12" s="226">
        <v>0.2200642809573744</v>
      </c>
      <c r="W12" s="226">
        <v>0.26102090866944222</v>
      </c>
      <c r="X12" s="226">
        <v>0.26161811621442238</v>
      </c>
      <c r="Y12" s="226">
        <v>0.28426958755142939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0.15149207630957409</v>
      </c>
      <c r="C15" s="226">
        <v>0.12666533597115251</v>
      </c>
      <c r="D15" s="226">
        <v>0.14204896535528749</v>
      </c>
      <c r="E15" s="226">
        <v>0.30412425044886421</v>
      </c>
      <c r="F15" s="226">
        <v>0.19031786460371811</v>
      </c>
      <c r="G15" s="226">
        <v>0.19211619963539919</v>
      </c>
      <c r="H15" s="226">
        <v>0.2453362837363357</v>
      </c>
      <c r="I15" s="226">
        <v>0.21751078121199069</v>
      </c>
      <c r="J15" s="226">
        <v>0.2396090695272278</v>
      </c>
      <c r="K15" s="226">
        <v>0.22330427414651211</v>
      </c>
      <c r="L15" s="226">
        <v>0.25114168661340752</v>
      </c>
      <c r="M15" s="226">
        <v>0.2361693250427524</v>
      </c>
      <c r="N15" s="226">
        <v>0.23061181087708529</v>
      </c>
      <c r="O15" s="226">
        <v>0.27976217696151939</v>
      </c>
      <c r="P15" s="226">
        <v>0.32282937431731129</v>
      </c>
      <c r="Q15" s="226">
        <v>0.34229709488261412</v>
      </c>
      <c r="R15" s="226">
        <v>0.35533893620983498</v>
      </c>
      <c r="S15" s="226">
        <v>0.36512788521800499</v>
      </c>
      <c r="T15" s="226">
        <v>0.43962070399703579</v>
      </c>
      <c r="U15" s="226">
        <v>0.48266910534644858</v>
      </c>
      <c r="V15" s="226">
        <v>0.52200294911943446</v>
      </c>
      <c r="W15" s="226">
        <v>0.54885487202795902</v>
      </c>
      <c r="X15" s="226">
        <v>0.47956190143108268</v>
      </c>
      <c r="Y15" s="226">
        <v>0.48961784167983152</v>
      </c>
      <c r="DA15" s="69" t="s">
        <v>1589</v>
      </c>
    </row>
    <row r="16" spans="1:105" ht="12" customHeight="1" x14ac:dyDescent="0.25">
      <c r="A16" s="57" t="s">
        <v>1450</v>
      </c>
      <c r="B16" s="261">
        <v>4.8339019956013063</v>
      </c>
      <c r="C16" s="261">
        <v>4.369925212331518</v>
      </c>
      <c r="D16" s="261">
        <v>4.3217944437535474</v>
      </c>
      <c r="E16" s="261">
        <v>6.5056470811840006</v>
      </c>
      <c r="F16" s="261">
        <v>4.8266367584602596</v>
      </c>
      <c r="G16" s="261">
        <v>4.8251467157970698</v>
      </c>
      <c r="H16" s="261">
        <v>5.2706929538309391</v>
      </c>
      <c r="I16" s="261">
        <v>5.0051513745871112</v>
      </c>
      <c r="J16" s="261">
        <v>5.2019812633897331</v>
      </c>
      <c r="K16" s="261">
        <v>4.4625540805291593</v>
      </c>
      <c r="L16" s="261">
        <v>4.3275512706493373</v>
      </c>
      <c r="M16" s="261">
        <v>4.1844515283826684</v>
      </c>
      <c r="N16" s="261">
        <v>3.761885038282665</v>
      </c>
      <c r="O16" s="261">
        <v>4.1402917980637319</v>
      </c>
      <c r="P16" s="261">
        <v>4.4682819136176191</v>
      </c>
      <c r="Q16" s="261">
        <v>4.4502285615222634</v>
      </c>
      <c r="R16" s="261">
        <v>4.6099887869686036</v>
      </c>
      <c r="S16" s="261">
        <v>4.9102595248415044</v>
      </c>
      <c r="T16" s="261">
        <v>5.7974392273309849</v>
      </c>
      <c r="U16" s="261">
        <v>6.2115458917863888</v>
      </c>
      <c r="V16" s="261">
        <v>6.407834529945208</v>
      </c>
      <c r="W16" s="261">
        <v>7.0694468562342676</v>
      </c>
      <c r="X16" s="261">
        <v>6.4798709218216706</v>
      </c>
      <c r="Y16" s="261">
        <v>6.6987233062318507</v>
      </c>
      <c r="DA16" s="70" t="s">
        <v>1590</v>
      </c>
    </row>
    <row r="17" spans="1:105" ht="12" customHeight="1" x14ac:dyDescent="0.25">
      <c r="A17" s="57" t="s">
        <v>1452</v>
      </c>
      <c r="B17" s="261">
        <v>13.761487595742031</v>
      </c>
      <c r="C17" s="261">
        <v>14.25588329081528</v>
      </c>
      <c r="D17" s="261">
        <v>13.388620258898451</v>
      </c>
      <c r="E17" s="261">
        <v>15.168814704923999</v>
      </c>
      <c r="F17" s="261">
        <v>14.358500491630499</v>
      </c>
      <c r="G17" s="261">
        <v>14.9575597992736</v>
      </c>
      <c r="H17" s="261">
        <v>14.90750206685696</v>
      </c>
      <c r="I17" s="261">
        <v>14.85405524270983</v>
      </c>
      <c r="J17" s="261">
        <v>15.01775515531533</v>
      </c>
      <c r="K17" s="261">
        <v>11.97026596109353</v>
      </c>
      <c r="L17" s="261">
        <v>10.716249148553681</v>
      </c>
      <c r="M17" s="261">
        <v>10.255821383576199</v>
      </c>
      <c r="N17" s="261">
        <v>9.0801827862913509</v>
      </c>
      <c r="O17" s="261">
        <v>10.143022786975839</v>
      </c>
      <c r="P17" s="261">
        <v>10.240592169329201</v>
      </c>
      <c r="Q17" s="261">
        <v>9.7001645276484911</v>
      </c>
      <c r="R17" s="261">
        <v>9.6495442098016877</v>
      </c>
      <c r="S17" s="261">
        <v>10.66396743809217</v>
      </c>
      <c r="T17" s="261">
        <v>11.87628559856809</v>
      </c>
      <c r="U17" s="261">
        <v>11.625876073795659</v>
      </c>
      <c r="V17" s="261">
        <v>11.40772650942538</v>
      </c>
      <c r="W17" s="261">
        <v>12.541302378655089</v>
      </c>
      <c r="X17" s="261">
        <v>12.130803080707469</v>
      </c>
      <c r="Y17" s="261">
        <v>13.06712413479397</v>
      </c>
      <c r="DA17" s="70" t="s">
        <v>1591</v>
      </c>
    </row>
    <row r="18" spans="1:105" ht="12" customHeight="1" x14ac:dyDescent="0.25">
      <c r="A18" s="18" t="s">
        <v>28</v>
      </c>
      <c r="B18" s="230">
        <v>1.2611081934791699</v>
      </c>
      <c r="C18" s="230">
        <v>1.492855795172888</v>
      </c>
      <c r="D18" s="230">
        <v>1.426551466089266</v>
      </c>
      <c r="E18" s="230">
        <v>2.874646805816286</v>
      </c>
      <c r="F18" s="230">
        <v>4.6985021444488666</v>
      </c>
      <c r="G18" s="230">
        <v>3.050362102692084</v>
      </c>
      <c r="H18" s="230">
        <v>2.6314464187653188</v>
      </c>
      <c r="I18" s="230">
        <v>3.1742538604139252</v>
      </c>
      <c r="J18" s="230">
        <v>3.493833384928235</v>
      </c>
      <c r="K18" s="230">
        <v>2.9642478807364592</v>
      </c>
      <c r="L18" s="230">
        <v>3.403491948423913</v>
      </c>
      <c r="M18" s="230">
        <v>3.5416848060289552</v>
      </c>
      <c r="N18" s="230">
        <v>3.022825010758234</v>
      </c>
      <c r="O18" s="230">
        <v>2.7563256989548779</v>
      </c>
      <c r="P18" s="230">
        <v>2.4404277674906152</v>
      </c>
      <c r="Q18" s="230">
        <v>1.7458150090755951</v>
      </c>
      <c r="R18" s="230">
        <v>1.3675831186738989</v>
      </c>
      <c r="S18" s="230">
        <v>1.4971455317124429</v>
      </c>
      <c r="T18" s="230">
        <v>1.5441163597152039</v>
      </c>
      <c r="U18" s="230">
        <v>2.252842503313619</v>
      </c>
      <c r="V18" s="230">
        <v>3.0913635277672409</v>
      </c>
      <c r="W18" s="230">
        <v>3.5217065838995012</v>
      </c>
      <c r="X18" s="230">
        <v>2.4583629226127481</v>
      </c>
      <c r="Y18" s="230">
        <v>2.0123752082360631</v>
      </c>
      <c r="DA18" s="71" t="s">
        <v>1592</v>
      </c>
    </row>
    <row r="19" spans="1:105" ht="12" customHeight="1" x14ac:dyDescent="0.25">
      <c r="A19" s="18" t="s">
        <v>31</v>
      </c>
      <c r="B19" s="230">
        <v>0.25813103326032899</v>
      </c>
      <c r="C19" s="230">
        <v>0.26892591690463702</v>
      </c>
      <c r="D19" s="230">
        <v>0.22852527966963279</v>
      </c>
      <c r="E19" s="230">
        <v>0.31568668374952502</v>
      </c>
      <c r="F19" s="230">
        <v>0.22848142651056211</v>
      </c>
      <c r="G19" s="230">
        <v>0.21905493585224431</v>
      </c>
      <c r="H19" s="230">
        <v>0.32906953764665181</v>
      </c>
      <c r="I19" s="230">
        <v>0.38710330975747359</v>
      </c>
      <c r="J19" s="230">
        <v>0.3587385426028244</v>
      </c>
      <c r="K19" s="230">
        <v>0.21967819413930781</v>
      </c>
      <c r="L19" s="230">
        <v>0.1436106163866688</v>
      </c>
      <c r="M19" s="230">
        <v>0.11685797904541589</v>
      </c>
      <c r="N19" s="230">
        <v>0.11125662878037761</v>
      </c>
      <c r="O19" s="230">
        <v>0.1139473189183699</v>
      </c>
      <c r="P19" s="230">
        <v>7.7393572934128768E-2</v>
      </c>
      <c r="Q19" s="230">
        <v>7.2422939922806615E-2</v>
      </c>
      <c r="R19" s="230">
        <v>7.3793980553993999E-2</v>
      </c>
      <c r="S19" s="230">
        <v>5.4908242376950793E-2</v>
      </c>
      <c r="T19" s="230">
        <v>6.1815295032565387E-2</v>
      </c>
      <c r="U19" s="230">
        <v>5.8524828942467889E-2</v>
      </c>
      <c r="V19" s="230">
        <v>3.3602407706964543E-2</v>
      </c>
      <c r="W19" s="230">
        <v>6.6535803078633174E-2</v>
      </c>
      <c r="X19" s="230">
        <v>3.8853425814632352E-2</v>
      </c>
      <c r="Y19" s="230">
        <v>2.5570622328306428E-2</v>
      </c>
      <c r="DA19" s="71" t="s">
        <v>1593</v>
      </c>
    </row>
    <row r="20" spans="1:105" ht="12" customHeight="1" x14ac:dyDescent="0.25">
      <c r="A20" s="18" t="s">
        <v>159</v>
      </c>
      <c r="B20" s="295">
        <v>0.90651554334429507</v>
      </c>
      <c r="C20" s="295">
        <v>0.41205680737312639</v>
      </c>
      <c r="D20" s="295">
        <v>0.24226500562462991</v>
      </c>
      <c r="E20" s="295">
        <v>0.33503947634082032</v>
      </c>
      <c r="F20" s="295">
        <v>0.32172397686585519</v>
      </c>
      <c r="G20" s="295">
        <v>0.24210062739704349</v>
      </c>
      <c r="H20" s="295">
        <v>0.21327233519432651</v>
      </c>
      <c r="I20" s="295">
        <v>0.17739528664876481</v>
      </c>
      <c r="J20" s="295">
        <v>0.1187114922990004</v>
      </c>
      <c r="K20" s="295">
        <v>8.9713919146518689E-2</v>
      </c>
      <c r="L20" s="295">
        <v>5.7220264435767922E-2</v>
      </c>
      <c r="M20" s="295">
        <v>6.1678315598577949E-2</v>
      </c>
      <c r="N20" s="295">
        <v>8.4384092096053409E-2</v>
      </c>
      <c r="O20" s="295">
        <v>6.0984067258941968E-2</v>
      </c>
      <c r="P20" s="295">
        <v>9.5661638090342893E-2</v>
      </c>
      <c r="Q20" s="295">
        <v>0.12317435384518501</v>
      </c>
      <c r="R20" s="295">
        <v>9.4866028055858337E-2</v>
      </c>
      <c r="S20" s="295">
        <v>0.1281465077150665</v>
      </c>
      <c r="T20" s="295">
        <v>0.12539315254115541</v>
      </c>
      <c r="U20" s="295">
        <v>0.14001488699956399</v>
      </c>
      <c r="V20" s="295">
        <v>0.29312219944268803</v>
      </c>
      <c r="W20" s="295">
        <v>0.28322954171836162</v>
      </c>
      <c r="X20" s="295">
        <v>0.26814698472595339</v>
      </c>
      <c r="Y20" s="295">
        <v>0.24258097360772479</v>
      </c>
      <c r="DA20" s="122" t="s">
        <v>1594</v>
      </c>
    </row>
    <row r="21" spans="1:105" ht="12" customHeight="1" x14ac:dyDescent="0.25">
      <c r="A21" s="18" t="s">
        <v>32</v>
      </c>
      <c r="B21" s="295">
        <v>4.4359937116111654</v>
      </c>
      <c r="C21" s="295">
        <v>4.7488299168281856</v>
      </c>
      <c r="D21" s="295">
        <v>4.8608761431350693</v>
      </c>
      <c r="E21" s="295">
        <v>4.5011934278653829</v>
      </c>
      <c r="F21" s="295">
        <v>1.7066101494334469</v>
      </c>
      <c r="G21" s="295">
        <v>1.3790902921378561</v>
      </c>
      <c r="H21" s="295">
        <v>0.78881824516420596</v>
      </c>
      <c r="I21" s="295">
        <v>0.72949787537589172</v>
      </c>
      <c r="J21" s="295">
        <v>0.49576585518213728</v>
      </c>
      <c r="K21" s="295">
        <v>0.33732155076493903</v>
      </c>
      <c r="L21" s="295">
        <v>0.19295370398601491</v>
      </c>
      <c r="M21" s="295">
        <v>0.14953137564773969</v>
      </c>
      <c r="N21" s="295">
        <v>0.14236389237053451</v>
      </c>
      <c r="O21" s="295">
        <v>0.1166460375479266</v>
      </c>
      <c r="P21" s="295">
        <v>0.14854913017068719</v>
      </c>
      <c r="Q21" s="295">
        <v>0.11120729802715459</v>
      </c>
      <c r="R21" s="295">
        <v>9.3481794450265082E-2</v>
      </c>
      <c r="S21" s="295">
        <v>8.1678303401500008E-2</v>
      </c>
      <c r="T21" s="295">
        <v>8.3053318796244113E-2</v>
      </c>
      <c r="U21" s="295">
        <v>8.6656660644632816E-2</v>
      </c>
      <c r="V21" s="295">
        <v>6.1271082379545518E-2</v>
      </c>
      <c r="W21" s="295">
        <v>5.0817268821899159E-2</v>
      </c>
      <c r="X21" s="295">
        <v>7.5833267510287281E-2</v>
      </c>
      <c r="Y21" s="295">
        <v>7.1984791420225763E-2</v>
      </c>
      <c r="DA21" s="122" t="s">
        <v>1595</v>
      </c>
    </row>
    <row r="22" spans="1:105" ht="12" customHeight="1" x14ac:dyDescent="0.25">
      <c r="A22" s="18" t="s">
        <v>33</v>
      </c>
      <c r="B22" s="295">
        <v>4.0412296906333738E-3</v>
      </c>
      <c r="C22" s="295">
        <v>0.44025531691326641</v>
      </c>
      <c r="D22" s="295">
        <v>0.32397196912521542</v>
      </c>
      <c r="E22" s="295">
        <v>0.19094140759393441</v>
      </c>
      <c r="F22" s="295">
        <v>1.8700149160917661</v>
      </c>
      <c r="G22" s="295">
        <v>4.6574963316749241</v>
      </c>
      <c r="H22" s="295">
        <v>5.7782166465577491</v>
      </c>
      <c r="I22" s="295">
        <v>5.0457237013256986</v>
      </c>
      <c r="J22" s="295">
        <v>5.1879749898921323</v>
      </c>
      <c r="K22" s="295">
        <v>3.869675913039063</v>
      </c>
      <c r="L22" s="295">
        <v>3.1200744721504479</v>
      </c>
      <c r="M22" s="295">
        <v>2.7155248943406791</v>
      </c>
      <c r="N22" s="295">
        <v>2.6357816279416491</v>
      </c>
      <c r="O22" s="295">
        <v>4.264398262401949</v>
      </c>
      <c r="P22" s="295">
        <v>4.6350629313887302</v>
      </c>
      <c r="Q22" s="295">
        <v>4.8405752583772674</v>
      </c>
      <c r="R22" s="295">
        <v>5.2054364613817086</v>
      </c>
      <c r="S22" s="295">
        <v>5.7095296238555209</v>
      </c>
      <c r="T22" s="295">
        <v>6.0616705710219243</v>
      </c>
      <c r="U22" s="295">
        <v>4.5527361952308416</v>
      </c>
      <c r="V22" s="295">
        <v>3.168914080434015</v>
      </c>
      <c r="W22" s="295">
        <v>2.9256775535702588</v>
      </c>
      <c r="X22" s="295">
        <v>3.5910013622158412</v>
      </c>
      <c r="Y22" s="295">
        <v>4.7875329683341068</v>
      </c>
      <c r="DA22" s="122" t="s">
        <v>1596</v>
      </c>
    </row>
    <row r="23" spans="1:105" ht="12" customHeight="1" x14ac:dyDescent="0.25">
      <c r="A23" s="18" t="s">
        <v>35</v>
      </c>
      <c r="B23" s="295">
        <v>6.8473340301554577</v>
      </c>
      <c r="C23" s="295">
        <v>6.739198735899115</v>
      </c>
      <c r="D23" s="295">
        <v>6.1805528104591501</v>
      </c>
      <c r="E23" s="295">
        <v>6.8383881794630419</v>
      </c>
      <c r="F23" s="295">
        <v>5.3933117175591221</v>
      </c>
      <c r="G23" s="295">
        <v>5.2758558740214223</v>
      </c>
      <c r="H23" s="295">
        <v>5.0171223488743086</v>
      </c>
      <c r="I23" s="295">
        <v>5.1405433195118064</v>
      </c>
      <c r="J23" s="295">
        <v>5.0863288366498676</v>
      </c>
      <c r="K23" s="295">
        <v>4.1545755227581864</v>
      </c>
      <c r="L23" s="295">
        <v>3.5169329805867831</v>
      </c>
      <c r="M23" s="295">
        <v>3.4975222764106761</v>
      </c>
      <c r="N23" s="295">
        <v>2.7976559074593692</v>
      </c>
      <c r="O23" s="295">
        <v>2.510796044652067</v>
      </c>
      <c r="P23" s="295">
        <v>2.474247086606788</v>
      </c>
      <c r="Q23" s="295">
        <v>2.25190174552815</v>
      </c>
      <c r="R23" s="295">
        <v>2.4180422151199248</v>
      </c>
      <c r="S23" s="295">
        <v>2.742436356679498</v>
      </c>
      <c r="T23" s="295">
        <v>3.1581947791774461</v>
      </c>
      <c r="U23" s="295">
        <v>3.429712037729856</v>
      </c>
      <c r="V23" s="295">
        <v>3.164925641603479</v>
      </c>
      <c r="W23" s="295">
        <v>3.875243769239642</v>
      </c>
      <c r="X23" s="295">
        <v>3.8131259278004319</v>
      </c>
      <c r="Y23" s="295">
        <v>3.8926593474905302</v>
      </c>
      <c r="DA23" s="122" t="s">
        <v>1597</v>
      </c>
    </row>
    <row r="24" spans="1:105" ht="12" customHeight="1" x14ac:dyDescent="0.25">
      <c r="A24" s="18" t="s">
        <v>38</v>
      </c>
      <c r="B24" s="295">
        <v>4.8363854200981063E-2</v>
      </c>
      <c r="C24" s="295">
        <v>0.1537608017240579</v>
      </c>
      <c r="D24" s="295">
        <v>0.1258775847954835</v>
      </c>
      <c r="E24" s="295">
        <v>0.1129187240950095</v>
      </c>
      <c r="F24" s="295">
        <v>0.13985616072088289</v>
      </c>
      <c r="G24" s="295">
        <v>0.13359963549802539</v>
      </c>
      <c r="H24" s="295">
        <v>0.14955653465439889</v>
      </c>
      <c r="I24" s="295">
        <v>0.19953788967627051</v>
      </c>
      <c r="J24" s="295">
        <v>0.27640205376113303</v>
      </c>
      <c r="K24" s="295">
        <v>0.33505298050905269</v>
      </c>
      <c r="L24" s="295">
        <v>0.28196516258408078</v>
      </c>
      <c r="M24" s="295">
        <v>0.17302173650415559</v>
      </c>
      <c r="N24" s="295">
        <v>0.28591562688513411</v>
      </c>
      <c r="O24" s="295">
        <v>0.3199253572417089</v>
      </c>
      <c r="P24" s="295">
        <v>0.36925004264790762</v>
      </c>
      <c r="Q24" s="295">
        <v>0.55506792287233131</v>
      </c>
      <c r="R24" s="295">
        <v>0.39634061156603723</v>
      </c>
      <c r="S24" s="295">
        <v>0.4501228723511887</v>
      </c>
      <c r="T24" s="295">
        <v>0.84204212228355191</v>
      </c>
      <c r="U24" s="295">
        <v>1.105388960934675</v>
      </c>
      <c r="V24" s="295">
        <v>1.594527570091447</v>
      </c>
      <c r="W24" s="295">
        <v>1.8180918583267951</v>
      </c>
      <c r="X24" s="295">
        <v>1.88547919002758</v>
      </c>
      <c r="Y24" s="295">
        <v>2.0344202233770181</v>
      </c>
      <c r="DA24" s="122" t="s">
        <v>1598</v>
      </c>
    </row>
    <row r="25" spans="1:105" ht="12" customHeight="1" x14ac:dyDescent="0.25">
      <c r="A25" s="57" t="s">
        <v>1461</v>
      </c>
      <c r="B25" s="261">
        <v>105.9755055410768</v>
      </c>
      <c r="C25" s="261">
        <v>110.066767942591</v>
      </c>
      <c r="D25" s="261">
        <v>103.5403768989471</v>
      </c>
      <c r="E25" s="261">
        <v>119.00535688641411</v>
      </c>
      <c r="F25" s="261">
        <v>114.7201818979413</v>
      </c>
      <c r="G25" s="261">
        <v>115.6906490250729</v>
      </c>
      <c r="H25" s="261">
        <v>114.1957430595003</v>
      </c>
      <c r="I25" s="261">
        <v>114.8733280676603</v>
      </c>
      <c r="J25" s="261">
        <v>116.6045597747503</v>
      </c>
      <c r="K25" s="261">
        <v>93.435768393208861</v>
      </c>
      <c r="L25" s="261">
        <v>84.917618937627381</v>
      </c>
      <c r="M25" s="261">
        <v>81.590666582691</v>
      </c>
      <c r="N25" s="261">
        <v>72.314517491416467</v>
      </c>
      <c r="O25" s="261">
        <v>79.569292311013641</v>
      </c>
      <c r="P25" s="261">
        <v>79.814693266338679</v>
      </c>
      <c r="Q25" s="261">
        <v>74.938838742695353</v>
      </c>
      <c r="R25" s="261">
        <v>73.523511682238649</v>
      </c>
      <c r="S25" s="261">
        <v>81.242382865520014</v>
      </c>
      <c r="T25" s="261">
        <v>90.881842927774457</v>
      </c>
      <c r="U25" s="261">
        <v>90.906385153448412</v>
      </c>
      <c r="V25" s="261">
        <v>91.920747514130369</v>
      </c>
      <c r="W25" s="261">
        <v>101.3760400966072</v>
      </c>
      <c r="X25" s="261">
        <v>96.527067718596157</v>
      </c>
      <c r="Y25" s="261">
        <v>102.7498916159561</v>
      </c>
      <c r="DA25" s="70" t="s">
        <v>1599</v>
      </c>
    </row>
    <row r="26" spans="1:105" ht="12" customHeight="1" x14ac:dyDescent="0.25">
      <c r="A26" s="18" t="s">
        <v>28</v>
      </c>
      <c r="B26" s="230">
        <v>11.52506204932174</v>
      </c>
      <c r="C26" s="230">
        <v>13.64296557505577</v>
      </c>
      <c r="D26" s="230">
        <v>13.03702112811723</v>
      </c>
      <c r="E26" s="230">
        <v>26.270928202850079</v>
      </c>
      <c r="F26" s="230">
        <v>42.93884460797365</v>
      </c>
      <c r="G26" s="230">
        <v>27.876761635683131</v>
      </c>
      <c r="H26" s="230">
        <v>24.048359540086299</v>
      </c>
      <c r="I26" s="230">
        <v>29.008988198421221</v>
      </c>
      <c r="J26" s="230">
        <v>31.929573338351972</v>
      </c>
      <c r="K26" s="230">
        <v>27.089777809474231</v>
      </c>
      <c r="L26" s="230">
        <v>31.103957687989151</v>
      </c>
      <c r="M26" s="230">
        <v>32.366879669549867</v>
      </c>
      <c r="N26" s="230">
        <v>27.625104644763152</v>
      </c>
      <c r="O26" s="230">
        <v>25.18961090955737</v>
      </c>
      <c r="P26" s="230">
        <v>22.302671247914329</v>
      </c>
      <c r="Q26" s="230">
        <v>15.95471856441139</v>
      </c>
      <c r="R26" s="230">
        <v>12.49811902088951</v>
      </c>
      <c r="S26" s="230">
        <v>13.682168777484589</v>
      </c>
      <c r="T26" s="230">
        <v>14.111427512015821</v>
      </c>
      <c r="U26" s="230">
        <v>20.588360120322719</v>
      </c>
      <c r="V26" s="230">
        <v>28.251466970677541</v>
      </c>
      <c r="W26" s="230">
        <v>32.18430195665605</v>
      </c>
      <c r="X26" s="230">
        <v>22.466577704723981</v>
      </c>
      <c r="Y26" s="230">
        <v>18.390768739240961</v>
      </c>
      <c r="DA26" s="71" t="s">
        <v>1600</v>
      </c>
    </row>
    <row r="27" spans="1:105" ht="12" customHeight="1" x14ac:dyDescent="0.25">
      <c r="A27" s="18" t="s">
        <v>31</v>
      </c>
      <c r="B27" s="295">
        <v>1.953185323311164</v>
      </c>
      <c r="C27" s="295">
        <v>2.0348663518748631</v>
      </c>
      <c r="D27" s="295">
        <v>1.729169161176189</v>
      </c>
      <c r="E27" s="295">
        <v>2.3886883714694638</v>
      </c>
      <c r="F27" s="295">
        <v>1.7288373399860131</v>
      </c>
      <c r="G27" s="295">
        <v>1.6575104523522131</v>
      </c>
      <c r="H27" s="295">
        <v>2.489951646503596</v>
      </c>
      <c r="I27" s="295">
        <v>2.9290724701859072</v>
      </c>
      <c r="J27" s="295">
        <v>2.714446409127508</v>
      </c>
      <c r="K27" s="295">
        <v>1.6622264251802339</v>
      </c>
      <c r="L27" s="295">
        <v>1.0866502359490611</v>
      </c>
      <c r="M27" s="295">
        <v>0.88422258532983578</v>
      </c>
      <c r="N27" s="295">
        <v>0.84183916869753783</v>
      </c>
      <c r="O27" s="295">
        <v>0.86219865984715371</v>
      </c>
      <c r="P27" s="295">
        <v>0.58560952111907172</v>
      </c>
      <c r="Q27" s="295">
        <v>0.54799851665108446</v>
      </c>
      <c r="R27" s="295">
        <v>0.55837269136644241</v>
      </c>
      <c r="S27" s="295">
        <v>0.415471056637011</v>
      </c>
      <c r="T27" s="295">
        <v>0.46773425685702591</v>
      </c>
      <c r="U27" s="295">
        <v>0.44283647532004222</v>
      </c>
      <c r="V27" s="295">
        <v>0.25425741621299158</v>
      </c>
      <c r="W27" s="295">
        <v>0.50345265505850534</v>
      </c>
      <c r="X27" s="295">
        <v>0.29398999455042241</v>
      </c>
      <c r="Y27" s="295">
        <v>0.1934837652364387</v>
      </c>
      <c r="DA27" s="122" t="s">
        <v>1601</v>
      </c>
    </row>
    <row r="28" spans="1:105" ht="12" customHeight="1" x14ac:dyDescent="0.25">
      <c r="A28" s="18" t="s">
        <v>159</v>
      </c>
      <c r="B28" s="295">
        <v>7.2229961191726657</v>
      </c>
      <c r="C28" s="295">
        <v>3.2832142177670049</v>
      </c>
      <c r="D28" s="295">
        <v>1.930335567090701</v>
      </c>
      <c r="E28" s="295">
        <v>2.6695502963486142</v>
      </c>
      <c r="F28" s="295">
        <v>2.5634541552083272</v>
      </c>
      <c r="G28" s="295">
        <v>1.929025823083939</v>
      </c>
      <c r="H28" s="295">
        <v>1.6993257983778911</v>
      </c>
      <c r="I28" s="295">
        <v>1.413462214113302</v>
      </c>
      <c r="J28" s="295">
        <v>0.94587749153597755</v>
      </c>
      <c r="K28" s="295">
        <v>0.71482865858038858</v>
      </c>
      <c r="L28" s="295">
        <v>0.45592350952179211</v>
      </c>
      <c r="M28" s="295">
        <v>0.49144467237936079</v>
      </c>
      <c r="N28" s="295">
        <v>0.67236130059185506</v>
      </c>
      <c r="O28" s="295">
        <v>0.48591299330364041</v>
      </c>
      <c r="P28" s="295">
        <v>0.76221929756566575</v>
      </c>
      <c r="Q28" s="295">
        <v>0.98143698289293113</v>
      </c>
      <c r="R28" s="295">
        <v>0.755879981892979</v>
      </c>
      <c r="S28" s="295">
        <v>1.0210544482191091</v>
      </c>
      <c r="T28" s="295">
        <v>0.99911607784931289</v>
      </c>
      <c r="U28" s="295">
        <v>1.1156201268135859</v>
      </c>
      <c r="V28" s="295">
        <v>2.3355589703482562</v>
      </c>
      <c r="W28" s="295">
        <v>2.2567355801971001</v>
      </c>
      <c r="X28" s="295">
        <v>2.13655975814615</v>
      </c>
      <c r="Y28" s="295">
        <v>1.932853158247779</v>
      </c>
      <c r="DA28" s="122" t="s">
        <v>1602</v>
      </c>
    </row>
    <row r="29" spans="1:105" ht="12" customHeight="1" x14ac:dyDescent="0.25">
      <c r="A29" s="18" t="s">
        <v>32</v>
      </c>
      <c r="B29" s="295">
        <v>35.164603445541253</v>
      </c>
      <c r="C29" s="295">
        <v>37.644489986198472</v>
      </c>
      <c r="D29" s="295">
        <v>38.532692578852682</v>
      </c>
      <c r="E29" s="295">
        <v>35.681448670285427</v>
      </c>
      <c r="F29" s="295">
        <v>13.52848381725194</v>
      </c>
      <c r="G29" s="295">
        <v>10.93219837343046</v>
      </c>
      <c r="H29" s="295">
        <v>6.2530478141125094</v>
      </c>
      <c r="I29" s="295">
        <v>5.7828088066971208</v>
      </c>
      <c r="J29" s="295">
        <v>3.9299897233144678</v>
      </c>
      <c r="K29" s="295">
        <v>2.673984531410857</v>
      </c>
      <c r="L29" s="295">
        <v>1.529564946464314</v>
      </c>
      <c r="M29" s="295">
        <v>1.185351438518887</v>
      </c>
      <c r="N29" s="295">
        <v>1.128534020927479</v>
      </c>
      <c r="O29" s="295">
        <v>0.9246657954293549</v>
      </c>
      <c r="P29" s="295">
        <v>1.177565072051252</v>
      </c>
      <c r="Q29" s="295">
        <v>0.88155231715932381</v>
      </c>
      <c r="R29" s="295">
        <v>0.74104032713500634</v>
      </c>
      <c r="S29" s="295">
        <v>0.64747277294384709</v>
      </c>
      <c r="T29" s="295">
        <v>0.65837266916352177</v>
      </c>
      <c r="U29" s="295">
        <v>0.68693675094877049</v>
      </c>
      <c r="V29" s="295">
        <v>0.48570251777324069</v>
      </c>
      <c r="W29" s="295">
        <v>0.40283400349062221</v>
      </c>
      <c r="X29" s="295">
        <v>0.60113853926325023</v>
      </c>
      <c r="Y29" s="295">
        <v>0.57063125174784268</v>
      </c>
      <c r="DA29" s="122" t="s">
        <v>1603</v>
      </c>
    </row>
    <row r="30" spans="1:105" ht="12" customHeight="1" x14ac:dyDescent="0.25">
      <c r="A30" s="18" t="s">
        <v>33</v>
      </c>
      <c r="B30" s="295">
        <v>2.934853046521602E-2</v>
      </c>
      <c r="C30" s="295">
        <v>3.197256174488134</v>
      </c>
      <c r="D30" s="295">
        <v>2.3527742626916148</v>
      </c>
      <c r="E30" s="295">
        <v>1.3866694414401199</v>
      </c>
      <c r="F30" s="295">
        <v>13.58056679196722</v>
      </c>
      <c r="G30" s="295">
        <v>33.824029675573819</v>
      </c>
      <c r="H30" s="295">
        <v>41.963011327757521</v>
      </c>
      <c r="I30" s="295">
        <v>36.643444472024221</v>
      </c>
      <c r="J30" s="295">
        <v>37.676512769499283</v>
      </c>
      <c r="K30" s="295">
        <v>28.102659368153869</v>
      </c>
      <c r="L30" s="295">
        <v>22.658845873543669</v>
      </c>
      <c r="M30" s="295">
        <v>19.720894676025999</v>
      </c>
      <c r="N30" s="295">
        <v>19.141776966203121</v>
      </c>
      <c r="O30" s="295">
        <v>30.969242508040331</v>
      </c>
      <c r="P30" s="295">
        <v>33.661112102919212</v>
      </c>
      <c r="Q30" s="295">
        <v>35.153599600865718</v>
      </c>
      <c r="R30" s="295">
        <v>37.803322816739879</v>
      </c>
      <c r="S30" s="295">
        <v>41.464187125061578</v>
      </c>
      <c r="T30" s="295">
        <v>44.021532316283192</v>
      </c>
      <c r="U30" s="295">
        <v>33.06323251942716</v>
      </c>
      <c r="V30" s="295">
        <v>23.013532649932959</v>
      </c>
      <c r="W30" s="295">
        <v>21.247081553263062</v>
      </c>
      <c r="X30" s="295">
        <v>26.078847516114848</v>
      </c>
      <c r="Y30" s="295">
        <v>34.768391784322993</v>
      </c>
      <c r="DA30" s="122" t="s">
        <v>1604</v>
      </c>
    </row>
    <row r="31" spans="1:105" ht="12" customHeight="1" x14ac:dyDescent="0.25">
      <c r="A31" s="18" t="s">
        <v>35</v>
      </c>
      <c r="B31" s="295">
        <v>49.636332433466109</v>
      </c>
      <c r="C31" s="295">
        <v>48.852459558291557</v>
      </c>
      <c r="D31" s="295">
        <v>44.802834588102982</v>
      </c>
      <c r="E31" s="295">
        <v>49.571483951281159</v>
      </c>
      <c r="F31" s="295">
        <v>39.096122980288527</v>
      </c>
      <c r="G31" s="295">
        <v>38.24468543241737</v>
      </c>
      <c r="H31" s="295">
        <v>36.369125804491183</v>
      </c>
      <c r="I31" s="295">
        <v>37.26380456572064</v>
      </c>
      <c r="J31" s="295">
        <v>36.870803715726687</v>
      </c>
      <c r="K31" s="295">
        <v>30.11652284807327</v>
      </c>
      <c r="L31" s="295">
        <v>25.49425131033999</v>
      </c>
      <c r="M31" s="295">
        <v>25.353543092950581</v>
      </c>
      <c r="N31" s="295">
        <v>20.280210961747219</v>
      </c>
      <c r="O31" s="295">
        <v>18.20076347906052</v>
      </c>
      <c r="P31" s="295">
        <v>17.935820039227909</v>
      </c>
      <c r="Q31" s="295">
        <v>16.324038400387501</v>
      </c>
      <c r="R31" s="295">
        <v>17.528390859752228</v>
      </c>
      <c r="S31" s="295">
        <v>19.87992437323474</v>
      </c>
      <c r="T31" s="295">
        <v>22.893757666635949</v>
      </c>
      <c r="U31" s="295">
        <v>24.86198659304409</v>
      </c>
      <c r="V31" s="295">
        <v>22.94254969627422</v>
      </c>
      <c r="W31" s="295">
        <v>28.091646638469889</v>
      </c>
      <c r="X31" s="295">
        <v>27.641354332859098</v>
      </c>
      <c r="Y31" s="295">
        <v>28.217892185682139</v>
      </c>
      <c r="DA31" s="122" t="s">
        <v>1605</v>
      </c>
    </row>
    <row r="32" spans="1:105" ht="12" customHeight="1" x14ac:dyDescent="0.25">
      <c r="A32" s="18" t="s">
        <v>38</v>
      </c>
      <c r="B32" s="295">
        <v>0.44397763979864863</v>
      </c>
      <c r="C32" s="295">
        <v>1.4115160789151999</v>
      </c>
      <c r="D32" s="295">
        <v>1.1555496129156591</v>
      </c>
      <c r="E32" s="295">
        <v>1.0365879527393029</v>
      </c>
      <c r="F32" s="295">
        <v>1.2838722052656111</v>
      </c>
      <c r="G32" s="295">
        <v>1.2264376325319799</v>
      </c>
      <c r="H32" s="295">
        <v>1.3729211281713329</v>
      </c>
      <c r="I32" s="295">
        <v>1.8317473404978679</v>
      </c>
      <c r="J32" s="295">
        <v>2.5373563271944048</v>
      </c>
      <c r="K32" s="295">
        <v>3.075768752336002</v>
      </c>
      <c r="L32" s="295">
        <v>2.5884253738194221</v>
      </c>
      <c r="M32" s="295">
        <v>1.588330447936477</v>
      </c>
      <c r="N32" s="295">
        <v>2.6246904284861121</v>
      </c>
      <c r="O32" s="295">
        <v>2.9368979657752781</v>
      </c>
      <c r="P32" s="295">
        <v>3.3896959855412589</v>
      </c>
      <c r="Q32" s="295">
        <v>5.0954943603274048</v>
      </c>
      <c r="R32" s="295">
        <v>3.6383859844626021</v>
      </c>
      <c r="S32" s="295">
        <v>4.1321043119391279</v>
      </c>
      <c r="T32" s="295">
        <v>7.729902428969627</v>
      </c>
      <c r="U32" s="295">
        <v>10.14741256757204</v>
      </c>
      <c r="V32" s="295">
        <v>14.63767929291115</v>
      </c>
      <c r="W32" s="295">
        <v>16.689987709471989</v>
      </c>
      <c r="X32" s="295">
        <v>17.308599872938402</v>
      </c>
      <c r="Y32" s="295">
        <v>18.675870731477922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6.5198488567863961</v>
      </c>
      <c r="C33" s="261">
        <f t="shared" si="0"/>
        <v>5.8739329614367399</v>
      </c>
      <c r="D33" s="261">
        <f t="shared" si="0"/>
        <v>5.7917403029753798</v>
      </c>
      <c r="E33" s="261">
        <f t="shared" si="0"/>
        <v>8.5929319293210131</v>
      </c>
      <c r="F33" s="261">
        <f t="shared" si="0"/>
        <v>6.4111412544950142</v>
      </c>
      <c r="G33" s="261">
        <f t="shared" si="0"/>
        <v>6.4162161860179845</v>
      </c>
      <c r="H33" s="261">
        <f t="shared" si="0"/>
        <v>6.9890378680138028</v>
      </c>
      <c r="I33" s="261">
        <f t="shared" si="0"/>
        <v>6.6478757401659179</v>
      </c>
      <c r="J33" s="261">
        <f t="shared" si="0"/>
        <v>6.8990202003094927</v>
      </c>
      <c r="K33" s="261">
        <f t="shared" si="0"/>
        <v>5.8961412937227182</v>
      </c>
      <c r="L33" s="261">
        <f t="shared" si="0"/>
        <v>5.7026303868750547</v>
      </c>
      <c r="M33" s="261">
        <f t="shared" si="0"/>
        <v>5.5127161095343453</v>
      </c>
      <c r="N33" s="261">
        <f t="shared" si="0"/>
        <v>4.9538390421131551</v>
      </c>
      <c r="O33" s="261">
        <f t="shared" si="0"/>
        <v>5.4530124738270054</v>
      </c>
      <c r="P33" s="261">
        <f t="shared" si="0"/>
        <v>5.8745104017030929</v>
      </c>
      <c r="Q33" s="261">
        <f t="shared" si="0"/>
        <v>5.8433079393342098</v>
      </c>
      <c r="R33" s="261">
        <f t="shared" si="0"/>
        <v>6.0468543649007342</v>
      </c>
      <c r="S33" s="261">
        <f t="shared" si="0"/>
        <v>6.4463117824877481</v>
      </c>
      <c r="T33" s="261">
        <f t="shared" si="0"/>
        <v>7.6013134919391065</v>
      </c>
      <c r="U33" s="261">
        <f t="shared" si="0"/>
        <v>8.1299423528313</v>
      </c>
      <c r="V33" s="261">
        <f t="shared" si="0"/>
        <v>8.3799896873849491</v>
      </c>
      <c r="W33" s="261">
        <f t="shared" si="0"/>
        <v>9.2451819801384758</v>
      </c>
      <c r="X33" s="261">
        <f t="shared" si="0"/>
        <v>8.4829115674683031</v>
      </c>
      <c r="Y33" s="261">
        <f t="shared" si="0"/>
        <v>8.7762504312307357</v>
      </c>
      <c r="DA33" s="70"/>
    </row>
    <row r="34" spans="1:105" ht="12" customHeight="1" x14ac:dyDescent="0.25">
      <c r="A34" s="60" t="s">
        <v>1471</v>
      </c>
      <c r="B34" s="262">
        <v>6.1951892254665646</v>
      </c>
      <c r="C34" s="262">
        <v>5.6005507799218996</v>
      </c>
      <c r="D34" s="262">
        <v>5.538865785236653</v>
      </c>
      <c r="E34" s="262">
        <v>8.3377186253908739</v>
      </c>
      <c r="F34" s="262">
        <v>6.1858780067249297</v>
      </c>
      <c r="G34" s="262">
        <v>6.1839683494209794</v>
      </c>
      <c r="H34" s="262">
        <v>6.7549859777937327</v>
      </c>
      <c r="I34" s="262">
        <v>6.4146645703382861</v>
      </c>
      <c r="J34" s="262">
        <v>6.6669242163694644</v>
      </c>
      <c r="K34" s="262">
        <v>5.719265095343971</v>
      </c>
      <c r="L34" s="262">
        <v>5.546243806551546</v>
      </c>
      <c r="M34" s="262">
        <v>5.3628453879935716</v>
      </c>
      <c r="N34" s="262">
        <v>4.8212788918393388</v>
      </c>
      <c r="O34" s="262">
        <v>5.3062497255824779</v>
      </c>
      <c r="P34" s="262">
        <v>5.7266059578329429</v>
      </c>
      <c r="Q34" s="262">
        <v>5.7034685561052108</v>
      </c>
      <c r="R34" s="262">
        <v>5.9082192581765263</v>
      </c>
      <c r="S34" s="262">
        <v>6.2930499894751399</v>
      </c>
      <c r="T34" s="262">
        <v>7.4300705866897454</v>
      </c>
      <c r="U34" s="262">
        <v>7.9607948645428124</v>
      </c>
      <c r="V34" s="262">
        <v>8.2123608369827963</v>
      </c>
      <c r="W34" s="262">
        <v>9.0602914650740711</v>
      </c>
      <c r="X34" s="262">
        <v>8.304683577328106</v>
      </c>
      <c r="Y34" s="262">
        <v>8.5851675290299365</v>
      </c>
      <c r="DA34" s="72" t="s">
        <v>1607</v>
      </c>
    </row>
    <row r="35" spans="1:105" ht="12" customHeight="1" x14ac:dyDescent="0.25">
      <c r="A35" s="60" t="s">
        <v>1473</v>
      </c>
      <c r="B35" s="262">
        <v>0.32465963131983161</v>
      </c>
      <c r="C35" s="262">
        <v>0.27338218151484073</v>
      </c>
      <c r="D35" s="262">
        <v>0.25287451773872721</v>
      </c>
      <c r="E35" s="262">
        <v>0.25521330393013902</v>
      </c>
      <c r="F35" s="262">
        <v>0.22526324777008411</v>
      </c>
      <c r="G35" s="262">
        <v>0.23224783659700499</v>
      </c>
      <c r="H35" s="262">
        <v>0.23405189022007011</v>
      </c>
      <c r="I35" s="262">
        <v>0.2332111698276314</v>
      </c>
      <c r="J35" s="262">
        <v>0.23209598394002809</v>
      </c>
      <c r="K35" s="262">
        <v>0.17687619837874691</v>
      </c>
      <c r="L35" s="262">
        <v>0.15638658032350841</v>
      </c>
      <c r="M35" s="262">
        <v>0.14987072154077341</v>
      </c>
      <c r="N35" s="262">
        <v>0.1325601502738161</v>
      </c>
      <c r="O35" s="262">
        <v>0.14676274824452759</v>
      </c>
      <c r="P35" s="262">
        <v>0.14790444387015</v>
      </c>
      <c r="Q35" s="262">
        <v>0.139839383228999</v>
      </c>
      <c r="R35" s="262">
        <v>0.1386351067242082</v>
      </c>
      <c r="S35" s="262">
        <v>0.15326179301260801</v>
      </c>
      <c r="T35" s="262">
        <v>0.1712429052493615</v>
      </c>
      <c r="U35" s="262">
        <v>0.16914748828848769</v>
      </c>
      <c r="V35" s="262">
        <v>0.167628850402152</v>
      </c>
      <c r="W35" s="262">
        <v>0.1848905150644049</v>
      </c>
      <c r="X35" s="262">
        <v>0.17822799014019619</v>
      </c>
      <c r="Y35" s="262">
        <v>0.1910829022007991</v>
      </c>
      <c r="DA35" s="72" t="s">
        <v>1608</v>
      </c>
    </row>
    <row r="36" spans="1:105" ht="12" customHeight="1" x14ac:dyDescent="0.25">
      <c r="A36" s="64" t="s">
        <v>28</v>
      </c>
      <c r="B36" s="229">
        <v>1.235338689271215E-2</v>
      </c>
      <c r="C36" s="229">
        <v>1.7684958869370219E-2</v>
      </c>
      <c r="D36" s="229">
        <v>1.698231949516649E-2</v>
      </c>
      <c r="E36" s="229">
        <v>3.8345628523891458E-2</v>
      </c>
      <c r="F36" s="229">
        <v>6.5904290879101823E-2</v>
      </c>
      <c r="G36" s="229">
        <v>4.2640986616252569E-2</v>
      </c>
      <c r="H36" s="229">
        <v>3.6276885193166269E-2</v>
      </c>
      <c r="I36" s="229">
        <v>4.3927104959950447E-2</v>
      </c>
      <c r="J36" s="229">
        <v>4.9058442339304641E-2</v>
      </c>
      <c r="K36" s="229">
        <v>4.34219294374475E-2</v>
      </c>
      <c r="L36" s="229">
        <v>5.0369803728567371E-2</v>
      </c>
      <c r="M36" s="229">
        <v>5.2412234835038783E-2</v>
      </c>
      <c r="N36" s="229">
        <v>4.4733644743059332E-2</v>
      </c>
      <c r="O36" s="229">
        <v>4.0789550904148417E-2</v>
      </c>
      <c r="P36" s="229">
        <v>3.6114720835490458E-2</v>
      </c>
      <c r="Q36" s="229">
        <v>2.5836168992108829E-2</v>
      </c>
      <c r="R36" s="229">
        <v>2.0238348943497221E-2</v>
      </c>
      <c r="S36" s="229">
        <v>2.21569112809278E-2</v>
      </c>
      <c r="T36" s="229">
        <v>2.2851303669886532E-2</v>
      </c>
      <c r="U36" s="229">
        <v>3.3345341051554421E-2</v>
      </c>
      <c r="V36" s="229">
        <v>4.5756670071749328E-2</v>
      </c>
      <c r="W36" s="229">
        <v>5.2126372327806612E-2</v>
      </c>
      <c r="X36" s="229">
        <v>3.6387341752672192E-2</v>
      </c>
      <c r="Y36" s="229">
        <v>2.978607583247591E-2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2.553767539698487E-3</v>
      </c>
      <c r="C38" s="229">
        <v>3.217557379473073E-3</v>
      </c>
      <c r="D38" s="229">
        <v>2.7475857709839302E-3</v>
      </c>
      <c r="E38" s="229">
        <v>4.2529970138865669E-3</v>
      </c>
      <c r="F38" s="229">
        <v>3.2367757403715192E-3</v>
      </c>
      <c r="G38" s="229">
        <v>3.0926896303555889E-3</v>
      </c>
      <c r="H38" s="229">
        <v>4.5817415437694473E-3</v>
      </c>
      <c r="I38" s="229">
        <v>5.4103487021709678E-3</v>
      </c>
      <c r="J38" s="229">
        <v>5.0874136466587967E-3</v>
      </c>
      <c r="K38" s="229">
        <v>3.2500421677934478E-3</v>
      </c>
      <c r="L38" s="229">
        <v>2.1465426602530519E-3</v>
      </c>
      <c r="M38" s="229">
        <v>1.7465804231108E-3</v>
      </c>
      <c r="N38" s="229">
        <v>1.662855918082186E-3</v>
      </c>
      <c r="O38" s="229">
        <v>1.7030599941742881E-3</v>
      </c>
      <c r="P38" s="229">
        <v>1.1567264004181529E-3</v>
      </c>
      <c r="Q38" s="229">
        <v>1.0824640728374271E-3</v>
      </c>
      <c r="R38" s="229">
        <v>1.1029345274708869E-3</v>
      </c>
      <c r="S38" s="229">
        <v>8.207108767688757E-4</v>
      </c>
      <c r="T38" s="229">
        <v>9.2391996213621634E-4</v>
      </c>
      <c r="U38" s="229">
        <v>8.748869373867089E-4</v>
      </c>
      <c r="V38" s="229">
        <v>5.0232197340491864E-4</v>
      </c>
      <c r="W38" s="229">
        <v>9.9464288975973747E-4</v>
      </c>
      <c r="X38" s="229">
        <v>5.8081937755616808E-4</v>
      </c>
      <c r="Y38" s="229">
        <v>3.8225491402761982E-4</v>
      </c>
      <c r="DA38" s="73" t="s">
        <v>1611</v>
      </c>
    </row>
    <row r="39" spans="1:105" ht="12" customHeight="1" x14ac:dyDescent="0.25">
      <c r="A39" s="64" t="s">
        <v>159</v>
      </c>
      <c r="B39" s="229">
        <v>9.1389807117896616E-3</v>
      </c>
      <c r="C39" s="229">
        <v>5.0237971921130416E-3</v>
      </c>
      <c r="D39" s="229">
        <v>2.968171965644922E-3</v>
      </c>
      <c r="E39" s="229">
        <v>4.5995586301537271E-3</v>
      </c>
      <c r="F39" s="229">
        <v>4.6443666763875844E-3</v>
      </c>
      <c r="G39" s="229">
        <v>3.483056928499964E-3</v>
      </c>
      <c r="H39" s="229">
        <v>3.0259294158699011E-3</v>
      </c>
      <c r="I39" s="229">
        <v>2.5265145971237381E-3</v>
      </c>
      <c r="J39" s="229">
        <v>1.7155095445944579E-3</v>
      </c>
      <c r="K39" s="229">
        <v>1.352518575058966E-3</v>
      </c>
      <c r="L39" s="229">
        <v>8.7153373323724779E-4</v>
      </c>
      <c r="M39" s="229">
        <v>9.3938600249883833E-4</v>
      </c>
      <c r="N39" s="229">
        <v>1.285199859723387E-3</v>
      </c>
      <c r="O39" s="229">
        <v>9.2880294763517102E-4</v>
      </c>
      <c r="P39" s="229">
        <v>1.456950938528124E-3</v>
      </c>
      <c r="Q39" s="229">
        <v>1.876026618714835E-3</v>
      </c>
      <c r="R39" s="229">
        <v>1.4448437235260029E-3</v>
      </c>
      <c r="S39" s="229">
        <v>1.951824590539941E-3</v>
      </c>
      <c r="T39" s="229">
        <v>1.9098250633622E-3</v>
      </c>
      <c r="U39" s="229">
        <v>2.1328845905280152E-3</v>
      </c>
      <c r="V39" s="229">
        <v>4.4652096339936774E-3</v>
      </c>
      <c r="W39" s="229">
        <v>4.3145121069539296E-3</v>
      </c>
      <c r="X39" s="229">
        <v>4.0847554426145984E-3</v>
      </c>
      <c r="Y39" s="229">
        <v>3.6953014900823408E-3</v>
      </c>
      <c r="DA39" s="73" t="s">
        <v>1612</v>
      </c>
    </row>
    <row r="40" spans="1:105" ht="12" customHeight="1" x14ac:dyDescent="0.25">
      <c r="A40" s="64" t="s">
        <v>32</v>
      </c>
      <c r="B40" s="229">
        <v>4.3356160698632143E-2</v>
      </c>
      <c r="C40" s="229">
        <v>5.6130512892768623E-2</v>
      </c>
      <c r="D40" s="229">
        <v>5.7736481958747671E-2</v>
      </c>
      <c r="E40" s="229">
        <v>5.9908058306870807E-2</v>
      </c>
      <c r="F40" s="229">
        <v>2.388442474423863E-2</v>
      </c>
      <c r="G40" s="229">
        <v>1.9235113311350312E-2</v>
      </c>
      <c r="H40" s="229">
        <v>1.0850221547248309E-2</v>
      </c>
      <c r="I40" s="229">
        <v>1.007258999525004E-2</v>
      </c>
      <c r="J40" s="229">
        <v>6.9456736933695314E-3</v>
      </c>
      <c r="K40" s="229">
        <v>4.9302039701636744E-3</v>
      </c>
      <c r="L40" s="229">
        <v>2.849212562185368E-3</v>
      </c>
      <c r="M40" s="229">
        <v>2.207909653148881E-3</v>
      </c>
      <c r="N40" s="229">
        <v>2.102070757663871E-3</v>
      </c>
      <c r="O40" s="229">
        <v>1.7223229138194219E-3</v>
      </c>
      <c r="P40" s="229">
        <v>2.1933837272033081E-3</v>
      </c>
      <c r="Q40" s="229">
        <v>1.642061362264084E-3</v>
      </c>
      <c r="R40" s="229">
        <v>1.380303497311501E-3</v>
      </c>
      <c r="S40" s="229">
        <v>1.2060855326699539E-3</v>
      </c>
      <c r="T40" s="229">
        <v>1.226349189745168E-3</v>
      </c>
      <c r="U40" s="229">
        <v>1.279771638623939E-3</v>
      </c>
      <c r="V40" s="229">
        <v>9.0486978050878769E-4</v>
      </c>
      <c r="W40" s="229">
        <v>7.50484716429275E-4</v>
      </c>
      <c r="X40" s="229">
        <v>1.119928512152503E-3</v>
      </c>
      <c r="Y40" s="229">
        <v>1.0630930592820009E-3</v>
      </c>
      <c r="DA40" s="73" t="s">
        <v>1613</v>
      </c>
    </row>
    <row r="41" spans="1:105" ht="12" customHeight="1" x14ac:dyDescent="0.25">
      <c r="A41" s="64" t="s">
        <v>33</v>
      </c>
      <c r="B41" s="229">
        <v>3.7089525868768842E-5</v>
      </c>
      <c r="C41" s="229">
        <v>4.8864657152139154E-3</v>
      </c>
      <c r="D41" s="229">
        <v>3.6134416739272181E-3</v>
      </c>
      <c r="E41" s="229">
        <v>2.386357679841784E-3</v>
      </c>
      <c r="F41" s="229">
        <v>2.457555776805161E-2</v>
      </c>
      <c r="G41" s="229">
        <v>6.1000363114601823E-2</v>
      </c>
      <c r="H41" s="229">
        <v>7.4633417903355412E-2</v>
      </c>
      <c r="I41" s="229">
        <v>6.5421190260976689E-2</v>
      </c>
      <c r="J41" s="229">
        <v>6.8251702461509536E-2</v>
      </c>
      <c r="K41" s="229">
        <v>5.3109626119051491E-2</v>
      </c>
      <c r="L41" s="229">
        <v>4.3262791834956321E-2</v>
      </c>
      <c r="M41" s="229">
        <v>3.7651354898648903E-2</v>
      </c>
      <c r="N41" s="229">
        <v>3.6545571242680007E-2</v>
      </c>
      <c r="O41" s="229">
        <v>5.9126231273207562E-2</v>
      </c>
      <c r="P41" s="229">
        <v>6.4265514686254202E-2</v>
      </c>
      <c r="Q41" s="229">
        <v>6.7116750396157998E-2</v>
      </c>
      <c r="R41" s="229">
        <v>7.2174294733579697E-2</v>
      </c>
      <c r="S41" s="229">
        <v>7.916798321797576E-2</v>
      </c>
      <c r="T41" s="229">
        <v>8.404799128975203E-2</v>
      </c>
      <c r="U41" s="229">
        <v>6.3136553272854223E-2</v>
      </c>
      <c r="V41" s="229">
        <v>4.3945949002273672E-2</v>
      </c>
      <c r="W41" s="229">
        <v>4.05727871765732E-2</v>
      </c>
      <c r="X41" s="229">
        <v>4.9799381972962457E-2</v>
      </c>
      <c r="Y41" s="229">
        <v>6.6392674062118823E-2</v>
      </c>
      <c r="DA41" s="73" t="s">
        <v>1614</v>
      </c>
    </row>
    <row r="42" spans="1:105" ht="12" customHeight="1" x14ac:dyDescent="0.25">
      <c r="A42" s="64" t="s">
        <v>35</v>
      </c>
      <c r="B42" s="229">
        <v>6.7579980877554693E-2</v>
      </c>
      <c r="C42" s="229">
        <v>8.0437268391615191E-2</v>
      </c>
      <c r="D42" s="229">
        <v>7.4130979532080574E-2</v>
      </c>
      <c r="E42" s="229">
        <v>9.1906869209681927E-2</v>
      </c>
      <c r="F42" s="229">
        <v>7.6220648290562007E-2</v>
      </c>
      <c r="G42" s="229">
        <v>7.4307324655235901E-2</v>
      </c>
      <c r="H42" s="229">
        <v>6.9687198457581367E-2</v>
      </c>
      <c r="I42" s="229">
        <v>7.1674191546669389E-2</v>
      </c>
      <c r="J42" s="229">
        <v>7.1957961726435649E-2</v>
      </c>
      <c r="K42" s="229">
        <v>6.131745367138524E-2</v>
      </c>
      <c r="L42" s="229">
        <v>5.2441182704605023E-2</v>
      </c>
      <c r="M42" s="229">
        <v>5.214901544438625E-2</v>
      </c>
      <c r="N42" s="229">
        <v>4.171367278210749E-2</v>
      </c>
      <c r="O42" s="229">
        <v>3.7436279369906587E-2</v>
      </c>
      <c r="P42" s="229">
        <v>3.6891322660901643E-2</v>
      </c>
      <c r="Q42" s="229">
        <v>3.3577022798532127E-2</v>
      </c>
      <c r="R42" s="229">
        <v>3.6053553945991662E-2</v>
      </c>
      <c r="S42" s="229">
        <v>4.0892589448883458E-2</v>
      </c>
      <c r="T42" s="229">
        <v>4.7090437244499628E-2</v>
      </c>
      <c r="U42" s="229">
        <v>5.1147551062359728E-2</v>
      </c>
      <c r="V42" s="229">
        <v>4.7198771815733447E-2</v>
      </c>
      <c r="W42" s="229">
        <v>5.7791798957405133E-2</v>
      </c>
      <c r="X42" s="229">
        <v>5.6865430961508132E-2</v>
      </c>
      <c r="Y42" s="229">
        <v>5.8051518772966479E-2</v>
      </c>
      <c r="DA42" s="73" t="s">
        <v>1615</v>
      </c>
    </row>
    <row r="43" spans="1:105" ht="12" customHeight="1" x14ac:dyDescent="0.25">
      <c r="A43" s="64" t="s">
        <v>36</v>
      </c>
      <c r="B43" s="229">
        <v>9.542938395203647E-2</v>
      </c>
      <c r="C43" s="229">
        <v>5.2597661188463082E-2</v>
      </c>
      <c r="D43" s="229">
        <v>6.9731858650352405E-2</v>
      </c>
      <c r="E43" s="229">
        <v>2.4884785663022432E-2</v>
      </c>
      <c r="F43" s="229">
        <v>1.9463692210942421E-2</v>
      </c>
      <c r="G43" s="229">
        <v>2.4737758611270529E-2</v>
      </c>
      <c r="H43" s="229">
        <v>2.9461618674478902E-2</v>
      </c>
      <c r="I43" s="229">
        <v>2.6044257283454469E-2</v>
      </c>
      <c r="J43" s="229">
        <v>1.9507824791379511E-2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4.9892241622392301E-4</v>
      </c>
      <c r="C44" s="229">
        <v>1.918272267766468E-3</v>
      </c>
      <c r="D44" s="229">
        <v>1.5781067668509481E-3</v>
      </c>
      <c r="E44" s="229">
        <v>1.5862650228553521E-3</v>
      </c>
      <c r="F44" s="229">
        <v>2.065923718839382E-3</v>
      </c>
      <c r="G44" s="229">
        <v>1.966797008633398E-3</v>
      </c>
      <c r="H44" s="229">
        <v>2.1712971915682409E-3</v>
      </c>
      <c r="I44" s="229">
        <v>2.9080021141764901E-3</v>
      </c>
      <c r="J44" s="229">
        <v>4.087250426734859E-3</v>
      </c>
      <c r="K44" s="229">
        <v>5.168761612582588E-3</v>
      </c>
      <c r="L44" s="229">
        <v>4.3946005165772092E-3</v>
      </c>
      <c r="M44" s="229">
        <v>2.6965088756305891E-3</v>
      </c>
      <c r="N44" s="229">
        <v>4.4559220815365676E-3</v>
      </c>
      <c r="O44" s="229">
        <v>4.9859218929442506E-3</v>
      </c>
      <c r="P44" s="229">
        <v>5.7546282883683174E-3</v>
      </c>
      <c r="Q44" s="229">
        <v>8.6507635533817663E-3</v>
      </c>
      <c r="R44" s="229">
        <v>6.176868295379335E-3</v>
      </c>
      <c r="S44" s="229">
        <v>7.0154365260779294E-3</v>
      </c>
      <c r="T44" s="229">
        <v>1.3123304090970969E-2</v>
      </c>
      <c r="U44" s="229">
        <v>1.723049973518068E-2</v>
      </c>
      <c r="V44" s="229">
        <v>2.4855058124488221E-2</v>
      </c>
      <c r="W44" s="229">
        <v>2.8339916889476981E-2</v>
      </c>
      <c r="X44" s="229">
        <v>2.939033212073016E-2</v>
      </c>
      <c r="Y44" s="229">
        <v>3.1711984069845912E-2</v>
      </c>
      <c r="DA44" s="73" t="s">
        <v>1617</v>
      </c>
    </row>
    <row r="45" spans="1:105" ht="12" customHeight="1" x14ac:dyDescent="0.25">
      <c r="A45" s="146" t="s">
        <v>39</v>
      </c>
      <c r="B45" s="325">
        <v>9.3711958705315263E-2</v>
      </c>
      <c r="C45" s="325">
        <v>5.1485687618057149E-2</v>
      </c>
      <c r="D45" s="325">
        <v>2.3385571924973009E-2</v>
      </c>
      <c r="E45" s="325">
        <v>2.734278387993494E-2</v>
      </c>
      <c r="F45" s="325">
        <v>5.2675677415890687E-3</v>
      </c>
      <c r="G45" s="325">
        <v>1.783746720804887E-3</v>
      </c>
      <c r="H45" s="325">
        <v>3.363580293032277E-3</v>
      </c>
      <c r="I45" s="325">
        <v>5.2269703678591616E-3</v>
      </c>
      <c r="J45" s="325">
        <v>5.4842053100411566E-3</v>
      </c>
      <c r="K45" s="325">
        <v>4.3256628252639944E-3</v>
      </c>
      <c r="L45" s="325">
        <v>5.0912583126821382E-5</v>
      </c>
      <c r="M45" s="325">
        <v>6.7731408310324983E-5</v>
      </c>
      <c r="N45" s="325">
        <v>6.1212888963229373E-5</v>
      </c>
      <c r="O45" s="325">
        <v>7.0578948691908073E-5</v>
      </c>
      <c r="P45" s="325">
        <v>7.1196332985797505E-5</v>
      </c>
      <c r="Q45" s="325">
        <v>5.8125435001940641E-5</v>
      </c>
      <c r="R45" s="325">
        <v>6.3959057451941779E-5</v>
      </c>
      <c r="S45" s="325">
        <v>5.0251538764325393E-5</v>
      </c>
      <c r="T45" s="325">
        <v>6.9774739008751939E-5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76.907797266226581</v>
      </c>
      <c r="C48" s="223">
        <v>112.0561551352302</v>
      </c>
      <c r="D48" s="223">
        <v>115.36633019856581</v>
      </c>
      <c r="E48" s="223">
        <v>75.103875028026167</v>
      </c>
      <c r="F48" s="223">
        <v>110.4907042911877</v>
      </c>
      <c r="G48" s="223">
        <v>121.4669948070206</v>
      </c>
      <c r="H48" s="223">
        <v>117.76192467166619</v>
      </c>
      <c r="I48" s="223">
        <v>135.92734252754369</v>
      </c>
      <c r="J48" s="223">
        <v>128.76030780674131</v>
      </c>
      <c r="K48" s="223">
        <v>96.340996807621821</v>
      </c>
      <c r="L48" s="223">
        <v>94.103631901571589</v>
      </c>
      <c r="M48" s="223">
        <v>72.123947041024536</v>
      </c>
      <c r="N48" s="223">
        <v>71.656362483811066</v>
      </c>
      <c r="O48" s="223">
        <v>67.275661553329257</v>
      </c>
      <c r="P48" s="223">
        <v>61.917885714526932</v>
      </c>
      <c r="Q48" s="223">
        <v>67.039330563444949</v>
      </c>
      <c r="R48" s="223">
        <v>60.412822334386263</v>
      </c>
      <c r="S48" s="223">
        <v>86.992041210200767</v>
      </c>
      <c r="T48" s="223">
        <v>68.226509306018343</v>
      </c>
      <c r="U48" s="223">
        <v>61.207094786778192</v>
      </c>
      <c r="V48" s="223">
        <v>66.897309630687175</v>
      </c>
      <c r="W48" s="223">
        <v>61.733049977909118</v>
      </c>
      <c r="X48" s="223">
        <v>66.065054340490718</v>
      </c>
      <c r="Y48" s="223">
        <v>68.205330342443645</v>
      </c>
      <c r="DA48" s="89" t="s">
        <v>1619</v>
      </c>
    </row>
    <row r="49" spans="1:105" ht="12" customHeight="1" x14ac:dyDescent="0.25">
      <c r="A49" s="55" t="s">
        <v>91</v>
      </c>
      <c r="B49" s="259">
        <v>0.47260307056059919</v>
      </c>
      <c r="C49" s="259">
        <v>0.6874290956356981</v>
      </c>
      <c r="D49" s="259">
        <v>0.70595898072523033</v>
      </c>
      <c r="E49" s="259">
        <v>0.45528084359753718</v>
      </c>
      <c r="F49" s="259">
        <v>0.66830814395281624</v>
      </c>
      <c r="G49" s="259">
        <v>0.73864774430921776</v>
      </c>
      <c r="H49" s="259">
        <v>0.71600242964451977</v>
      </c>
      <c r="I49" s="259">
        <v>0.81393635816986754</v>
      </c>
      <c r="J49" s="259">
        <v>0.76835785377315369</v>
      </c>
      <c r="K49" s="259">
        <v>0.57314086859741065</v>
      </c>
      <c r="L49" s="259">
        <v>0.55802060118095576</v>
      </c>
      <c r="M49" s="259">
        <v>0.42697987137785298</v>
      </c>
      <c r="N49" s="259">
        <v>0.4247323613974251</v>
      </c>
      <c r="O49" s="259">
        <v>0.40157569089110051</v>
      </c>
      <c r="P49" s="259">
        <v>0.36985285128737289</v>
      </c>
      <c r="Q49" s="259">
        <v>0.40060905023926491</v>
      </c>
      <c r="R49" s="259">
        <v>0.35772854361387602</v>
      </c>
      <c r="S49" s="259">
        <v>0.51465184156647859</v>
      </c>
      <c r="T49" s="259">
        <v>0.40259195857661612</v>
      </c>
      <c r="U49" s="259">
        <v>0.35545516292391338</v>
      </c>
      <c r="V49" s="259">
        <v>0.38563700296992709</v>
      </c>
      <c r="W49" s="259">
        <v>0.35480150534495419</v>
      </c>
      <c r="X49" s="259">
        <v>0.37743081037153969</v>
      </c>
      <c r="Y49" s="259">
        <v>0.38972040373754058</v>
      </c>
      <c r="DA49" s="67" t="s">
        <v>1620</v>
      </c>
    </row>
    <row r="50" spans="1:105" ht="12" customHeight="1" x14ac:dyDescent="0.25">
      <c r="A50" s="173" t="s">
        <v>92</v>
      </c>
      <c r="B50" s="224">
        <v>0.14594140084074719</v>
      </c>
      <c r="C50" s="224">
        <v>0.21356876875791039</v>
      </c>
      <c r="D50" s="224">
        <v>0.2201486027820104</v>
      </c>
      <c r="E50" s="224">
        <v>0.14197629653842961</v>
      </c>
      <c r="F50" s="224">
        <v>0.20840744028485569</v>
      </c>
      <c r="G50" s="224">
        <v>0.23114279902236459</v>
      </c>
      <c r="H50" s="224">
        <v>0.22405646936568141</v>
      </c>
      <c r="I50" s="224">
        <v>0.25730895738799031</v>
      </c>
      <c r="J50" s="224">
        <v>0.24457212075210069</v>
      </c>
      <c r="K50" s="224">
        <v>0.18243358486442221</v>
      </c>
      <c r="L50" s="224">
        <v>0.17762072865397061</v>
      </c>
      <c r="M50" s="224">
        <v>0.13590981356998191</v>
      </c>
      <c r="N50" s="224">
        <v>0.13519441998140139</v>
      </c>
      <c r="O50" s="224">
        <v>0.12782353675625061</v>
      </c>
      <c r="P50" s="224">
        <v>0.11772599936522531</v>
      </c>
      <c r="Q50" s="224">
        <v>0.1275158502361432</v>
      </c>
      <c r="R50" s="224">
        <v>0.114819874872595</v>
      </c>
      <c r="S50" s="224">
        <v>0.1656926465740915</v>
      </c>
      <c r="T50" s="224">
        <v>0.12961486138467429</v>
      </c>
      <c r="U50" s="224">
        <v>0.1152565731532271</v>
      </c>
      <c r="V50" s="224">
        <v>0.1258359450888433</v>
      </c>
      <c r="W50" s="224">
        <v>0.11577411503612441</v>
      </c>
      <c r="X50" s="224">
        <v>0.12386179448578361</v>
      </c>
      <c r="Y50" s="224">
        <v>0.12854872620607019</v>
      </c>
      <c r="DA50" s="177" t="s">
        <v>1621</v>
      </c>
    </row>
    <row r="51" spans="1:105" ht="12" customHeight="1" x14ac:dyDescent="0.25">
      <c r="A51" s="173" t="s">
        <v>93</v>
      </c>
      <c r="B51" s="224">
        <v>0.90409444299200525</v>
      </c>
      <c r="C51" s="224">
        <v>1.17204930051953</v>
      </c>
      <c r="D51" s="224">
        <v>1.255693665743751</v>
      </c>
      <c r="E51" s="224">
        <v>1.0299798279646879</v>
      </c>
      <c r="F51" s="224">
        <v>1.2258223244630999</v>
      </c>
      <c r="G51" s="224">
        <v>1.3291137395495509</v>
      </c>
      <c r="H51" s="224">
        <v>1.402291146111547</v>
      </c>
      <c r="I51" s="224">
        <v>1.523606979911198</v>
      </c>
      <c r="J51" s="224">
        <v>1.4709420199848999</v>
      </c>
      <c r="K51" s="224">
        <v>1.1667534112823921</v>
      </c>
      <c r="L51" s="224">
        <v>1.2059384649745559</v>
      </c>
      <c r="M51" s="224">
        <v>0.92916237937328361</v>
      </c>
      <c r="N51" s="224">
        <v>0.93479764023788736</v>
      </c>
      <c r="O51" s="224">
        <v>0.87788116879614198</v>
      </c>
      <c r="P51" s="224">
        <v>0.8570049127557251</v>
      </c>
      <c r="Q51" s="224">
        <v>0.97269972079298306</v>
      </c>
      <c r="R51" s="224">
        <v>0.9046811071239298</v>
      </c>
      <c r="S51" s="224">
        <v>1.2650096364430909</v>
      </c>
      <c r="T51" s="224">
        <v>1.034218743881925</v>
      </c>
      <c r="U51" s="224">
        <v>0.97013717153710677</v>
      </c>
      <c r="V51" s="224">
        <v>1.078301381269017</v>
      </c>
      <c r="W51" s="224">
        <v>0.99406064360348445</v>
      </c>
      <c r="X51" s="224">
        <v>1.021833302574743</v>
      </c>
      <c r="Y51" s="224">
        <v>1.0268397944011449</v>
      </c>
      <c r="DA51" s="177" t="s">
        <v>1622</v>
      </c>
    </row>
    <row r="52" spans="1:105" ht="12" customHeight="1" x14ac:dyDescent="0.25">
      <c r="A52" s="173" t="s">
        <v>94</v>
      </c>
      <c r="B52" s="224">
        <v>0.40955717307736078</v>
      </c>
      <c r="C52" s="224">
        <v>0.59934069898060682</v>
      </c>
      <c r="D52" s="224">
        <v>0.61780576925336128</v>
      </c>
      <c r="E52" s="224">
        <v>0.39842985142867993</v>
      </c>
      <c r="F52" s="224">
        <v>0.58485639852459981</v>
      </c>
      <c r="G52" s="224">
        <v>0.64865891926095021</v>
      </c>
      <c r="H52" s="224">
        <v>0.6287724639784471</v>
      </c>
      <c r="I52" s="224">
        <v>0.72350109311107347</v>
      </c>
      <c r="J52" s="224">
        <v>0.68634579229555159</v>
      </c>
      <c r="K52" s="224">
        <v>0.51196564416271073</v>
      </c>
      <c r="L52" s="224">
        <v>0.49845926576271671</v>
      </c>
      <c r="M52" s="224">
        <v>0.38140540462492067</v>
      </c>
      <c r="N52" s="224">
        <v>0.37939778667628649</v>
      </c>
      <c r="O52" s="224">
        <v>0.35871278516619243</v>
      </c>
      <c r="P52" s="224">
        <v>0.33037594006886462</v>
      </c>
      <c r="Q52" s="224">
        <v>0.35784932064794572</v>
      </c>
      <c r="R52" s="224">
        <v>0.32284092010974341</v>
      </c>
      <c r="S52" s="224">
        <v>0.4649853402780571</v>
      </c>
      <c r="T52" s="224">
        <v>0.36373980180886301</v>
      </c>
      <c r="U52" s="224">
        <v>0.32406248880420091</v>
      </c>
      <c r="V52" s="224">
        <v>0.35313498188456061</v>
      </c>
      <c r="W52" s="224">
        <v>0.32489834273599488</v>
      </c>
      <c r="X52" s="224">
        <v>0.34824954508537781</v>
      </c>
      <c r="Y52" s="224">
        <v>0.36203222253981732</v>
      </c>
      <c r="DA52" s="177" t="s">
        <v>1623</v>
      </c>
    </row>
    <row r="53" spans="1:105" ht="12" customHeight="1" x14ac:dyDescent="0.25">
      <c r="A53" s="56" t="s">
        <v>95</v>
      </c>
      <c r="B53" s="260">
        <v>0.83160651074324043</v>
      </c>
      <c r="C53" s="260">
        <v>1.210691942635598</v>
      </c>
      <c r="D53" s="260">
        <v>1.2594505299373051</v>
      </c>
      <c r="E53" s="260">
        <v>0.86953007652081427</v>
      </c>
      <c r="F53" s="260">
        <v>1.2034757006604659</v>
      </c>
      <c r="G53" s="260">
        <v>1.3205947998869401</v>
      </c>
      <c r="H53" s="260">
        <v>1.3089019853060759</v>
      </c>
      <c r="I53" s="260">
        <v>1.4957412585890919</v>
      </c>
      <c r="J53" s="260">
        <v>1.4243657798092311</v>
      </c>
      <c r="K53" s="260">
        <v>1.086941990641608</v>
      </c>
      <c r="L53" s="260">
        <v>1.096517815440442</v>
      </c>
      <c r="M53" s="260">
        <v>0.83965224288704254</v>
      </c>
      <c r="N53" s="260">
        <v>0.84535641953955298</v>
      </c>
      <c r="O53" s="260">
        <v>0.80509181454256762</v>
      </c>
      <c r="P53" s="260">
        <v>0.76699866349781065</v>
      </c>
      <c r="Q53" s="260">
        <v>0.85532110084992252</v>
      </c>
      <c r="R53" s="260">
        <v>0.78700067957666064</v>
      </c>
      <c r="S53" s="260">
        <v>1.1045791299737151</v>
      </c>
      <c r="T53" s="260">
        <v>0.88826974105000778</v>
      </c>
      <c r="U53" s="260">
        <v>0.82975860300890592</v>
      </c>
      <c r="V53" s="260">
        <v>0.92657051915149036</v>
      </c>
      <c r="W53" s="260">
        <v>0.84185060964936353</v>
      </c>
      <c r="X53" s="260">
        <v>0.87851625728516958</v>
      </c>
      <c r="Y53" s="260">
        <v>0.89002234873708996</v>
      </c>
      <c r="DA53" s="68" t="s">
        <v>1624</v>
      </c>
    </row>
    <row r="54" spans="1:105" ht="12" customHeight="1" x14ac:dyDescent="0.25">
      <c r="A54" s="37" t="s">
        <v>159</v>
      </c>
      <c r="B54" s="226">
        <v>7.2989656059273045E-2</v>
      </c>
      <c r="C54" s="226">
        <v>5.5020236855840288E-2</v>
      </c>
      <c r="D54" s="226">
        <v>3.5907052336325969E-2</v>
      </c>
      <c r="E54" s="226">
        <v>2.4508262102438869E-2</v>
      </c>
      <c r="F54" s="226">
        <v>4.7849837634833248E-2</v>
      </c>
      <c r="G54" s="226">
        <v>4.0891587917116813E-2</v>
      </c>
      <c r="H54" s="226">
        <v>3.4123742015734322E-2</v>
      </c>
      <c r="I54" s="226">
        <v>3.3530325316717541E-2</v>
      </c>
      <c r="J54" s="226">
        <v>2.1087379398845481E-2</v>
      </c>
      <c r="K54" s="226">
        <v>1.394126299376274E-2</v>
      </c>
      <c r="L54" s="226">
        <v>9.4291184959606304E-3</v>
      </c>
      <c r="M54" s="226">
        <v>7.9527709659981821E-3</v>
      </c>
      <c r="N54" s="226">
        <v>1.262343661143822E-2</v>
      </c>
      <c r="O54" s="226">
        <v>8.9609340686773904E-3</v>
      </c>
      <c r="P54" s="226">
        <v>1.2019771699958831E-2</v>
      </c>
      <c r="Q54" s="226">
        <v>1.662017593155676E-2</v>
      </c>
      <c r="R54" s="226">
        <v>1.068860247078381E-2</v>
      </c>
      <c r="S54" s="226">
        <v>1.8926247332052819E-2</v>
      </c>
      <c r="T54" s="226">
        <v>1.2278325779118899E-2</v>
      </c>
      <c r="U54" s="226">
        <v>1.092129635793714E-2</v>
      </c>
      <c r="V54" s="226">
        <v>2.419106264305081E-2</v>
      </c>
      <c r="W54" s="226">
        <v>1.8920542383144268E-2</v>
      </c>
      <c r="X54" s="226">
        <v>2.0780857254676901E-2</v>
      </c>
      <c r="Y54" s="226">
        <v>1.945098341837375E-2</v>
      </c>
      <c r="DA54" s="69" t="s">
        <v>1625</v>
      </c>
    </row>
    <row r="55" spans="1:105" ht="12" customHeight="1" x14ac:dyDescent="0.25">
      <c r="A55" s="37" t="s">
        <v>35</v>
      </c>
      <c r="B55" s="226">
        <v>0.56485026075893852</v>
      </c>
      <c r="C55" s="226">
        <v>0.92193304793303321</v>
      </c>
      <c r="D55" s="226">
        <v>0.93851700745114297</v>
      </c>
      <c r="E55" s="226">
        <v>0.51250256328614907</v>
      </c>
      <c r="F55" s="226">
        <v>0.82182305211974849</v>
      </c>
      <c r="G55" s="226">
        <v>0.91297049136847797</v>
      </c>
      <c r="H55" s="226">
        <v>0.82243687595688442</v>
      </c>
      <c r="I55" s="226">
        <v>0.99547525921287494</v>
      </c>
      <c r="J55" s="226">
        <v>0.9256782057598586</v>
      </c>
      <c r="K55" s="226">
        <v>0.66144647433315307</v>
      </c>
      <c r="L55" s="226">
        <v>0.59376019892055587</v>
      </c>
      <c r="M55" s="226">
        <v>0.46203217153034998</v>
      </c>
      <c r="N55" s="226">
        <v>0.42878252432999542</v>
      </c>
      <c r="O55" s="226">
        <v>0.37798458528337692</v>
      </c>
      <c r="P55" s="226">
        <v>0.31851304951795689</v>
      </c>
      <c r="Q55" s="226">
        <v>0.31130817005130001</v>
      </c>
      <c r="R55" s="226">
        <v>0.27912571167408939</v>
      </c>
      <c r="S55" s="226">
        <v>0.41497320103989049</v>
      </c>
      <c r="T55" s="226">
        <v>0.31683270074858488</v>
      </c>
      <c r="U55" s="226">
        <v>0.27408381632807649</v>
      </c>
      <c r="V55" s="226">
        <v>0.26760578853034861</v>
      </c>
      <c r="W55" s="226">
        <v>0.26522827209904121</v>
      </c>
      <c r="X55" s="226">
        <v>0.30275926795658442</v>
      </c>
      <c r="Y55" s="226">
        <v>0.31978418773266137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0.19376659392502879</v>
      </c>
      <c r="C58" s="226">
        <v>0.23373865784672401</v>
      </c>
      <c r="D58" s="226">
        <v>0.28502647014983618</v>
      </c>
      <c r="E58" s="226">
        <v>0.3325192511322263</v>
      </c>
      <c r="F58" s="226">
        <v>0.33380281090588471</v>
      </c>
      <c r="G58" s="226">
        <v>0.36673272060134521</v>
      </c>
      <c r="H58" s="226">
        <v>0.4523413673334572</v>
      </c>
      <c r="I58" s="226">
        <v>0.46673567405949962</v>
      </c>
      <c r="J58" s="226">
        <v>0.47760019465052639</v>
      </c>
      <c r="K58" s="226">
        <v>0.41155425331469242</v>
      </c>
      <c r="L58" s="226">
        <v>0.49332849802392592</v>
      </c>
      <c r="M58" s="226">
        <v>0.3696673003906944</v>
      </c>
      <c r="N58" s="226">
        <v>0.40395045859811929</v>
      </c>
      <c r="O58" s="226">
        <v>0.41814629519051338</v>
      </c>
      <c r="P58" s="226">
        <v>0.43646584227989488</v>
      </c>
      <c r="Q58" s="226">
        <v>0.52739275486706572</v>
      </c>
      <c r="R58" s="226">
        <v>0.49718636543178729</v>
      </c>
      <c r="S58" s="226">
        <v>0.67067968160177172</v>
      </c>
      <c r="T58" s="226">
        <v>0.55915871452230392</v>
      </c>
      <c r="U58" s="226">
        <v>0.54475349032289222</v>
      </c>
      <c r="V58" s="226">
        <v>0.63477366797809098</v>
      </c>
      <c r="W58" s="226">
        <v>0.5577017951671781</v>
      </c>
      <c r="X58" s="226">
        <v>0.55497613207390828</v>
      </c>
      <c r="Y58" s="226">
        <v>0.55078717758605489</v>
      </c>
      <c r="DA58" s="69" t="s">
        <v>1629</v>
      </c>
    </row>
    <row r="59" spans="1:105" ht="12" customHeight="1" x14ac:dyDescent="0.25">
      <c r="A59" s="57" t="s">
        <v>1496</v>
      </c>
      <c r="B59" s="261">
        <v>3.355907301168064</v>
      </c>
      <c r="C59" s="261">
        <v>4.3505286814125377</v>
      </c>
      <c r="D59" s="261">
        <v>4.6610081209593366</v>
      </c>
      <c r="E59" s="261">
        <v>3.8231811416554522</v>
      </c>
      <c r="F59" s="261">
        <v>4.5501287177327612</v>
      </c>
      <c r="G59" s="261">
        <v>4.9335360229357903</v>
      </c>
      <c r="H59" s="261">
        <v>5.2051631686012803</v>
      </c>
      <c r="I59" s="261">
        <v>5.6554752964451396</v>
      </c>
      <c r="J59" s="261">
        <v>5.459988281894435</v>
      </c>
      <c r="K59" s="261">
        <v>4.3308708752011951</v>
      </c>
      <c r="L59" s="261">
        <v>4.4763218386503318</v>
      </c>
      <c r="M59" s="261">
        <v>3.4489569503272191</v>
      </c>
      <c r="N59" s="261">
        <v>3.4698744697590671</v>
      </c>
      <c r="O59" s="261">
        <v>3.2586062736666741</v>
      </c>
      <c r="P59" s="261">
        <v>3.181115718769294</v>
      </c>
      <c r="Q59" s="261">
        <v>3.6105631664436348</v>
      </c>
      <c r="R59" s="261">
        <v>3.3580849392001522</v>
      </c>
      <c r="S59" s="261">
        <v>4.6955880637183229</v>
      </c>
      <c r="T59" s="261">
        <v>3.8389155696081478</v>
      </c>
      <c r="U59" s="261">
        <v>3.6010512423033449</v>
      </c>
      <c r="V59" s="261">
        <v>4.00254586930616</v>
      </c>
      <c r="W59" s="261">
        <v>3.6898527554629141</v>
      </c>
      <c r="X59" s="261">
        <v>3.792942061825701</v>
      </c>
      <c r="Y59" s="261">
        <v>3.8115256540639848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9.9352852473347806</v>
      </c>
      <c r="C60" s="261">
        <f t="shared" si="1"/>
        <v>14.091145772908007</v>
      </c>
      <c r="D60" s="261">
        <f t="shared" si="1"/>
        <v>14.366851987996355</v>
      </c>
      <c r="E60" s="261">
        <f t="shared" si="1"/>
        <v>8.6428962691907056</v>
      </c>
      <c r="F60" s="261">
        <f t="shared" si="1"/>
        <v>12.845898087073598</v>
      </c>
      <c r="G60" s="261">
        <f t="shared" si="1"/>
        <v>14.350977295480916</v>
      </c>
      <c r="H60" s="261">
        <f t="shared" si="1"/>
        <v>13.786174805379767</v>
      </c>
      <c r="I60" s="261">
        <f t="shared" si="1"/>
        <v>16.009474220463531</v>
      </c>
      <c r="J60" s="261">
        <f t="shared" si="1"/>
        <v>14.978888554998337</v>
      </c>
      <c r="K60" s="261">
        <f t="shared" si="1"/>
        <v>10.954649141042527</v>
      </c>
      <c r="L60" s="261">
        <f t="shared" si="1"/>
        <v>10.426013569831735</v>
      </c>
      <c r="M60" s="261">
        <f t="shared" si="1"/>
        <v>7.9807952213762947</v>
      </c>
      <c r="N60" s="261">
        <f t="shared" si="1"/>
        <v>7.871214850637835</v>
      </c>
      <c r="O60" s="261">
        <f t="shared" si="1"/>
        <v>7.3794960417690376</v>
      </c>
      <c r="P60" s="261">
        <f t="shared" si="1"/>
        <v>6.7202615690735321</v>
      </c>
      <c r="Q60" s="261">
        <f t="shared" si="1"/>
        <v>7.2024678671842235</v>
      </c>
      <c r="R60" s="261">
        <f t="shared" si="1"/>
        <v>6.500476755571178</v>
      </c>
      <c r="S60" s="261">
        <f t="shared" si="1"/>
        <v>9.4002386446374349</v>
      </c>
      <c r="T60" s="261">
        <f t="shared" si="1"/>
        <v>7.3302915835424445</v>
      </c>
      <c r="U60" s="261">
        <f t="shared" si="1"/>
        <v>6.4779605927560535</v>
      </c>
      <c r="V60" s="261">
        <f t="shared" si="1"/>
        <v>6.9235333945083788</v>
      </c>
      <c r="W60" s="261">
        <f t="shared" si="1"/>
        <v>6.412688495446103</v>
      </c>
      <c r="X60" s="261">
        <f t="shared" si="1"/>
        <v>7.0183815169920294</v>
      </c>
      <c r="Y60" s="261">
        <f t="shared" si="1"/>
        <v>7.311486514400789</v>
      </c>
      <c r="DA60" s="70"/>
    </row>
    <row r="61" spans="1:105" ht="12" customHeight="1" x14ac:dyDescent="0.25">
      <c r="A61" s="60" t="s">
        <v>1499</v>
      </c>
      <c r="B61" s="262">
        <v>7.1901499945304419</v>
      </c>
      <c r="C61" s="262">
        <v>10.732186821095461</v>
      </c>
      <c r="D61" s="262">
        <v>10.96118994525356</v>
      </c>
      <c r="E61" s="262">
        <v>6.7724565255731584</v>
      </c>
      <c r="F61" s="262">
        <v>10.17751044240978</v>
      </c>
      <c r="G61" s="262">
        <v>11.35260185045334</v>
      </c>
      <c r="H61" s="262">
        <v>10.869446855114621</v>
      </c>
      <c r="I61" s="262">
        <v>12.644407927338021</v>
      </c>
      <c r="J61" s="262">
        <v>11.855849962033499</v>
      </c>
      <c r="K61" s="262">
        <v>8.75421147450297</v>
      </c>
      <c r="L61" s="262">
        <v>8.3469903576915279</v>
      </c>
      <c r="M61" s="262">
        <v>6.3931959967826719</v>
      </c>
      <c r="N61" s="262">
        <v>6.2997827587570203</v>
      </c>
      <c r="O61" s="262">
        <v>5.8949616469622423</v>
      </c>
      <c r="P61" s="262">
        <v>5.3669630944817364</v>
      </c>
      <c r="Q61" s="262">
        <v>5.7443296962514854</v>
      </c>
      <c r="R61" s="262">
        <v>5.1889275961781109</v>
      </c>
      <c r="S61" s="262">
        <v>7.4950193989455638</v>
      </c>
      <c r="T61" s="262">
        <v>5.8562613970224913</v>
      </c>
      <c r="U61" s="262">
        <v>5.1902890264796522</v>
      </c>
      <c r="V61" s="262">
        <v>5.5440449100454874</v>
      </c>
      <c r="W61" s="262">
        <v>5.1411870086353124</v>
      </c>
      <c r="X61" s="262">
        <v>5.6323612702440444</v>
      </c>
      <c r="Y61" s="262">
        <v>5.8592487232460506</v>
      </c>
      <c r="DA61" s="72" t="s">
        <v>1631</v>
      </c>
    </row>
    <row r="62" spans="1:105" ht="12" customHeight="1" x14ac:dyDescent="0.25">
      <c r="A62" s="59" t="s">
        <v>28</v>
      </c>
      <c r="B62" s="230">
        <v>0.66142698190111304</v>
      </c>
      <c r="C62" s="230">
        <v>1.1727245689650709</v>
      </c>
      <c r="D62" s="230">
        <v>1.208515240205061</v>
      </c>
      <c r="E62" s="230">
        <v>1.3096858401318101</v>
      </c>
      <c r="F62" s="230">
        <v>3.8724179852245109</v>
      </c>
      <c r="G62" s="230">
        <v>3.406252854825683</v>
      </c>
      <c r="H62" s="230">
        <v>3.1852149842269402</v>
      </c>
      <c r="I62" s="230">
        <v>4.17706552256612</v>
      </c>
      <c r="J62" s="230">
        <v>4.3358866277351016</v>
      </c>
      <c r="K62" s="230">
        <v>3.3416430293361001</v>
      </c>
      <c r="L62" s="230">
        <v>3.8840717403980012</v>
      </c>
      <c r="M62" s="230">
        <v>3.0734139669999019</v>
      </c>
      <c r="N62" s="230">
        <v>3.0921792035103661</v>
      </c>
      <c r="O62" s="230">
        <v>2.9230641545355649</v>
      </c>
      <c r="P62" s="230">
        <v>2.501334492371122</v>
      </c>
      <c r="Q62" s="230">
        <v>2.3297682120183341</v>
      </c>
      <c r="R62" s="230">
        <v>1.753136864011845</v>
      </c>
      <c r="S62" s="230">
        <v>2.4911967631047531</v>
      </c>
      <c r="T62" s="230">
        <v>1.8185251784525569</v>
      </c>
      <c r="U62" s="230">
        <v>1.9593484856735619</v>
      </c>
      <c r="V62" s="230">
        <v>2.5794586769200989</v>
      </c>
      <c r="W62" s="230">
        <v>2.3219846859970819</v>
      </c>
      <c r="X62" s="230">
        <v>2.0808110899794352</v>
      </c>
      <c r="Y62" s="230">
        <v>1.8880198759985689</v>
      </c>
      <c r="DA62" s="71" t="s">
        <v>1632</v>
      </c>
    </row>
    <row r="63" spans="1:105" ht="12" customHeight="1" x14ac:dyDescent="0.25">
      <c r="A63" s="59" t="s">
        <v>31</v>
      </c>
      <c r="B63" s="295">
        <v>0.13538476012384679</v>
      </c>
      <c r="C63" s="295">
        <v>0.21125686151689099</v>
      </c>
      <c r="D63" s="295">
        <v>0.19359713954799121</v>
      </c>
      <c r="E63" s="295">
        <v>0.14382649680245421</v>
      </c>
      <c r="F63" s="295">
        <v>0.18831013759450721</v>
      </c>
      <c r="G63" s="295">
        <v>0.24461243468499921</v>
      </c>
      <c r="H63" s="295">
        <v>0.39831980415415158</v>
      </c>
      <c r="I63" s="295">
        <v>0.50939715598182322</v>
      </c>
      <c r="J63" s="295">
        <v>0.44519857656483991</v>
      </c>
      <c r="K63" s="295">
        <v>0.2476466664320863</v>
      </c>
      <c r="L63" s="295">
        <v>0.16388871934511309</v>
      </c>
      <c r="M63" s="295">
        <v>0.1014073709614652</v>
      </c>
      <c r="N63" s="295">
        <v>0.11380924550477441</v>
      </c>
      <c r="O63" s="295">
        <v>0.12084033594506351</v>
      </c>
      <c r="P63" s="295">
        <v>7.9325115066623569E-2</v>
      </c>
      <c r="Q63" s="295">
        <v>9.664750410320383E-2</v>
      </c>
      <c r="R63" s="295">
        <v>9.4598233836658427E-2</v>
      </c>
      <c r="S63" s="295">
        <v>9.1365356793853617E-2</v>
      </c>
      <c r="T63" s="295">
        <v>7.2800647258815868E-2</v>
      </c>
      <c r="U63" s="295">
        <v>5.090037798650561E-2</v>
      </c>
      <c r="V63" s="295">
        <v>2.8038120184376639E-2</v>
      </c>
      <c r="W63" s="295">
        <v>4.3869388927919979E-2</v>
      </c>
      <c r="X63" s="295">
        <v>3.288637270564447E-2</v>
      </c>
      <c r="Y63" s="295">
        <v>2.399047801816892E-2</v>
      </c>
      <c r="DA63" s="122" t="s">
        <v>1633</v>
      </c>
    </row>
    <row r="64" spans="1:105" ht="12" customHeight="1" x14ac:dyDescent="0.25">
      <c r="A64" s="59" t="s">
        <v>159</v>
      </c>
      <c r="B64" s="295">
        <v>0.47544995979012178</v>
      </c>
      <c r="C64" s="295">
        <v>0.32369445419864551</v>
      </c>
      <c r="D64" s="295">
        <v>0.20523686556388801</v>
      </c>
      <c r="E64" s="295">
        <v>0.1526436072636575</v>
      </c>
      <c r="F64" s="295">
        <v>0.2651589114980451</v>
      </c>
      <c r="G64" s="295">
        <v>0.27034690488007052</v>
      </c>
      <c r="H64" s="295">
        <v>0.25815393121353269</v>
      </c>
      <c r="I64" s="295">
        <v>0.23343808287269879</v>
      </c>
      <c r="J64" s="295">
        <v>0.14732230055334691</v>
      </c>
      <c r="K64" s="295">
        <v>0.1011359051645519</v>
      </c>
      <c r="L64" s="295">
        <v>6.5299878901134242E-2</v>
      </c>
      <c r="M64" s="295">
        <v>5.3523395503464168E-2</v>
      </c>
      <c r="N64" s="295">
        <v>8.6320158711757217E-2</v>
      </c>
      <c r="O64" s="295">
        <v>6.4673177436901083E-2</v>
      </c>
      <c r="P64" s="295">
        <v>9.8049103579140429E-2</v>
      </c>
      <c r="Q64" s="295">
        <v>0.16437462883101159</v>
      </c>
      <c r="R64" s="295">
        <v>0.1216109855819042</v>
      </c>
      <c r="S64" s="295">
        <v>0.21323121798173189</v>
      </c>
      <c r="T64" s="295">
        <v>0.14767708642352009</v>
      </c>
      <c r="U64" s="295">
        <v>0.1217741392977261</v>
      </c>
      <c r="V64" s="295">
        <v>0.2445835289052665</v>
      </c>
      <c r="W64" s="295">
        <v>0.1867431720458102</v>
      </c>
      <c r="X64" s="295">
        <v>0.22696535748647989</v>
      </c>
      <c r="Y64" s="295">
        <v>0.22759060926412661</v>
      </c>
      <c r="DA64" s="122" t="s">
        <v>1634</v>
      </c>
    </row>
    <row r="65" spans="1:105" ht="12" customHeight="1" x14ac:dyDescent="0.25">
      <c r="A65" s="59" t="s">
        <v>32</v>
      </c>
      <c r="B65" s="295">
        <v>2.3265933466887372</v>
      </c>
      <c r="C65" s="295">
        <v>3.730480556332513</v>
      </c>
      <c r="D65" s="295">
        <v>4.1179326784697574</v>
      </c>
      <c r="E65" s="295">
        <v>2.0507386452631229</v>
      </c>
      <c r="F65" s="295">
        <v>1.4065563094912621</v>
      </c>
      <c r="G65" s="295">
        <v>1.539991019594418</v>
      </c>
      <c r="H65" s="295">
        <v>0.95481924937218587</v>
      </c>
      <c r="I65" s="295">
        <v>0.95996116190294989</v>
      </c>
      <c r="J65" s="295">
        <v>0.61525101661825288</v>
      </c>
      <c r="K65" s="295">
        <v>0.38026786358988651</v>
      </c>
      <c r="L65" s="295">
        <v>0.22019914846698979</v>
      </c>
      <c r="M65" s="295">
        <v>0.12976079001670349</v>
      </c>
      <c r="N65" s="295">
        <v>0.14563021867036011</v>
      </c>
      <c r="O65" s="295">
        <v>0.1237023082048098</v>
      </c>
      <c r="P65" s="295">
        <v>0.1522565298008135</v>
      </c>
      <c r="Q65" s="295">
        <v>0.1484047430805972</v>
      </c>
      <c r="R65" s="295">
        <v>0.11983650406832511</v>
      </c>
      <c r="S65" s="295">
        <v>0.13590978347774049</v>
      </c>
      <c r="T65" s="295">
        <v>9.7812933872984564E-2</v>
      </c>
      <c r="U65" s="295">
        <v>7.536727337035351E-2</v>
      </c>
      <c r="V65" s="295">
        <v>5.1125085635708098E-2</v>
      </c>
      <c r="W65" s="295">
        <v>3.3505607914101593E-2</v>
      </c>
      <c r="X65" s="295">
        <v>6.4186903639548404E-2</v>
      </c>
      <c r="Y65" s="295">
        <v>6.7536469548403824E-2</v>
      </c>
      <c r="DA65" s="122" t="s">
        <v>1635</v>
      </c>
    </row>
    <row r="66" spans="1:105" ht="12" customHeight="1" x14ac:dyDescent="0.25">
      <c r="A66" s="59" t="s">
        <v>35</v>
      </c>
      <c r="B66" s="295">
        <v>3.5912949460266241</v>
      </c>
      <c r="C66" s="295">
        <v>5.2940303800823356</v>
      </c>
      <c r="D66" s="295">
        <v>5.2359080214668676</v>
      </c>
      <c r="E66" s="295">
        <v>3.1155619361121141</v>
      </c>
      <c r="F66" s="295">
        <v>4.4450670986014584</v>
      </c>
      <c r="G66" s="295">
        <v>5.8913986364681694</v>
      </c>
      <c r="H66" s="295">
        <v>6.0729388861478126</v>
      </c>
      <c r="I66" s="295">
        <v>6.7645460040144236</v>
      </c>
      <c r="J66" s="295">
        <v>6.3121914405619561</v>
      </c>
      <c r="K66" s="295">
        <v>4.6835180099803448</v>
      </c>
      <c r="L66" s="295">
        <v>4.0135308705802908</v>
      </c>
      <c r="M66" s="295">
        <v>3.0350904733011368</v>
      </c>
      <c r="N66" s="295">
        <v>2.8618439323597622</v>
      </c>
      <c r="O66" s="295">
        <v>2.6626816708399028</v>
      </c>
      <c r="P66" s="295">
        <v>2.535997853664036</v>
      </c>
      <c r="Q66" s="295">
        <v>3.0051346082183392</v>
      </c>
      <c r="R66" s="295">
        <v>3.099745008679379</v>
      </c>
      <c r="S66" s="295">
        <v>4.5633162775874849</v>
      </c>
      <c r="T66" s="295">
        <v>3.7194455510146138</v>
      </c>
      <c r="U66" s="295">
        <v>2.982898750151505</v>
      </c>
      <c r="V66" s="295">
        <v>2.640839498400037</v>
      </c>
      <c r="W66" s="295">
        <v>2.5550841537503972</v>
      </c>
      <c r="X66" s="295">
        <v>3.227511546432936</v>
      </c>
      <c r="Y66" s="295">
        <v>3.652111290416781</v>
      </c>
      <c r="DA66" s="122" t="s">
        <v>1636</v>
      </c>
    </row>
    <row r="67" spans="1:105" ht="12" customHeight="1" x14ac:dyDescent="0.25">
      <c r="A67" s="60" t="s">
        <v>1506</v>
      </c>
      <c r="B67" s="262">
        <v>2.7451352528043391</v>
      </c>
      <c r="C67" s="262">
        <v>3.358958951812546</v>
      </c>
      <c r="D67" s="262">
        <v>3.4056620427427959</v>
      </c>
      <c r="E67" s="262">
        <v>1.8704397436175471</v>
      </c>
      <c r="F67" s="262">
        <v>2.6683876446638188</v>
      </c>
      <c r="G67" s="262">
        <v>2.9983754450275759</v>
      </c>
      <c r="H67" s="262">
        <v>2.9167279502651469</v>
      </c>
      <c r="I67" s="262">
        <v>3.365066293125512</v>
      </c>
      <c r="J67" s="262">
        <v>3.123038592964837</v>
      </c>
      <c r="K67" s="262">
        <v>2.2004376665395569</v>
      </c>
      <c r="L67" s="262">
        <v>2.079023212140207</v>
      </c>
      <c r="M67" s="262">
        <v>1.587599224593623</v>
      </c>
      <c r="N67" s="262">
        <v>1.5714320918808149</v>
      </c>
      <c r="O67" s="262">
        <v>1.4845343948067951</v>
      </c>
      <c r="P67" s="262">
        <v>1.353298474591796</v>
      </c>
      <c r="Q67" s="262">
        <v>1.4581381709327379</v>
      </c>
      <c r="R67" s="262">
        <v>1.311549159393067</v>
      </c>
      <c r="S67" s="262">
        <v>1.9052192456918711</v>
      </c>
      <c r="T67" s="262">
        <v>1.474030186519953</v>
      </c>
      <c r="U67" s="262">
        <v>1.2876715662764009</v>
      </c>
      <c r="V67" s="262">
        <v>1.379488484462891</v>
      </c>
      <c r="W67" s="262">
        <v>1.271501486810791</v>
      </c>
      <c r="X67" s="262">
        <v>1.386020246747985</v>
      </c>
      <c r="Y67" s="262">
        <v>1.4522377911547379</v>
      </c>
      <c r="DA67" s="72" t="s">
        <v>1637</v>
      </c>
    </row>
    <row r="68" spans="1:105" ht="12" customHeight="1" x14ac:dyDescent="0.25">
      <c r="A68" s="147" t="s">
        <v>28</v>
      </c>
      <c r="B68" s="229">
        <v>0.1069381709468553</v>
      </c>
      <c r="C68" s="229">
        <v>0.22086888661260501</v>
      </c>
      <c r="D68" s="229">
        <v>0.2306225915535646</v>
      </c>
      <c r="E68" s="229">
        <v>0.28375225668459231</v>
      </c>
      <c r="F68" s="229">
        <v>0.78231533971044609</v>
      </c>
      <c r="G68" s="229">
        <v>0.55089729419103461</v>
      </c>
      <c r="H68" s="229">
        <v>0.45268096799434387</v>
      </c>
      <c r="I68" s="229">
        <v>0.63671712211562737</v>
      </c>
      <c r="J68" s="229">
        <v>0.66180907561858915</v>
      </c>
      <c r="K68" s="229">
        <v>0.54162274908927299</v>
      </c>
      <c r="L68" s="229">
        <v>0.66964615159011154</v>
      </c>
      <c r="M68" s="229">
        <v>0.55523642216331615</v>
      </c>
      <c r="N68" s="229">
        <v>0.53032068275127187</v>
      </c>
      <c r="O68" s="229">
        <v>0.4126158431553047</v>
      </c>
      <c r="P68" s="229">
        <v>0.33046022985736329</v>
      </c>
      <c r="Q68" s="229">
        <v>0.26941190570661139</v>
      </c>
      <c r="R68" s="229">
        <v>0.1916501719863194</v>
      </c>
      <c r="S68" s="229">
        <v>0.27544639181053249</v>
      </c>
      <c r="T68" s="229">
        <v>0.1967096489572476</v>
      </c>
      <c r="U68" s="229">
        <v>0.25432534602627149</v>
      </c>
      <c r="V68" s="229">
        <v>0.37658071768354412</v>
      </c>
      <c r="W68" s="229">
        <v>0.35847571679797308</v>
      </c>
      <c r="X68" s="229">
        <v>0.28358240373853189</v>
      </c>
      <c r="Y68" s="229">
        <v>0.22677626503436121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2.210691141551786E-2</v>
      </c>
      <c r="C70" s="229">
        <v>4.018433524588097E-2</v>
      </c>
      <c r="D70" s="229">
        <v>3.7312650442147433E-2</v>
      </c>
      <c r="E70" s="229">
        <v>3.1471579598995027E-2</v>
      </c>
      <c r="F70" s="229">
        <v>3.8422070537720107E-2</v>
      </c>
      <c r="G70" s="229">
        <v>3.9955790996781947E-2</v>
      </c>
      <c r="H70" s="229">
        <v>5.7173243680914462E-2</v>
      </c>
      <c r="I70" s="229">
        <v>7.8167908577521775E-2</v>
      </c>
      <c r="J70" s="229">
        <v>6.863031849845673E-2</v>
      </c>
      <c r="K70" s="229">
        <v>4.0539349503392857E-2</v>
      </c>
      <c r="L70" s="229">
        <v>2.8537415778080891E-2</v>
      </c>
      <c r="M70" s="229">
        <v>1.850264672362761E-2</v>
      </c>
      <c r="N70" s="229">
        <v>1.9713280481827081E-2</v>
      </c>
      <c r="O70" s="229">
        <v>1.722768502873671E-2</v>
      </c>
      <c r="P70" s="229">
        <v>1.0584383966457771E-2</v>
      </c>
      <c r="Q70" s="229">
        <v>1.1287614228376659E-2</v>
      </c>
      <c r="R70" s="229">
        <v>1.042991665723637E-2</v>
      </c>
      <c r="S70" s="229">
        <v>1.020276909806624E-2</v>
      </c>
      <c r="T70" s="229">
        <v>7.9533305426206825E-3</v>
      </c>
      <c r="U70" s="229">
        <v>6.6516734723844522E-3</v>
      </c>
      <c r="V70" s="229">
        <v>4.1341463213213758E-3</v>
      </c>
      <c r="W70" s="229">
        <v>6.8402098005662694E-3</v>
      </c>
      <c r="X70" s="229">
        <v>4.5124347446198502E-3</v>
      </c>
      <c r="Y70" s="229">
        <v>2.905783739786256E-3</v>
      </c>
      <c r="DA70" s="73" t="s">
        <v>1640</v>
      </c>
    </row>
    <row r="71" spans="1:105" ht="12" customHeight="1" x14ac:dyDescent="0.25">
      <c r="A71" s="147" t="s">
        <v>159</v>
      </c>
      <c r="B71" s="229">
        <v>7.9112383520825003E-2</v>
      </c>
      <c r="C71" s="229">
        <v>6.2742610858503745E-2</v>
      </c>
      <c r="D71" s="229">
        <v>4.0308245942993842E-2</v>
      </c>
      <c r="E71" s="229">
        <v>3.4036086805723891E-2</v>
      </c>
      <c r="F71" s="229">
        <v>5.5130845741793173E-2</v>
      </c>
      <c r="G71" s="229">
        <v>4.4999114459809773E-2</v>
      </c>
      <c r="H71" s="229">
        <v>3.7759048213890777E-2</v>
      </c>
      <c r="I71" s="229">
        <v>3.6525911631838062E-2</v>
      </c>
      <c r="J71" s="229">
        <v>2.314259751808943E-2</v>
      </c>
      <c r="K71" s="229">
        <v>1.687061902380552E-2</v>
      </c>
      <c r="L71" s="229">
        <v>1.1586688198911611E-2</v>
      </c>
      <c r="M71" s="229">
        <v>9.9515184708182988E-3</v>
      </c>
      <c r="N71" s="229">
        <v>1.523613984496746E-2</v>
      </c>
      <c r="O71" s="229">
        <v>9.3955143625923544E-3</v>
      </c>
      <c r="P71" s="229">
        <v>1.3331526061908889E-2</v>
      </c>
      <c r="Q71" s="229">
        <v>1.95626490389758E-2</v>
      </c>
      <c r="R71" s="229">
        <v>1.367174167353646E-2</v>
      </c>
      <c r="S71" s="229">
        <v>2.4264349578998919E-2</v>
      </c>
      <c r="T71" s="229">
        <v>1.6440244425914501E-2</v>
      </c>
      <c r="U71" s="229">
        <v>1.6226149118318281E-2</v>
      </c>
      <c r="V71" s="229">
        <v>3.6748999565311413E-2</v>
      </c>
      <c r="W71" s="229">
        <v>2.967111945652872E-2</v>
      </c>
      <c r="X71" s="229">
        <v>3.1754246062514473E-2</v>
      </c>
      <c r="Y71" s="229">
        <v>2.8123015194370011E-2</v>
      </c>
      <c r="DA71" s="73" t="s">
        <v>1641</v>
      </c>
    </row>
    <row r="72" spans="1:105" ht="12" customHeight="1" x14ac:dyDescent="0.25">
      <c r="A72" s="147" t="s">
        <v>32</v>
      </c>
      <c r="B72" s="229">
        <v>0.3753163860774813</v>
      </c>
      <c r="C72" s="229">
        <v>0.70101853101238065</v>
      </c>
      <c r="D72" s="229">
        <v>0.78407058001127772</v>
      </c>
      <c r="E72" s="229">
        <v>0.44331120371583849</v>
      </c>
      <c r="F72" s="229">
        <v>0.28351950394026121</v>
      </c>
      <c r="G72" s="229">
        <v>0.24850672363762721</v>
      </c>
      <c r="H72" s="229">
        <v>0.13539444654103611</v>
      </c>
      <c r="I72" s="229">
        <v>0.14600075556705899</v>
      </c>
      <c r="J72" s="229">
        <v>9.3698651391433324E-2</v>
      </c>
      <c r="K72" s="229">
        <v>6.1496821133608909E-2</v>
      </c>
      <c r="L72" s="229">
        <v>3.7879127693474131E-2</v>
      </c>
      <c r="M72" s="229">
        <v>2.338980316585703E-2</v>
      </c>
      <c r="N72" s="229">
        <v>2.492020504474431E-2</v>
      </c>
      <c r="O72" s="229">
        <v>1.7422543409249099E-2</v>
      </c>
      <c r="P72" s="229">
        <v>2.007010088652569E-2</v>
      </c>
      <c r="Q72" s="229">
        <v>1.7122928752706369E-2</v>
      </c>
      <c r="R72" s="229">
        <v>1.307099721383473E-2</v>
      </c>
      <c r="S72" s="229">
        <v>1.499360195005086E-2</v>
      </c>
      <c r="T72" s="229">
        <v>1.055671580487009E-2</v>
      </c>
      <c r="U72" s="229">
        <v>9.7608347842185143E-3</v>
      </c>
      <c r="V72" s="229">
        <v>7.4471440080718827E-3</v>
      </c>
      <c r="W72" s="229">
        <v>5.1611216099224826E-3</v>
      </c>
      <c r="X72" s="229">
        <v>8.7280907094072421E-3</v>
      </c>
      <c r="Y72" s="229">
        <v>8.0938581746666117E-3</v>
      </c>
      <c r="DA72" s="73" t="s">
        <v>1642</v>
      </c>
    </row>
    <row r="73" spans="1:105" ht="12" customHeight="1" x14ac:dyDescent="0.25">
      <c r="A73" s="147" t="s">
        <v>33</v>
      </c>
      <c r="B73" s="229">
        <v>3.2106871517414499E-4</v>
      </c>
      <c r="C73" s="229">
        <v>6.1027466897829348E-2</v>
      </c>
      <c r="D73" s="229">
        <v>4.9071110898951782E-2</v>
      </c>
      <c r="E73" s="229">
        <v>1.765871112243789E-2</v>
      </c>
      <c r="F73" s="229">
        <v>0.29172358229535977</v>
      </c>
      <c r="G73" s="229">
        <v>0.78808999629704268</v>
      </c>
      <c r="H73" s="229">
        <v>0.93131280928114668</v>
      </c>
      <c r="I73" s="229">
        <v>0.94827082336351987</v>
      </c>
      <c r="J73" s="229">
        <v>0.92073033634126644</v>
      </c>
      <c r="K73" s="229">
        <v>0.66246208020633401</v>
      </c>
      <c r="L73" s="229">
        <v>0.57516130528203246</v>
      </c>
      <c r="M73" s="229">
        <v>0.3988649529890167</v>
      </c>
      <c r="N73" s="229">
        <v>0.43325046291830172</v>
      </c>
      <c r="O73" s="229">
        <v>0.59810464269928731</v>
      </c>
      <c r="P73" s="229">
        <v>0.58804820482652642</v>
      </c>
      <c r="Q73" s="229">
        <v>0.69987356231439424</v>
      </c>
      <c r="R73" s="229">
        <v>0.68346563434100105</v>
      </c>
      <c r="S73" s="229">
        <v>0.98418660650949197</v>
      </c>
      <c r="T73" s="229">
        <v>0.72350580522704233</v>
      </c>
      <c r="U73" s="229">
        <v>0.48154330565097792</v>
      </c>
      <c r="V73" s="229">
        <v>0.36167835178150992</v>
      </c>
      <c r="W73" s="229">
        <v>0.27902112339889529</v>
      </c>
      <c r="X73" s="229">
        <v>0.38810827514073382</v>
      </c>
      <c r="Y73" s="229">
        <v>0.50548057200052743</v>
      </c>
      <c r="DA73" s="73" t="s">
        <v>1643</v>
      </c>
    </row>
    <row r="74" spans="1:105" ht="12" customHeight="1" x14ac:dyDescent="0.25">
      <c r="A74" s="147" t="s">
        <v>35</v>
      </c>
      <c r="B74" s="229">
        <v>0.58501199795925085</v>
      </c>
      <c r="C74" s="229">
        <v>1.0045875731487079</v>
      </c>
      <c r="D74" s="229">
        <v>1.006710456658092</v>
      </c>
      <c r="E74" s="229">
        <v>0.68009790286301786</v>
      </c>
      <c r="F74" s="229">
        <v>0.90477541848932341</v>
      </c>
      <c r="G74" s="229">
        <v>0.96000837080870005</v>
      </c>
      <c r="H74" s="229">
        <v>0.86959142954573287</v>
      </c>
      <c r="I74" s="229">
        <v>1.0336073368217999</v>
      </c>
      <c r="J74" s="229">
        <v>0.97072858131527018</v>
      </c>
      <c r="K74" s="229">
        <v>0.76484228717870761</v>
      </c>
      <c r="L74" s="229">
        <v>0.69718429661174053</v>
      </c>
      <c r="M74" s="229">
        <v>0.55244797032244508</v>
      </c>
      <c r="N74" s="229">
        <v>0.4945186907289213</v>
      </c>
      <c r="O74" s="229">
        <v>0.37869507347874631</v>
      </c>
      <c r="P74" s="229">
        <v>0.33756636308492038</v>
      </c>
      <c r="Q74" s="229">
        <v>0.35013123280273578</v>
      </c>
      <c r="R74" s="229">
        <v>0.34031488428148199</v>
      </c>
      <c r="S74" s="229">
        <v>0.50836129967176302</v>
      </c>
      <c r="T74" s="229">
        <v>0.40536607947737358</v>
      </c>
      <c r="U74" s="229">
        <v>0.38816257791378789</v>
      </c>
      <c r="V74" s="229">
        <v>0.3883401916862334</v>
      </c>
      <c r="W74" s="229">
        <v>0.39743714421593812</v>
      </c>
      <c r="X74" s="229">
        <v>0.4409988266131607</v>
      </c>
      <c r="Y74" s="229">
        <v>0.43979359310545252</v>
      </c>
      <c r="DA74" s="73" t="s">
        <v>1644</v>
      </c>
    </row>
    <row r="75" spans="1:105" ht="12" customHeight="1" x14ac:dyDescent="0.25">
      <c r="A75" s="147" t="s">
        <v>36</v>
      </c>
      <c r="B75" s="229">
        <v>0.82609278435506683</v>
      </c>
      <c r="C75" s="229">
        <v>0.65689645935470442</v>
      </c>
      <c r="D75" s="229">
        <v>0.9469696975356231</v>
      </c>
      <c r="E75" s="229">
        <v>0.18414391316067569</v>
      </c>
      <c r="F75" s="229">
        <v>0.23104330205078291</v>
      </c>
      <c r="G75" s="229">
        <v>0.31959777117599852</v>
      </c>
      <c r="H75" s="229">
        <v>0.36763669177296598</v>
      </c>
      <c r="I75" s="229">
        <v>0.37604702732670547</v>
      </c>
      <c r="J75" s="229">
        <v>0.26316480664467973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4.3189654059040232E-3</v>
      </c>
      <c r="C76" s="229">
        <v>2.3957458037136201E-2</v>
      </c>
      <c r="D76" s="229">
        <v>2.143094012705209E-2</v>
      </c>
      <c r="E76" s="229">
        <v>1.173813801629568E-2</v>
      </c>
      <c r="F76" s="229">
        <v>2.4523499067527259E-2</v>
      </c>
      <c r="G76" s="229">
        <v>2.5409898697470179E-2</v>
      </c>
      <c r="H76" s="229">
        <v>2.7094523392754449E-2</v>
      </c>
      <c r="I76" s="229">
        <v>4.2014379463744367E-2</v>
      </c>
      <c r="J76" s="229">
        <v>5.5137898754113207E-2</v>
      </c>
      <c r="K76" s="229">
        <v>6.4472466107868345E-2</v>
      </c>
      <c r="L76" s="229">
        <v>5.8424434996017488E-2</v>
      </c>
      <c r="M76" s="229">
        <v>2.8565848129716489E-2</v>
      </c>
      <c r="N76" s="229">
        <v>5.2825287412637728E-2</v>
      </c>
      <c r="O76" s="229">
        <v>5.0436210258800719E-2</v>
      </c>
      <c r="P76" s="229">
        <v>5.2656527391707689E-2</v>
      </c>
      <c r="Q76" s="229">
        <v>9.0207596004102719E-2</v>
      </c>
      <c r="R76" s="229">
        <v>5.8411646311646262E-2</v>
      </c>
      <c r="S76" s="229">
        <v>8.7213269646809088E-2</v>
      </c>
      <c r="T76" s="229">
        <v>0.1129686331329967</v>
      </c>
      <c r="U76" s="229">
        <v>0.13100167931044229</v>
      </c>
      <c r="V76" s="229">
        <v>0.20455893341689879</v>
      </c>
      <c r="W76" s="229">
        <v>0.19489505153096709</v>
      </c>
      <c r="X76" s="229">
        <v>0.22833596973901649</v>
      </c>
      <c r="Y76" s="229">
        <v>0.24106470390557461</v>
      </c>
      <c r="DA76" s="73" t="s">
        <v>1646</v>
      </c>
    </row>
    <row r="77" spans="1:105" ht="12" customHeight="1" x14ac:dyDescent="0.25">
      <c r="A77" s="147" t="s">
        <v>39</v>
      </c>
      <c r="B77" s="229">
        <v>0.74591658440826369</v>
      </c>
      <c r="C77" s="229">
        <v>0.58767563064479889</v>
      </c>
      <c r="D77" s="229">
        <v>0.28916576957309348</v>
      </c>
      <c r="E77" s="229">
        <v>0.18422995164996969</v>
      </c>
      <c r="F77" s="229">
        <v>5.6934082830604887E-2</v>
      </c>
      <c r="G77" s="229">
        <v>2.0910484763111099E-2</v>
      </c>
      <c r="H77" s="229">
        <v>3.8084789842362507E-2</v>
      </c>
      <c r="I77" s="229">
        <v>6.7715028257695709E-2</v>
      </c>
      <c r="J77" s="229">
        <v>6.5996326882938827E-2</v>
      </c>
      <c r="K77" s="229">
        <v>4.8131294296567352E-2</v>
      </c>
      <c r="L77" s="229">
        <v>6.0379198983893619E-4</v>
      </c>
      <c r="M77" s="229">
        <v>6.4006262882617998E-4</v>
      </c>
      <c r="N77" s="229">
        <v>6.4734269814367576E-4</v>
      </c>
      <c r="O77" s="229">
        <v>6.3688241407840239E-4</v>
      </c>
      <c r="P77" s="229">
        <v>5.8113851638531507E-4</v>
      </c>
      <c r="Q77" s="229">
        <v>5.4068208483490832E-4</v>
      </c>
      <c r="R77" s="229">
        <v>5.3416692801039605E-4</v>
      </c>
      <c r="S77" s="229">
        <v>5.509574261588681E-4</v>
      </c>
      <c r="T77" s="229">
        <v>5.2972895188705446E-4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53.24256202958928</v>
      </c>
      <c r="C79" s="261">
        <f t="shared" si="2"/>
        <v>79.041697958810431</v>
      </c>
      <c r="D79" s="261">
        <f t="shared" si="2"/>
        <v>81.111071919108682</v>
      </c>
      <c r="E79" s="261">
        <f t="shared" si="2"/>
        <v>51.833248045123838</v>
      </c>
      <c r="F79" s="261">
        <f t="shared" si="2"/>
        <v>78.59613844838168</v>
      </c>
      <c r="G79" s="261">
        <f t="shared" si="2"/>
        <v>86.215376604914198</v>
      </c>
      <c r="H79" s="261">
        <f t="shared" si="2"/>
        <v>82.772654828702755</v>
      </c>
      <c r="I79" s="261">
        <f t="shared" si="2"/>
        <v>96.141511843923013</v>
      </c>
      <c r="J79" s="261">
        <f t="shared" si="2"/>
        <v>91.078304801175392</v>
      </c>
      <c r="K79" s="261">
        <f t="shared" si="2"/>
        <v>67.867998054173697</v>
      </c>
      <c r="L79" s="261">
        <f t="shared" si="2"/>
        <v>66.069432443603503</v>
      </c>
      <c r="M79" s="261">
        <f t="shared" si="2"/>
        <v>50.609481186262428</v>
      </c>
      <c r="N79" s="261">
        <f t="shared" si="2"/>
        <v>50.254051499428741</v>
      </c>
      <c r="O79" s="261">
        <f t="shared" si="2"/>
        <v>47.18373100586232</v>
      </c>
      <c r="P79" s="261">
        <f t="shared" si="2"/>
        <v>43.074252624663984</v>
      </c>
      <c r="Q79" s="261">
        <f t="shared" si="2"/>
        <v>46.330316236805537</v>
      </c>
      <c r="R79" s="261">
        <f t="shared" si="2"/>
        <v>41.432143100160779</v>
      </c>
      <c r="S79" s="261">
        <f t="shared" si="2"/>
        <v>59.968518438882107</v>
      </c>
      <c r="T79" s="261">
        <f t="shared" si="2"/>
        <v>46.696449202767646</v>
      </c>
      <c r="U79" s="261">
        <f t="shared" si="2"/>
        <v>41.575527926194972</v>
      </c>
      <c r="V79" s="261">
        <f t="shared" si="2"/>
        <v>45.494990766457491</v>
      </c>
      <c r="W79" s="261">
        <f t="shared" si="2"/>
        <v>41.969559260792657</v>
      </c>
      <c r="X79" s="261">
        <f t="shared" si="2"/>
        <v>45.015846906893238</v>
      </c>
      <c r="Y79" s="261">
        <f t="shared" si="2"/>
        <v>46.648051515285005</v>
      </c>
      <c r="DA79" s="70"/>
    </row>
    <row r="80" spans="1:105" ht="12" customHeight="1" x14ac:dyDescent="0.25">
      <c r="A80" s="60" t="s">
        <v>1521</v>
      </c>
      <c r="B80" s="262">
        <v>49.440888080150621</v>
      </c>
      <c r="C80" s="262">
        <v>74.083375017002183</v>
      </c>
      <c r="D80" s="262">
        <v>75.778959896519879</v>
      </c>
      <c r="E80" s="262">
        <v>47.459595478785893</v>
      </c>
      <c r="F80" s="262">
        <v>73.390870529827652</v>
      </c>
      <c r="G80" s="262">
        <v>80.551885339791625</v>
      </c>
      <c r="H80" s="262">
        <v>76.797347057184979</v>
      </c>
      <c r="I80" s="262">
        <v>89.584129432416347</v>
      </c>
      <c r="J80" s="262">
        <v>84.702748803593224</v>
      </c>
      <c r="K80" s="262">
        <v>62.810897496887783</v>
      </c>
      <c r="L80" s="262">
        <v>60.842490722839763</v>
      </c>
      <c r="M80" s="262">
        <v>46.582179837836833</v>
      </c>
      <c r="N80" s="262">
        <v>46.202325040621403</v>
      </c>
      <c r="O80" s="262">
        <v>43.37869962132131</v>
      </c>
      <c r="P80" s="262">
        <v>39.359705934690957</v>
      </c>
      <c r="Q80" s="262">
        <v>42.114309450343711</v>
      </c>
      <c r="R80" s="262">
        <v>37.47890116104616</v>
      </c>
      <c r="S80" s="262">
        <v>54.42273849280302</v>
      </c>
      <c r="T80" s="262">
        <v>42.162452461204083</v>
      </c>
      <c r="U80" s="262">
        <v>37.292910527679652</v>
      </c>
      <c r="V80" s="262">
        <v>40.705325072212503</v>
      </c>
      <c r="W80" s="262">
        <v>37.5526549431723</v>
      </c>
      <c r="X80" s="262">
        <v>40.450473254944413</v>
      </c>
      <c r="Y80" s="262">
        <v>42.037638686984288</v>
      </c>
      <c r="DA80" s="72" t="s">
        <v>1649</v>
      </c>
    </row>
    <row r="81" spans="1:105" ht="12" customHeight="1" x14ac:dyDescent="0.25">
      <c r="A81" s="59" t="s">
        <v>28</v>
      </c>
      <c r="B81" s="230">
        <v>5.3768019316165994</v>
      </c>
      <c r="C81" s="230">
        <v>9.1827620083119044</v>
      </c>
      <c r="D81" s="230">
        <v>9.5415134735493137</v>
      </c>
      <c r="E81" s="230">
        <v>10.476903376286829</v>
      </c>
      <c r="F81" s="230">
        <v>27.46961461521823</v>
      </c>
      <c r="G81" s="230">
        <v>19.409742497300641</v>
      </c>
      <c r="H81" s="230">
        <v>16.172671277191942</v>
      </c>
      <c r="I81" s="230">
        <v>22.48565760118564</v>
      </c>
      <c r="J81" s="230">
        <v>23.14139567482292</v>
      </c>
      <c r="K81" s="230">
        <v>18.210726860443121</v>
      </c>
      <c r="L81" s="230">
        <v>22.285625536263481</v>
      </c>
      <c r="M81" s="230">
        <v>18.479072088822122</v>
      </c>
      <c r="N81" s="230">
        <v>17.649900854693879</v>
      </c>
      <c r="O81" s="230">
        <v>13.732591223164629</v>
      </c>
      <c r="P81" s="230">
        <v>10.99830803016081</v>
      </c>
      <c r="Q81" s="230">
        <v>8.9662712431644138</v>
      </c>
      <c r="R81" s="230">
        <v>6.3412543881135441</v>
      </c>
      <c r="S81" s="230">
        <v>9.1587370707735047</v>
      </c>
      <c r="T81" s="230">
        <v>6.54665852350651</v>
      </c>
      <c r="U81" s="230">
        <v>8.398848529488097</v>
      </c>
      <c r="V81" s="230">
        <v>12.46608860839623</v>
      </c>
      <c r="W81" s="230">
        <v>11.90837328743312</v>
      </c>
      <c r="X81" s="230">
        <v>9.3518060959262925</v>
      </c>
      <c r="Y81" s="230">
        <v>7.4624138868273597</v>
      </c>
      <c r="DA81" s="71" t="s">
        <v>1650</v>
      </c>
    </row>
    <row r="82" spans="1:105" ht="12" customHeight="1" x14ac:dyDescent="0.25">
      <c r="A82" s="59" t="s">
        <v>31</v>
      </c>
      <c r="B82" s="295">
        <v>0.91122204585464317</v>
      </c>
      <c r="C82" s="295">
        <v>1.369621093389906</v>
      </c>
      <c r="D82" s="295">
        <v>1.265541467431164</v>
      </c>
      <c r="E82" s="295">
        <v>0.95261412427865766</v>
      </c>
      <c r="F82" s="295">
        <v>1.106003105006601</v>
      </c>
      <c r="G82" s="295">
        <v>1.1540741886446291</v>
      </c>
      <c r="H82" s="295">
        <v>1.674507960007861</v>
      </c>
      <c r="I82" s="295">
        <v>2.2829377685891079</v>
      </c>
      <c r="J82" s="295">
        <v>1.9734871060999579</v>
      </c>
      <c r="K82" s="295">
        <v>1.117408626311488</v>
      </c>
      <c r="L82" s="295">
        <v>0.77857231192815157</v>
      </c>
      <c r="M82" s="295">
        <v>0.50482508859964914</v>
      </c>
      <c r="N82" s="295">
        <v>0.53785779471883866</v>
      </c>
      <c r="O82" s="295">
        <v>0.47004385225930412</v>
      </c>
      <c r="P82" s="295">
        <v>0.28878665820197769</v>
      </c>
      <c r="Q82" s="295">
        <v>0.30796552890036177</v>
      </c>
      <c r="R82" s="295">
        <v>0.28484563954071013</v>
      </c>
      <c r="S82" s="295">
        <v>0.27835735502442999</v>
      </c>
      <c r="T82" s="295">
        <v>0.2169940962231971</v>
      </c>
      <c r="U82" s="295">
        <v>0.18162366341660341</v>
      </c>
      <c r="V82" s="295">
        <v>0.1127746153447353</v>
      </c>
      <c r="W82" s="295">
        <v>0.186592822116076</v>
      </c>
      <c r="X82" s="295">
        <v>0.1232104333797828</v>
      </c>
      <c r="Y82" s="295">
        <v>7.9389468664176358E-2</v>
      </c>
      <c r="DA82" s="122" t="s">
        <v>1651</v>
      </c>
    </row>
    <row r="83" spans="1:105" ht="12" customHeight="1" x14ac:dyDescent="0.25">
      <c r="A83" s="59" t="s">
        <v>159</v>
      </c>
      <c r="B83" s="295">
        <v>3.3697536134230508</v>
      </c>
      <c r="C83" s="295">
        <v>2.2098549335331801</v>
      </c>
      <c r="D83" s="295">
        <v>1.412770804071505</v>
      </c>
      <c r="E83" s="295">
        <v>1.064622471540539</v>
      </c>
      <c r="F83" s="295">
        <v>1.6399392757362701</v>
      </c>
      <c r="G83" s="295">
        <v>1.3431220952427929</v>
      </c>
      <c r="H83" s="295">
        <v>1.142807162551212</v>
      </c>
      <c r="I83" s="295">
        <v>1.1001066665329691</v>
      </c>
      <c r="J83" s="295">
        <v>0.68768240449308471</v>
      </c>
      <c r="K83" s="295">
        <v>0.48053363689353418</v>
      </c>
      <c r="L83" s="295">
        <v>0.32666391551533092</v>
      </c>
      <c r="M83" s="295">
        <v>0.28057822135722948</v>
      </c>
      <c r="N83" s="295">
        <v>0.4295770259183036</v>
      </c>
      <c r="O83" s="295">
        <v>0.26490462798420761</v>
      </c>
      <c r="P83" s="295">
        <v>0.37587975574647631</v>
      </c>
      <c r="Q83" s="295">
        <v>0.55155032419812455</v>
      </c>
      <c r="R83" s="295">
        <v>0.38506506462610651</v>
      </c>
      <c r="S83" s="295">
        <v>0.68408619806822235</v>
      </c>
      <c r="T83" s="295">
        <v>0.4635159541056405</v>
      </c>
      <c r="U83" s="295">
        <v>0.4569275640651177</v>
      </c>
      <c r="V83" s="295">
        <v>1.0359255923348449</v>
      </c>
      <c r="W83" s="295">
        <v>0.83640568074827781</v>
      </c>
      <c r="X83" s="295">
        <v>0.89420909025330175</v>
      </c>
      <c r="Y83" s="295">
        <v>0.7912314963040874</v>
      </c>
      <c r="DA83" s="122" t="s">
        <v>1652</v>
      </c>
    </row>
    <row r="84" spans="1:105" ht="12" customHeight="1" x14ac:dyDescent="0.25">
      <c r="A84" s="59" t="s">
        <v>32</v>
      </c>
      <c r="B84" s="295">
        <v>16.4053874002045</v>
      </c>
      <c r="C84" s="295">
        <v>25.337628433188229</v>
      </c>
      <c r="D84" s="295">
        <v>28.201243351544139</v>
      </c>
      <c r="E84" s="295">
        <v>14.229839431556989</v>
      </c>
      <c r="F84" s="295">
        <v>8.6546864542116246</v>
      </c>
      <c r="G84" s="295">
        <v>7.611757711702162</v>
      </c>
      <c r="H84" s="295">
        <v>4.205213524424976</v>
      </c>
      <c r="I84" s="295">
        <v>4.5260653585329491</v>
      </c>
      <c r="J84" s="295">
        <v>2.8572249649089052</v>
      </c>
      <c r="K84" s="295">
        <v>1.797548960093085</v>
      </c>
      <c r="L84" s="295">
        <v>1.095915573581862</v>
      </c>
      <c r="M84" s="295">
        <v>0.67674718436286441</v>
      </c>
      <c r="N84" s="295">
        <v>0.7210294345181768</v>
      </c>
      <c r="O84" s="295">
        <v>0.50409898875634662</v>
      </c>
      <c r="P84" s="295">
        <v>0.58070278864866165</v>
      </c>
      <c r="Q84" s="295">
        <v>0.49541689869239081</v>
      </c>
      <c r="R84" s="295">
        <v>0.37818999386205893</v>
      </c>
      <c r="S84" s="295">
        <v>0.43379389646495892</v>
      </c>
      <c r="T84" s="295">
        <v>0.30543621774289198</v>
      </c>
      <c r="U84" s="295">
        <v>0.28278674608053578</v>
      </c>
      <c r="V84" s="295">
        <v>0.21543094171916591</v>
      </c>
      <c r="W84" s="295">
        <v>0.1493008981090734</v>
      </c>
      <c r="X84" s="295">
        <v>0.2530180357486192</v>
      </c>
      <c r="Y84" s="295">
        <v>0.2341390856440877</v>
      </c>
      <c r="DA84" s="122" t="s">
        <v>1653</v>
      </c>
    </row>
    <row r="85" spans="1:105" ht="12" customHeight="1" x14ac:dyDescent="0.25">
      <c r="A85" s="59" t="s">
        <v>33</v>
      </c>
      <c r="B85" s="295">
        <v>1.369200743737157E-2</v>
      </c>
      <c r="C85" s="295">
        <v>2.15199857893142</v>
      </c>
      <c r="D85" s="295">
        <v>1.721944538332902</v>
      </c>
      <c r="E85" s="295">
        <v>0.55300679293248778</v>
      </c>
      <c r="F85" s="295">
        <v>8.6880059171944968</v>
      </c>
      <c r="G85" s="295">
        <v>23.550644612306119</v>
      </c>
      <c r="H85" s="295">
        <v>28.220385963277611</v>
      </c>
      <c r="I85" s="295">
        <v>28.679942599880089</v>
      </c>
      <c r="J85" s="295">
        <v>27.39199856862032</v>
      </c>
      <c r="K85" s="295">
        <v>18.891622419529021</v>
      </c>
      <c r="L85" s="295">
        <v>16.23480070565736</v>
      </c>
      <c r="M85" s="295">
        <v>11.25915868613048</v>
      </c>
      <c r="N85" s="295">
        <v>12.229834781827471</v>
      </c>
      <c r="O85" s="295">
        <v>16.88346633780716</v>
      </c>
      <c r="P85" s="295">
        <v>16.599593628512139</v>
      </c>
      <c r="Q85" s="295">
        <v>19.755704741670371</v>
      </c>
      <c r="R85" s="295">
        <v>19.292929008738849</v>
      </c>
      <c r="S85" s="295">
        <v>27.780181728649431</v>
      </c>
      <c r="T85" s="295">
        <v>20.422734660318142</v>
      </c>
      <c r="U85" s="295">
        <v>13.610924042365349</v>
      </c>
      <c r="V85" s="295">
        <v>10.20753821452184</v>
      </c>
      <c r="W85" s="295">
        <v>7.8747283759841542</v>
      </c>
      <c r="X85" s="295">
        <v>10.99303522190691</v>
      </c>
      <c r="Y85" s="295">
        <v>14.266024576750789</v>
      </c>
      <c r="DA85" s="122" t="s">
        <v>1654</v>
      </c>
    </row>
    <row r="86" spans="1:105" ht="12" customHeight="1" x14ac:dyDescent="0.25">
      <c r="A86" s="59" t="s">
        <v>35</v>
      </c>
      <c r="B86" s="295">
        <v>23.156901625734051</v>
      </c>
      <c r="C86" s="295">
        <v>32.881451409998142</v>
      </c>
      <c r="D86" s="295">
        <v>32.790224520969431</v>
      </c>
      <c r="E86" s="295">
        <v>19.76921574930811</v>
      </c>
      <c r="F86" s="295">
        <v>25.01127920471043</v>
      </c>
      <c r="G86" s="295">
        <v>26.628612958518591</v>
      </c>
      <c r="H86" s="295">
        <v>24.458463176851041</v>
      </c>
      <c r="I86" s="295">
        <v>29.0857016310269</v>
      </c>
      <c r="J86" s="295">
        <v>26.8062229852301</v>
      </c>
      <c r="K86" s="295">
        <v>20.24541417171563</v>
      </c>
      <c r="L86" s="295">
        <v>18.266335870467891</v>
      </c>
      <c r="M86" s="295">
        <v>14.47498045239303</v>
      </c>
      <c r="N86" s="295">
        <v>12.957189389505871</v>
      </c>
      <c r="O86" s="295">
        <v>9.922489303421882</v>
      </c>
      <c r="P86" s="295">
        <v>8.8448451475697976</v>
      </c>
      <c r="Q86" s="295">
        <v>9.1738224958846839</v>
      </c>
      <c r="R86" s="295">
        <v>8.9456157633021132</v>
      </c>
      <c r="S86" s="295">
        <v>13.31915443499601</v>
      </c>
      <c r="T86" s="295">
        <v>10.62101007398115</v>
      </c>
      <c r="U86" s="295">
        <v>10.211218784308411</v>
      </c>
      <c r="V86" s="295">
        <v>10.17605407764148</v>
      </c>
      <c r="W86" s="295">
        <v>10.411504580406961</v>
      </c>
      <c r="X86" s="295">
        <v>11.600578988087619</v>
      </c>
      <c r="Y86" s="295">
        <v>11.578250323518221</v>
      </c>
      <c r="DA86" s="122" t="s">
        <v>1655</v>
      </c>
    </row>
    <row r="87" spans="1:105" ht="12" customHeight="1" x14ac:dyDescent="0.25">
      <c r="A87" s="59" t="s">
        <v>38</v>
      </c>
      <c r="B87" s="295">
        <v>0.2071294558804081</v>
      </c>
      <c r="C87" s="295">
        <v>0.95005855964940389</v>
      </c>
      <c r="D87" s="295">
        <v>0.84572174062141403</v>
      </c>
      <c r="E87" s="295">
        <v>0.41339353288227021</v>
      </c>
      <c r="F87" s="295">
        <v>0.82134195775001362</v>
      </c>
      <c r="G87" s="295">
        <v>0.85393127607669483</v>
      </c>
      <c r="H87" s="295">
        <v>0.92329799288034142</v>
      </c>
      <c r="I87" s="295">
        <v>1.4237178066686971</v>
      </c>
      <c r="J87" s="295">
        <v>1.8447370994179351</v>
      </c>
      <c r="K87" s="295">
        <v>2.0676428219019041</v>
      </c>
      <c r="L87" s="295">
        <v>1.854576809425686</v>
      </c>
      <c r="M87" s="295">
        <v>0.90681811617145192</v>
      </c>
      <c r="N87" s="295">
        <v>1.6769357594388601</v>
      </c>
      <c r="O87" s="295">
        <v>1.6011052879277821</v>
      </c>
      <c r="P87" s="295">
        <v>1.671589925851088</v>
      </c>
      <c r="Q87" s="295">
        <v>2.8635782178333651</v>
      </c>
      <c r="R87" s="295">
        <v>1.851001302862781</v>
      </c>
      <c r="S87" s="295">
        <v>2.7684278088264671</v>
      </c>
      <c r="T87" s="295">
        <v>3.5861029353265428</v>
      </c>
      <c r="U87" s="295">
        <v>4.150581197955546</v>
      </c>
      <c r="V87" s="295">
        <v>6.491513022254197</v>
      </c>
      <c r="W87" s="295">
        <v>6.1857492983746436</v>
      </c>
      <c r="X87" s="295">
        <v>7.2346153896418786</v>
      </c>
      <c r="Y87" s="295">
        <v>7.6261898492755638</v>
      </c>
      <c r="DA87" s="122" t="s">
        <v>1656</v>
      </c>
    </row>
    <row r="88" spans="1:105" ht="12" customHeight="1" x14ac:dyDescent="0.25">
      <c r="A88" s="60" t="s">
        <v>1530</v>
      </c>
      <c r="B88" s="262">
        <v>3.8016739494386589</v>
      </c>
      <c r="C88" s="262">
        <v>4.9583229418082544</v>
      </c>
      <c r="D88" s="262">
        <v>5.3321120225888006</v>
      </c>
      <c r="E88" s="262">
        <v>4.3736525663379471</v>
      </c>
      <c r="F88" s="262">
        <v>5.2052679185540267</v>
      </c>
      <c r="G88" s="262">
        <v>5.6634912651225786</v>
      </c>
      <c r="H88" s="262">
        <v>5.9753077715177731</v>
      </c>
      <c r="I88" s="262">
        <v>6.557382411506671</v>
      </c>
      <c r="J88" s="262">
        <v>6.3755559975821718</v>
      </c>
      <c r="K88" s="262">
        <v>5.0571005572859189</v>
      </c>
      <c r="L88" s="262">
        <v>5.2269417207637447</v>
      </c>
      <c r="M88" s="262">
        <v>4.0273013484255964</v>
      </c>
      <c r="N88" s="262">
        <v>4.0517264588073338</v>
      </c>
      <c r="O88" s="262">
        <v>3.8050313845410071</v>
      </c>
      <c r="P88" s="262">
        <v>3.7145466899730262</v>
      </c>
      <c r="Q88" s="262">
        <v>4.2160067864618274</v>
      </c>
      <c r="R88" s="262">
        <v>3.9532419391146201</v>
      </c>
      <c r="S88" s="262">
        <v>5.5457799460790866</v>
      </c>
      <c r="T88" s="262">
        <v>4.5339967415635627</v>
      </c>
      <c r="U88" s="262">
        <v>4.2826173985153186</v>
      </c>
      <c r="V88" s="262">
        <v>4.7896656942449916</v>
      </c>
      <c r="W88" s="262">
        <v>4.4169043176203546</v>
      </c>
      <c r="X88" s="262">
        <v>4.5653736519488231</v>
      </c>
      <c r="Y88" s="262">
        <v>4.6104128283007162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7.6102400899204898</v>
      </c>
      <c r="C89" s="261">
        <f t="shared" si="3"/>
        <v>10.689702915569901</v>
      </c>
      <c r="D89" s="261">
        <f t="shared" si="3"/>
        <v>11.168340622059786</v>
      </c>
      <c r="E89" s="261">
        <f t="shared" si="3"/>
        <v>7.9093526760060202</v>
      </c>
      <c r="F89" s="261">
        <f t="shared" si="3"/>
        <v>10.607669030113772</v>
      </c>
      <c r="G89" s="261">
        <f t="shared" si="3"/>
        <v>11.69894688166066</v>
      </c>
      <c r="H89" s="261">
        <f t="shared" si="3"/>
        <v>11.717907374576132</v>
      </c>
      <c r="I89" s="261">
        <f t="shared" si="3"/>
        <v>13.30678651954279</v>
      </c>
      <c r="J89" s="261">
        <f t="shared" si="3"/>
        <v>12.648542602058178</v>
      </c>
      <c r="K89" s="261">
        <f t="shared" si="3"/>
        <v>9.666243237655852</v>
      </c>
      <c r="L89" s="261">
        <f t="shared" si="3"/>
        <v>9.595307173473385</v>
      </c>
      <c r="M89" s="261">
        <f t="shared" si="3"/>
        <v>7.3716039712255252</v>
      </c>
      <c r="N89" s="261">
        <f t="shared" si="3"/>
        <v>7.3417430361528728</v>
      </c>
      <c r="O89" s="261">
        <f t="shared" si="3"/>
        <v>6.8827432358789675</v>
      </c>
      <c r="P89" s="261">
        <f t="shared" si="3"/>
        <v>6.5002974350451268</v>
      </c>
      <c r="Q89" s="261">
        <f t="shared" si="3"/>
        <v>7.181988250245289</v>
      </c>
      <c r="R89" s="261">
        <f t="shared" si="3"/>
        <v>6.6350464141573386</v>
      </c>
      <c r="S89" s="261">
        <f t="shared" si="3"/>
        <v>9.412777468127473</v>
      </c>
      <c r="T89" s="261">
        <f t="shared" si="3"/>
        <v>7.5424178433980238</v>
      </c>
      <c r="U89" s="261">
        <f t="shared" si="3"/>
        <v>6.9578850260964717</v>
      </c>
      <c r="V89" s="261">
        <f t="shared" si="3"/>
        <v>7.6067597700513225</v>
      </c>
      <c r="W89" s="261">
        <f t="shared" si="3"/>
        <v>7.029564249837529</v>
      </c>
      <c r="X89" s="261">
        <f t="shared" si="3"/>
        <v>7.4879921449771434</v>
      </c>
      <c r="Y89" s="261">
        <f t="shared" si="3"/>
        <v>7.6371031630722026</v>
      </c>
      <c r="DA89" s="70"/>
    </row>
    <row r="90" spans="1:105" ht="12" customHeight="1" x14ac:dyDescent="0.25">
      <c r="A90" s="60" t="s">
        <v>1533</v>
      </c>
      <c r="B90" s="262">
        <v>4.0560743975445144</v>
      </c>
      <c r="C90" s="262">
        <v>6.0541919470141359</v>
      </c>
      <c r="D90" s="262">
        <v>6.1833761378254506</v>
      </c>
      <c r="E90" s="262">
        <v>3.8204470758964302</v>
      </c>
      <c r="F90" s="262">
        <v>5.7412904553594259</v>
      </c>
      <c r="G90" s="262">
        <v>6.4041776244123234</v>
      </c>
      <c r="H90" s="262">
        <v>6.1316224471031084</v>
      </c>
      <c r="I90" s="262">
        <v>7.1329053364948516</v>
      </c>
      <c r="J90" s="262">
        <v>6.688067638187511</v>
      </c>
      <c r="K90" s="262">
        <v>4.9383855774125287</v>
      </c>
      <c r="L90" s="262">
        <v>4.7086658709676232</v>
      </c>
      <c r="M90" s="262">
        <v>3.6065003679701029</v>
      </c>
      <c r="N90" s="262">
        <v>3.553804521091275</v>
      </c>
      <c r="O90" s="262">
        <v>3.3254386944554799</v>
      </c>
      <c r="P90" s="262">
        <v>3.0275865756143072</v>
      </c>
      <c r="Q90" s="262">
        <v>3.2404648901266619</v>
      </c>
      <c r="R90" s="262">
        <v>2.9271540078552558</v>
      </c>
      <c r="S90" s="262">
        <v>4.2280559259943349</v>
      </c>
      <c r="T90" s="262">
        <v>3.3036072871720989</v>
      </c>
      <c r="U90" s="262">
        <v>2.9279220116652351</v>
      </c>
      <c r="V90" s="262">
        <v>3.1274811562454761</v>
      </c>
      <c r="W90" s="262">
        <v>2.9002228068367271</v>
      </c>
      <c r="X90" s="262">
        <v>3.177301775809489</v>
      </c>
      <c r="Y90" s="262">
        <v>3.3052924839234472</v>
      </c>
      <c r="DA90" s="72" t="s">
        <v>1658</v>
      </c>
    </row>
    <row r="91" spans="1:105" ht="12" customHeight="1" x14ac:dyDescent="0.25">
      <c r="A91" s="59" t="s">
        <v>28</v>
      </c>
      <c r="B91" s="230">
        <v>0.37312115173884419</v>
      </c>
      <c r="C91" s="230">
        <v>0.66155199866053549</v>
      </c>
      <c r="D91" s="230">
        <v>0.68174206776867419</v>
      </c>
      <c r="E91" s="230">
        <v>0.73881396202112559</v>
      </c>
      <c r="F91" s="230">
        <v>2.18449065157309</v>
      </c>
      <c r="G91" s="230">
        <v>1.921519718855826</v>
      </c>
      <c r="H91" s="230">
        <v>1.7968288503057519</v>
      </c>
      <c r="I91" s="230">
        <v>2.3563470213882209</v>
      </c>
      <c r="J91" s="230">
        <v>2.445940453925187</v>
      </c>
      <c r="K91" s="230">
        <v>1.8850723207907709</v>
      </c>
      <c r="L91" s="230">
        <v>2.1910647144271889</v>
      </c>
      <c r="M91" s="230">
        <v>1.733760173861036</v>
      </c>
      <c r="N91" s="230">
        <v>1.7443459329108271</v>
      </c>
      <c r="O91" s="230">
        <v>1.6489455280642</v>
      </c>
      <c r="P91" s="230">
        <v>1.411041327638406</v>
      </c>
      <c r="Q91" s="230">
        <v>1.314258145402952</v>
      </c>
      <c r="R91" s="230">
        <v>0.98897151727281873</v>
      </c>
      <c r="S91" s="230">
        <v>1.4053224783573981</v>
      </c>
      <c r="T91" s="230">
        <v>1.0258580729501441</v>
      </c>
      <c r="U91" s="230">
        <v>1.1052986703550891</v>
      </c>
      <c r="V91" s="230">
        <v>1.4551123838777329</v>
      </c>
      <c r="W91" s="230">
        <v>1.3098673384460131</v>
      </c>
      <c r="X91" s="230">
        <v>1.1738175969364399</v>
      </c>
      <c r="Y91" s="230">
        <v>1.065061102608204</v>
      </c>
      <c r="DA91" s="71" t="s">
        <v>1659</v>
      </c>
    </row>
    <row r="92" spans="1:105" ht="12" customHeight="1" x14ac:dyDescent="0.25">
      <c r="A92" s="59" t="s">
        <v>31</v>
      </c>
      <c r="B92" s="295">
        <v>7.6372629190457064E-2</v>
      </c>
      <c r="C92" s="295">
        <v>0.1191732506214882</v>
      </c>
      <c r="D92" s="295">
        <v>0.1092111293583299</v>
      </c>
      <c r="E92" s="295">
        <v>8.1134742920902031E-2</v>
      </c>
      <c r="F92" s="295">
        <v>0.1062286500943915</v>
      </c>
      <c r="G92" s="295">
        <v>0.13798964338735589</v>
      </c>
      <c r="H92" s="295">
        <v>0.22469833882375201</v>
      </c>
      <c r="I92" s="295">
        <v>0.2873587844664699</v>
      </c>
      <c r="J92" s="295">
        <v>0.25114337664743452</v>
      </c>
      <c r="K92" s="295">
        <v>0.1397013002672457</v>
      </c>
      <c r="L92" s="295">
        <v>9.2452151775379354E-2</v>
      </c>
      <c r="M92" s="295">
        <v>5.7205460441296298E-2</v>
      </c>
      <c r="N92" s="295">
        <v>6.4201548958912918E-2</v>
      </c>
      <c r="O92" s="295">
        <v>6.8167895411124724E-2</v>
      </c>
      <c r="P92" s="295">
        <v>4.4748519648235299E-2</v>
      </c>
      <c r="Q92" s="295">
        <v>5.4520346206655732E-2</v>
      </c>
      <c r="R92" s="295">
        <v>5.3364321274198538E-2</v>
      </c>
      <c r="S92" s="295">
        <v>5.1540605522273332E-2</v>
      </c>
      <c r="T92" s="295">
        <v>4.1067966829033589E-2</v>
      </c>
      <c r="U92" s="295">
        <v>2.8713687493787329E-2</v>
      </c>
      <c r="V92" s="295">
        <v>1.5816735606577991E-2</v>
      </c>
      <c r="W92" s="295">
        <v>2.474739823255654E-2</v>
      </c>
      <c r="X92" s="295">
        <v>1.8551709555564341E-2</v>
      </c>
      <c r="Y92" s="295">
        <v>1.3533398294662999E-2</v>
      </c>
      <c r="DA92" s="122" t="s">
        <v>1660</v>
      </c>
    </row>
    <row r="93" spans="1:105" ht="12" customHeight="1" x14ac:dyDescent="0.25">
      <c r="A93" s="59" t="s">
        <v>159</v>
      </c>
      <c r="B93" s="295">
        <v>0.26820864803728223</v>
      </c>
      <c r="C93" s="295">
        <v>0.18260102908854731</v>
      </c>
      <c r="D93" s="295">
        <v>0.11577727814847</v>
      </c>
      <c r="E93" s="295">
        <v>8.6108610785858034E-2</v>
      </c>
      <c r="F93" s="295">
        <v>0.1495802275371349</v>
      </c>
      <c r="G93" s="295">
        <v>0.15250685454039209</v>
      </c>
      <c r="H93" s="295">
        <v>0.14562861022610121</v>
      </c>
      <c r="I93" s="295">
        <v>0.13168601935593729</v>
      </c>
      <c r="J93" s="295">
        <v>8.3106779680026902E-2</v>
      </c>
      <c r="K93" s="295">
        <v>5.7052322402520131E-2</v>
      </c>
      <c r="L93" s="295">
        <v>3.6836667826836443E-2</v>
      </c>
      <c r="M93" s="295">
        <v>3.0193372090484141E-2</v>
      </c>
      <c r="N93" s="295">
        <v>4.8694531547891898E-2</v>
      </c>
      <c r="O93" s="295">
        <v>3.6483135874663897E-2</v>
      </c>
      <c r="P93" s="295">
        <v>5.5311010066837057E-2</v>
      </c>
      <c r="Q93" s="295">
        <v>9.2726260803254495E-2</v>
      </c>
      <c r="R93" s="295">
        <v>6.8602630745414589E-2</v>
      </c>
      <c r="S93" s="295">
        <v>0.12028701552413409</v>
      </c>
      <c r="T93" s="295">
        <v>8.3306919855922326E-2</v>
      </c>
      <c r="U93" s="295">
        <v>6.8694668270377596E-2</v>
      </c>
      <c r="V93" s="295">
        <v>0.1379733371916293</v>
      </c>
      <c r="W93" s="295">
        <v>0.1053447006846102</v>
      </c>
      <c r="X93" s="295">
        <v>0.12803465523399971</v>
      </c>
      <c r="Y93" s="295">
        <v>0.128387369395632</v>
      </c>
      <c r="DA93" s="122" t="s">
        <v>1661</v>
      </c>
    </row>
    <row r="94" spans="1:105" ht="12" customHeight="1" x14ac:dyDescent="0.25">
      <c r="A94" s="59" t="s">
        <v>32</v>
      </c>
      <c r="B94" s="295">
        <v>1.3124671549522899</v>
      </c>
      <c r="C94" s="295">
        <v>2.104421560967181</v>
      </c>
      <c r="D94" s="295">
        <v>2.3229892729162538</v>
      </c>
      <c r="E94" s="295">
        <v>1.1568532675165819</v>
      </c>
      <c r="F94" s="295">
        <v>0.79346008636427334</v>
      </c>
      <c r="G94" s="295">
        <v>0.86873266229174273</v>
      </c>
      <c r="H94" s="295">
        <v>0.53862825039912277</v>
      </c>
      <c r="I94" s="295">
        <v>0.54152888248417119</v>
      </c>
      <c r="J94" s="295">
        <v>0.34707257824480181</v>
      </c>
      <c r="K94" s="295">
        <v>0.21451496100765499</v>
      </c>
      <c r="L94" s="295">
        <v>0.124217732472546</v>
      </c>
      <c r="M94" s="295">
        <v>7.320006099904354E-2</v>
      </c>
      <c r="N94" s="295">
        <v>8.2152250218283748E-2</v>
      </c>
      <c r="O94" s="295">
        <v>6.9782378060036065E-2</v>
      </c>
      <c r="P94" s="295">
        <v>8.5890254424989002E-2</v>
      </c>
      <c r="Q94" s="295">
        <v>8.3717402187892975E-2</v>
      </c>
      <c r="R94" s="295">
        <v>6.7601618382443135E-2</v>
      </c>
      <c r="S94" s="295">
        <v>7.6668802953933676E-2</v>
      </c>
      <c r="T94" s="295">
        <v>5.5177783096698303E-2</v>
      </c>
      <c r="U94" s="295">
        <v>4.2515840165055253E-2</v>
      </c>
      <c r="V94" s="295">
        <v>2.884044854099161E-2</v>
      </c>
      <c r="W94" s="295">
        <v>1.890102967781377E-2</v>
      </c>
      <c r="X94" s="295">
        <v>3.6208821333084187E-2</v>
      </c>
      <c r="Y94" s="295">
        <v>3.8098363072287311E-2</v>
      </c>
      <c r="DA94" s="122" t="s">
        <v>1662</v>
      </c>
    </row>
    <row r="95" spans="1:105" ht="12" customHeight="1" x14ac:dyDescent="0.25">
      <c r="A95" s="59" t="s">
        <v>35</v>
      </c>
      <c r="B95" s="295">
        <v>2.0259048136256408</v>
      </c>
      <c r="C95" s="295">
        <v>2.986444107676383</v>
      </c>
      <c r="D95" s="295">
        <v>2.9536563896337218</v>
      </c>
      <c r="E95" s="295">
        <v>1.757536492651963</v>
      </c>
      <c r="F95" s="295">
        <v>2.5075308397905371</v>
      </c>
      <c r="G95" s="295">
        <v>3.3234287453370071</v>
      </c>
      <c r="H95" s="295">
        <v>3.425838397348381</v>
      </c>
      <c r="I95" s="295">
        <v>3.8159846288000532</v>
      </c>
      <c r="J95" s="295">
        <v>3.5608044496900608</v>
      </c>
      <c r="K95" s="295">
        <v>2.642044672944337</v>
      </c>
      <c r="L95" s="295">
        <v>2.2640946044656718</v>
      </c>
      <c r="M95" s="295">
        <v>1.712141300578244</v>
      </c>
      <c r="N95" s="295">
        <v>1.61441025745536</v>
      </c>
      <c r="O95" s="295">
        <v>1.502059757045455</v>
      </c>
      <c r="P95" s="295">
        <v>1.4305954638358389</v>
      </c>
      <c r="Q95" s="295">
        <v>1.6952427355259061</v>
      </c>
      <c r="R95" s="295">
        <v>1.748613920180381</v>
      </c>
      <c r="S95" s="295">
        <v>2.574237023636595</v>
      </c>
      <c r="T95" s="295">
        <v>2.098196544440301</v>
      </c>
      <c r="U95" s="295">
        <v>1.6826991453809259</v>
      </c>
      <c r="V95" s="295">
        <v>1.489738251028544</v>
      </c>
      <c r="W95" s="295">
        <v>1.4413623397957329</v>
      </c>
      <c r="X95" s="295">
        <v>1.8206889927504011</v>
      </c>
      <c r="Y95" s="295">
        <v>2.0602122505526612</v>
      </c>
      <c r="DA95" s="122" t="s">
        <v>1663</v>
      </c>
    </row>
    <row r="96" spans="1:105" ht="12" customHeight="1" x14ac:dyDescent="0.25">
      <c r="A96" s="61" t="s">
        <v>1540</v>
      </c>
      <c r="B96" s="263">
        <v>3.5541656923759759</v>
      </c>
      <c r="C96" s="263">
        <v>4.6355109685557654</v>
      </c>
      <c r="D96" s="263">
        <v>4.984964484234335</v>
      </c>
      <c r="E96" s="263">
        <v>4.08890560010959</v>
      </c>
      <c r="F96" s="263">
        <v>4.8663785747543464</v>
      </c>
      <c r="G96" s="263">
        <v>5.2947692572483378</v>
      </c>
      <c r="H96" s="263">
        <v>5.5862849274730237</v>
      </c>
      <c r="I96" s="263">
        <v>6.1738811830479392</v>
      </c>
      <c r="J96" s="263">
        <v>5.9604749638706664</v>
      </c>
      <c r="K96" s="263">
        <v>4.7278576602433233</v>
      </c>
      <c r="L96" s="263">
        <v>4.8866413025057618</v>
      </c>
      <c r="M96" s="263">
        <v>3.7651036032554219</v>
      </c>
      <c r="N96" s="263">
        <v>3.7879385150615978</v>
      </c>
      <c r="O96" s="263">
        <v>3.5573045414234872</v>
      </c>
      <c r="P96" s="263">
        <v>3.4727108594308191</v>
      </c>
      <c r="Q96" s="263">
        <v>3.941523360118627</v>
      </c>
      <c r="R96" s="263">
        <v>3.7078924063020828</v>
      </c>
      <c r="S96" s="263">
        <v>5.184721542133139</v>
      </c>
      <c r="T96" s="263">
        <v>4.2388105562259248</v>
      </c>
      <c r="U96" s="263">
        <v>4.0299630144312371</v>
      </c>
      <c r="V96" s="263">
        <v>4.479278613805846</v>
      </c>
      <c r="W96" s="263">
        <v>4.1293414430008024</v>
      </c>
      <c r="X96" s="263">
        <v>4.3106903691676548</v>
      </c>
      <c r="Y96" s="263">
        <v>4.331810679148755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4.8016597986585312</v>
      </c>
      <c r="C99" s="223">
        <v>4.9644538838593197</v>
      </c>
      <c r="D99" s="223">
        <v>4.6711027820641071</v>
      </c>
      <c r="E99" s="223">
        <v>5.5015937734701401</v>
      </c>
      <c r="F99" s="223">
        <v>6.3312430881931849</v>
      </c>
      <c r="G99" s="223">
        <v>7.0134846787110288</v>
      </c>
      <c r="H99" s="223">
        <v>5.9713121089411363</v>
      </c>
      <c r="I99" s="223">
        <v>5.3260189536244766</v>
      </c>
      <c r="J99" s="223">
        <v>6.9588893435582309</v>
      </c>
      <c r="K99" s="223">
        <v>7.5794619313598011</v>
      </c>
      <c r="L99" s="223">
        <v>7.8216868619895763</v>
      </c>
      <c r="M99" s="223">
        <v>7.8552778477715943</v>
      </c>
      <c r="N99" s="223">
        <v>7.7278739194729269</v>
      </c>
      <c r="O99" s="223">
        <v>7.8963989561077641</v>
      </c>
      <c r="P99" s="223">
        <v>8.2010107018482987</v>
      </c>
      <c r="Q99" s="223">
        <v>8.0197623906934048</v>
      </c>
      <c r="R99" s="223">
        <v>8.6355917916410458</v>
      </c>
      <c r="S99" s="223">
        <v>9.2764619264969426</v>
      </c>
      <c r="T99" s="223">
        <v>10.76837993878762</v>
      </c>
      <c r="U99" s="223">
        <v>10.02274597437362</v>
      </c>
      <c r="V99" s="223">
        <v>9.1099885424639595</v>
      </c>
      <c r="W99" s="223">
        <v>9.8365785346926771</v>
      </c>
      <c r="X99" s="223">
        <v>10.00444600534434</v>
      </c>
      <c r="Y99" s="223">
        <v>10.465087556859601</v>
      </c>
      <c r="DA99" s="89" t="s">
        <v>1665</v>
      </c>
    </row>
    <row r="100" spans="1:105" ht="12" customHeight="1" x14ac:dyDescent="0.25">
      <c r="A100" s="55" t="s">
        <v>91</v>
      </c>
      <c r="B100" s="259">
        <v>4.0565263452928838E-2</v>
      </c>
      <c r="C100" s="259">
        <v>4.2393180492438773E-2</v>
      </c>
      <c r="D100" s="259">
        <v>3.9869153364489769E-2</v>
      </c>
      <c r="E100" s="259">
        <v>4.6285949218802983E-2</v>
      </c>
      <c r="F100" s="259">
        <v>5.4477546127388941E-2</v>
      </c>
      <c r="G100" s="259">
        <v>5.9767403586248873E-2</v>
      </c>
      <c r="H100" s="259">
        <v>5.0296083908496589E-2</v>
      </c>
      <c r="I100" s="259">
        <v>4.5159417503096107E-2</v>
      </c>
      <c r="J100" s="259">
        <v>5.9002727664913962E-2</v>
      </c>
      <c r="K100" s="259">
        <v>6.4034391832011386E-2</v>
      </c>
      <c r="L100" s="259">
        <v>6.6289335866452595E-2</v>
      </c>
      <c r="M100" s="259">
        <v>6.6634597288014366E-2</v>
      </c>
      <c r="N100" s="259">
        <v>6.5576856940941355E-2</v>
      </c>
      <c r="O100" s="259">
        <v>6.7002104046327338E-2</v>
      </c>
      <c r="P100" s="259">
        <v>6.9051692127037614E-2</v>
      </c>
      <c r="Q100" s="259">
        <v>6.670364346094465E-2</v>
      </c>
      <c r="R100" s="259">
        <v>7.0887626917307905E-2</v>
      </c>
      <c r="S100" s="259">
        <v>7.5178289719560615E-2</v>
      </c>
      <c r="T100" s="259">
        <v>8.6196444941147685E-2</v>
      </c>
      <c r="U100" s="259">
        <v>8.0416911288976184E-2</v>
      </c>
      <c r="V100" s="259">
        <v>7.3862852690133707E-2</v>
      </c>
      <c r="W100" s="259">
        <v>7.9800457049038709E-2</v>
      </c>
      <c r="X100" s="259">
        <v>8.0437755427270802E-2</v>
      </c>
      <c r="Y100" s="259">
        <v>8.3295052615414963E-2</v>
      </c>
      <c r="DA100" s="67" t="s">
        <v>1666</v>
      </c>
    </row>
    <row r="101" spans="1:105" ht="12" customHeight="1" x14ac:dyDescent="0.25">
      <c r="A101" s="173" t="s">
        <v>92</v>
      </c>
      <c r="B101" s="224">
        <v>1.1805208326494751E-2</v>
      </c>
      <c r="C101" s="224">
        <v>1.2337164478585429E-2</v>
      </c>
      <c r="D101" s="224">
        <v>1.160262799266472E-2</v>
      </c>
      <c r="E101" s="224">
        <v>1.3470028951040261E-2</v>
      </c>
      <c r="F101" s="224">
        <v>1.5853928371408629E-2</v>
      </c>
      <c r="G101" s="224">
        <v>1.7393370347220449E-2</v>
      </c>
      <c r="H101" s="224">
        <v>1.463704899231447E-2</v>
      </c>
      <c r="I101" s="224">
        <v>1.31421883194675E-2</v>
      </c>
      <c r="J101" s="224">
        <v>1.7170836144673289E-2</v>
      </c>
      <c r="K101" s="224">
        <v>1.8635139311111989E-2</v>
      </c>
      <c r="L101" s="224">
        <v>1.9291367862962861E-2</v>
      </c>
      <c r="M101" s="224">
        <v>1.9391845036329881E-2</v>
      </c>
      <c r="N101" s="224">
        <v>1.9084023908358529E-2</v>
      </c>
      <c r="O101" s="224">
        <v>1.9498795995697212E-2</v>
      </c>
      <c r="P101" s="224">
        <v>2.009526233701316E-2</v>
      </c>
      <c r="Q101" s="224">
        <v>1.943178253147446E-2</v>
      </c>
      <c r="R101" s="224">
        <v>2.068683037897856E-2</v>
      </c>
      <c r="S101" s="224">
        <v>2.226231333295884E-2</v>
      </c>
      <c r="T101" s="224">
        <v>2.5695395160050819E-2</v>
      </c>
      <c r="U101" s="224">
        <v>2.398479102112501E-2</v>
      </c>
      <c r="V101" s="224">
        <v>2.19648656656454E-2</v>
      </c>
      <c r="W101" s="224">
        <v>2.367860781399608E-2</v>
      </c>
      <c r="X101" s="224">
        <v>2.395661745319079E-2</v>
      </c>
      <c r="Y101" s="224">
        <v>2.4983325790938749E-2</v>
      </c>
      <c r="DA101" s="177" t="s">
        <v>1667</v>
      </c>
    </row>
    <row r="102" spans="1:105" ht="12" customHeight="1" x14ac:dyDescent="0.25">
      <c r="A102" s="173" t="s">
        <v>93</v>
      </c>
      <c r="B102" s="224">
        <v>0.1124617064878929</v>
      </c>
      <c r="C102" s="224">
        <v>0.105812064673707</v>
      </c>
      <c r="D102" s="224">
        <v>0.1032414409401194</v>
      </c>
      <c r="E102" s="224">
        <v>0.14696684614400951</v>
      </c>
      <c r="F102" s="224">
        <v>0.14484025278738091</v>
      </c>
      <c r="G102" s="224">
        <v>0.15775538895288149</v>
      </c>
      <c r="H102" s="224">
        <v>0.1435554717983103</v>
      </c>
      <c r="I102" s="224">
        <v>0.123652004526421</v>
      </c>
      <c r="J102" s="224">
        <v>0.16460852574865381</v>
      </c>
      <c r="K102" s="224">
        <v>0.18824358338850861</v>
      </c>
      <c r="L102" s="224">
        <v>0.20474796921843039</v>
      </c>
      <c r="M102" s="224">
        <v>0.20641655912647941</v>
      </c>
      <c r="N102" s="224">
        <v>0.20574740407745129</v>
      </c>
      <c r="O102" s="224">
        <v>0.21067242297262259</v>
      </c>
      <c r="P102" s="224">
        <v>0.22858445674822139</v>
      </c>
      <c r="Q102" s="224">
        <v>0.23105692197557121</v>
      </c>
      <c r="R102" s="224">
        <v>0.25414486088402538</v>
      </c>
      <c r="S102" s="224">
        <v>0.26364669792203937</v>
      </c>
      <c r="T102" s="224">
        <v>0.31204770245987817</v>
      </c>
      <c r="U102" s="224">
        <v>0.30202006011229249</v>
      </c>
      <c r="V102" s="224">
        <v>0.28119872312643063</v>
      </c>
      <c r="W102" s="224">
        <v>0.30305270011871083</v>
      </c>
      <c r="X102" s="224">
        <v>0.29861787643558252</v>
      </c>
      <c r="Y102" s="224">
        <v>0.3038769357219257</v>
      </c>
      <c r="DA102" s="177" t="s">
        <v>1668</v>
      </c>
    </row>
    <row r="103" spans="1:105" ht="12" customHeight="1" x14ac:dyDescent="0.25">
      <c r="A103" s="173" t="s">
        <v>94</v>
      </c>
      <c r="B103" s="224">
        <v>3.6071702408881218E-2</v>
      </c>
      <c r="C103" s="224">
        <v>3.7697134462437012E-2</v>
      </c>
      <c r="D103" s="224">
        <v>3.5452702954258383E-2</v>
      </c>
      <c r="E103" s="224">
        <v>4.1158687108506953E-2</v>
      </c>
      <c r="F103" s="224">
        <v>4.8442871180992969E-2</v>
      </c>
      <c r="G103" s="224">
        <v>5.3146751984400373E-2</v>
      </c>
      <c r="H103" s="224">
        <v>4.4724604665384408E-2</v>
      </c>
      <c r="I103" s="224">
        <v>4.0156945388024889E-2</v>
      </c>
      <c r="J103" s="224">
        <v>5.2466781982340928E-2</v>
      </c>
      <c r="K103" s="224">
        <v>5.6941070499352021E-2</v>
      </c>
      <c r="L103" s="224">
        <v>5.8946226222140061E-2</v>
      </c>
      <c r="M103" s="224">
        <v>5.9253241786486027E-2</v>
      </c>
      <c r="N103" s="224">
        <v>5.831267116576868E-2</v>
      </c>
      <c r="O103" s="224">
        <v>5.9580038491122291E-2</v>
      </c>
      <c r="P103" s="224">
        <v>6.1402586282386103E-2</v>
      </c>
      <c r="Q103" s="224">
        <v>5.9375273808282572E-2</v>
      </c>
      <c r="R103" s="224">
        <v>6.3210166951376906E-2</v>
      </c>
      <c r="S103" s="224">
        <v>6.8024173675739041E-2</v>
      </c>
      <c r="T103" s="224">
        <v>7.851421354519808E-2</v>
      </c>
      <c r="U103" s="224">
        <v>7.3287333872075575E-2</v>
      </c>
      <c r="V103" s="224">
        <v>6.7115299944687123E-2</v>
      </c>
      <c r="W103" s="224">
        <v>7.2351768041749323E-2</v>
      </c>
      <c r="X103" s="224">
        <v>7.3201247415131093E-2</v>
      </c>
      <c r="Y103" s="224">
        <v>7.6338432003127066E-2</v>
      </c>
      <c r="DA103" s="177" t="s">
        <v>1669</v>
      </c>
    </row>
    <row r="104" spans="1:105" ht="12" customHeight="1" x14ac:dyDescent="0.25">
      <c r="A104" s="56" t="s">
        <v>95</v>
      </c>
      <c r="B104" s="260">
        <v>5.6087014942761679E-2</v>
      </c>
      <c r="C104" s="260">
        <v>5.8904527251563553E-2</v>
      </c>
      <c r="D104" s="260">
        <v>5.5596896512005757E-2</v>
      </c>
      <c r="E104" s="260">
        <v>6.6615354890958642E-2</v>
      </c>
      <c r="F104" s="260">
        <v>7.6348086285329339E-2</v>
      </c>
      <c r="G104" s="260">
        <v>8.3865665009150769E-2</v>
      </c>
      <c r="H104" s="260">
        <v>7.1693740783338789E-2</v>
      </c>
      <c r="I104" s="260">
        <v>6.3852339543944606E-2</v>
      </c>
      <c r="J104" s="260">
        <v>8.3941742698247973E-2</v>
      </c>
      <c r="K104" s="260">
        <v>9.2275369986966976E-2</v>
      </c>
      <c r="L104" s="260">
        <v>9.7926961827369541E-2</v>
      </c>
      <c r="M104" s="260">
        <v>9.8117054633902384E-2</v>
      </c>
      <c r="N104" s="260">
        <v>9.7869810052203784E-2</v>
      </c>
      <c r="O104" s="260">
        <v>0.1016270926770786</v>
      </c>
      <c r="P104" s="260">
        <v>0.1076093789863279</v>
      </c>
      <c r="Q104" s="260">
        <v>0.1071877605146374</v>
      </c>
      <c r="R104" s="260">
        <v>0.115716322364858</v>
      </c>
      <c r="S104" s="260">
        <v>0.12245402819222299</v>
      </c>
      <c r="T104" s="260">
        <v>0.1437061494727345</v>
      </c>
      <c r="U104" s="260">
        <v>0.13689385642534571</v>
      </c>
      <c r="V104" s="260">
        <v>0.1278084298926388</v>
      </c>
      <c r="W104" s="260">
        <v>0.1355846454493716</v>
      </c>
      <c r="X104" s="260">
        <v>0.13416560974343111</v>
      </c>
      <c r="Y104" s="260">
        <v>0.13872259926856359</v>
      </c>
      <c r="DA104" s="68" t="s">
        <v>1670</v>
      </c>
    </row>
    <row r="105" spans="1:105" ht="12" customHeight="1" x14ac:dyDescent="0.25">
      <c r="A105" s="37" t="s">
        <v>159</v>
      </c>
      <c r="B105" s="226">
        <v>4.9227271277670921E-3</v>
      </c>
      <c r="C105" s="226">
        <v>2.6769328572609562E-3</v>
      </c>
      <c r="D105" s="226">
        <v>1.5850727165069879E-3</v>
      </c>
      <c r="E105" s="226">
        <v>1.8775964418011909E-3</v>
      </c>
      <c r="F105" s="226">
        <v>3.035577312012492E-3</v>
      </c>
      <c r="G105" s="226">
        <v>2.5968603043437372E-3</v>
      </c>
      <c r="H105" s="226">
        <v>1.8690923706265899E-3</v>
      </c>
      <c r="I105" s="226">
        <v>1.4313904258825691E-3</v>
      </c>
      <c r="J105" s="226">
        <v>1.2427365222964701E-3</v>
      </c>
      <c r="K105" s="226">
        <v>1.1835362070019039E-3</v>
      </c>
      <c r="L105" s="226">
        <v>8.4208839475060368E-4</v>
      </c>
      <c r="M105" s="226">
        <v>9.2931623773049297E-4</v>
      </c>
      <c r="N105" s="226">
        <v>1.4614585218864461E-3</v>
      </c>
      <c r="O105" s="226">
        <v>1.131142635685706E-3</v>
      </c>
      <c r="P105" s="226">
        <v>1.6863656088935289E-3</v>
      </c>
      <c r="Q105" s="226">
        <v>2.0828194647514401E-3</v>
      </c>
      <c r="R105" s="226">
        <v>1.571594283507297E-3</v>
      </c>
      <c r="S105" s="226">
        <v>2.0981703904068248E-3</v>
      </c>
      <c r="T105" s="226">
        <v>1.9864134036618672E-3</v>
      </c>
      <c r="U105" s="226">
        <v>1.8017991861496261E-3</v>
      </c>
      <c r="V105" s="226">
        <v>3.3368444926071441E-3</v>
      </c>
      <c r="W105" s="226">
        <v>3.0472568426325708E-3</v>
      </c>
      <c r="X105" s="226">
        <v>3.173619567588618E-3</v>
      </c>
      <c r="Y105" s="226">
        <v>3.0317114867456042E-3</v>
      </c>
      <c r="DA105" s="69" t="s">
        <v>1671</v>
      </c>
    </row>
    <row r="106" spans="1:105" ht="12" customHeight="1" x14ac:dyDescent="0.25">
      <c r="A106" s="37" t="s">
        <v>35</v>
      </c>
      <c r="B106" s="226">
        <v>3.8095859768215418E-2</v>
      </c>
      <c r="C106" s="226">
        <v>4.4855366120524202E-2</v>
      </c>
      <c r="D106" s="226">
        <v>4.1429680402465641E-2</v>
      </c>
      <c r="E106" s="226">
        <v>3.9263207861005581E-2</v>
      </c>
      <c r="F106" s="226">
        <v>5.2136172969738458E-2</v>
      </c>
      <c r="G106" s="226">
        <v>5.7979084423854819E-2</v>
      </c>
      <c r="H106" s="226">
        <v>4.5048121904806858E-2</v>
      </c>
      <c r="I106" s="226">
        <v>4.2496269922255858E-2</v>
      </c>
      <c r="J106" s="226">
        <v>5.4552729973389898E-2</v>
      </c>
      <c r="K106" s="226">
        <v>5.6153151383578639E-2</v>
      </c>
      <c r="L106" s="226">
        <v>5.3027074905252887E-2</v>
      </c>
      <c r="M106" s="226">
        <v>5.3990489754176162E-2</v>
      </c>
      <c r="N106" s="226">
        <v>4.9641622444576032E-2</v>
      </c>
      <c r="O106" s="226">
        <v>4.7713159897081282E-2</v>
      </c>
      <c r="P106" s="226">
        <v>4.4687159298768042E-2</v>
      </c>
      <c r="Q106" s="226">
        <v>3.901274684390571E-2</v>
      </c>
      <c r="R106" s="226">
        <v>4.1041134614742222E-2</v>
      </c>
      <c r="S106" s="226">
        <v>4.6004074022623423E-2</v>
      </c>
      <c r="T106" s="226">
        <v>5.1257861601595428E-2</v>
      </c>
      <c r="U106" s="226">
        <v>4.5218441200691982E-2</v>
      </c>
      <c r="V106" s="226">
        <v>3.6912760502639579E-2</v>
      </c>
      <c r="W106" s="226">
        <v>4.2716463970580119E-2</v>
      </c>
      <c r="X106" s="226">
        <v>4.6236915314914473E-2</v>
      </c>
      <c r="Y106" s="226">
        <v>4.984289865328459E-2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1.3068428046779171E-2</v>
      </c>
      <c r="C109" s="226">
        <v>1.1372228273778401E-2</v>
      </c>
      <c r="D109" s="226">
        <v>1.2582143393033131E-2</v>
      </c>
      <c r="E109" s="226">
        <v>2.547455058815188E-2</v>
      </c>
      <c r="F109" s="226">
        <v>2.1176336003578381E-2</v>
      </c>
      <c r="G109" s="226">
        <v>2.3289720280952209E-2</v>
      </c>
      <c r="H109" s="226">
        <v>2.4776526507905329E-2</v>
      </c>
      <c r="I109" s="226">
        <v>1.9924679195806181E-2</v>
      </c>
      <c r="J109" s="226">
        <v>2.8146276202561601E-2</v>
      </c>
      <c r="K109" s="226">
        <v>3.4938682396386429E-2</v>
      </c>
      <c r="L109" s="226">
        <v>4.4057798527366042E-2</v>
      </c>
      <c r="M109" s="226">
        <v>4.3197248641995728E-2</v>
      </c>
      <c r="N109" s="226">
        <v>4.676672908574131E-2</v>
      </c>
      <c r="O109" s="226">
        <v>5.2782790144311573E-2</v>
      </c>
      <c r="P109" s="226">
        <v>6.1235854078666337E-2</v>
      </c>
      <c r="Q109" s="226">
        <v>6.6092194205980281E-2</v>
      </c>
      <c r="R109" s="226">
        <v>7.3103593466608441E-2</v>
      </c>
      <c r="S109" s="226">
        <v>7.4351783779192701E-2</v>
      </c>
      <c r="T109" s="226">
        <v>9.0461874467477221E-2</v>
      </c>
      <c r="U109" s="226">
        <v>8.987361603850412E-2</v>
      </c>
      <c r="V109" s="226">
        <v>8.7558824897392099E-2</v>
      </c>
      <c r="W109" s="226">
        <v>8.9820924636158886E-2</v>
      </c>
      <c r="X109" s="226">
        <v>8.4755074860928037E-2</v>
      </c>
      <c r="Y109" s="226">
        <v>8.5847989128533392E-2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3.415569772118249</v>
      </c>
      <c r="C110" s="261">
        <f t="shared" si="4"/>
        <v>3.6108318627417595</v>
      </c>
      <c r="D110" s="261">
        <f t="shared" si="4"/>
        <v>3.3687657047009298</v>
      </c>
      <c r="E110" s="261">
        <f t="shared" si="4"/>
        <v>3.771085196800847</v>
      </c>
      <c r="F110" s="261">
        <f t="shared" si="4"/>
        <v>4.5261699448246535</v>
      </c>
      <c r="G110" s="261">
        <f t="shared" si="4"/>
        <v>5.036620025971887</v>
      </c>
      <c r="H110" s="261">
        <f t="shared" si="4"/>
        <v>4.2173800023112484</v>
      </c>
      <c r="I110" s="261">
        <f t="shared" si="4"/>
        <v>3.7951905949085809</v>
      </c>
      <c r="J110" s="261">
        <f t="shared" si="4"/>
        <v>4.9332974787394699</v>
      </c>
      <c r="K110" s="261">
        <f t="shared" si="4"/>
        <v>5.3043977456522562</v>
      </c>
      <c r="L110" s="261">
        <f t="shared" si="4"/>
        <v>5.3900407068905922</v>
      </c>
      <c r="M110" s="261">
        <f t="shared" si="4"/>
        <v>5.4071526876729097</v>
      </c>
      <c r="N110" s="261">
        <f t="shared" si="4"/>
        <v>5.2973777685190662</v>
      </c>
      <c r="O110" s="261">
        <f t="shared" si="4"/>
        <v>5.4080136210629224</v>
      </c>
      <c r="P110" s="261">
        <f t="shared" si="4"/>
        <v>5.5398532405584042</v>
      </c>
      <c r="Q110" s="261">
        <f t="shared" si="4"/>
        <v>5.3541067587865347</v>
      </c>
      <c r="R110" s="261">
        <f t="shared" si="4"/>
        <v>5.7190674938341513</v>
      </c>
      <c r="S110" s="261">
        <f t="shared" si="4"/>
        <v>6.1894439892317425</v>
      </c>
      <c r="T110" s="261">
        <f t="shared" si="4"/>
        <v>7.1199429769129914</v>
      </c>
      <c r="U110" s="261">
        <f t="shared" si="4"/>
        <v>6.5276216489928984</v>
      </c>
      <c r="V110" s="261">
        <f t="shared" si="4"/>
        <v>5.8791026584644017</v>
      </c>
      <c r="W110" s="261">
        <f t="shared" si="4"/>
        <v>6.357549832607857</v>
      </c>
      <c r="X110" s="261">
        <f t="shared" si="4"/>
        <v>6.5375024200330163</v>
      </c>
      <c r="Y110" s="261">
        <f t="shared" si="4"/>
        <v>6.8920894003340774</v>
      </c>
      <c r="DA110" s="70"/>
    </row>
    <row r="111" spans="1:105" ht="12" customHeight="1" x14ac:dyDescent="0.25">
      <c r="A111" s="60" t="s">
        <v>1554</v>
      </c>
      <c r="B111" s="262">
        <v>2.9230240356224328</v>
      </c>
      <c r="C111" s="262">
        <v>3.1474093969759158</v>
      </c>
      <c r="D111" s="262">
        <v>2.9166017357128302</v>
      </c>
      <c r="E111" s="262">
        <v>3.1274181590588812</v>
      </c>
      <c r="F111" s="262">
        <v>3.8918166950713169</v>
      </c>
      <c r="G111" s="262">
        <v>4.3457026758395028</v>
      </c>
      <c r="H111" s="262">
        <v>3.5886536758748342</v>
      </c>
      <c r="I111" s="262">
        <v>3.2536349886435572</v>
      </c>
      <c r="J111" s="262">
        <v>4.2115225940109244</v>
      </c>
      <c r="K111" s="262">
        <v>4.4796744362041281</v>
      </c>
      <c r="L111" s="262">
        <v>4.4933111227136768</v>
      </c>
      <c r="M111" s="262">
        <v>4.503115221810436</v>
      </c>
      <c r="N111" s="262">
        <v>4.3962709843681402</v>
      </c>
      <c r="O111" s="262">
        <v>4.485336854250928</v>
      </c>
      <c r="P111" s="262">
        <v>4.5387275852877416</v>
      </c>
      <c r="Q111" s="262">
        <v>4.3391569554755289</v>
      </c>
      <c r="R111" s="262">
        <v>4.598827465645039</v>
      </c>
      <c r="S111" s="262">
        <v>5.0083998546486299</v>
      </c>
      <c r="T111" s="262">
        <v>5.7108523050851039</v>
      </c>
      <c r="U111" s="262">
        <v>5.1614738005165712</v>
      </c>
      <c r="V111" s="262">
        <v>4.6095417362283078</v>
      </c>
      <c r="W111" s="262">
        <v>4.9910149508827306</v>
      </c>
      <c r="X111" s="262">
        <v>5.1847987037757548</v>
      </c>
      <c r="Y111" s="262">
        <v>5.5047579837464129</v>
      </c>
      <c r="DA111" s="72" t="s">
        <v>1676</v>
      </c>
    </row>
    <row r="112" spans="1:105" ht="12" customHeight="1" x14ac:dyDescent="0.25">
      <c r="A112" s="59" t="s">
        <v>28</v>
      </c>
      <c r="B112" s="230">
        <v>0.26889104780524359</v>
      </c>
      <c r="C112" s="230">
        <v>0.34392285467580452</v>
      </c>
      <c r="D112" s="230">
        <v>0.3215670620454657</v>
      </c>
      <c r="E112" s="230">
        <v>0.60479314464759404</v>
      </c>
      <c r="F112" s="230">
        <v>1.4807885533962479</v>
      </c>
      <c r="G112" s="230">
        <v>1.303891596023057</v>
      </c>
      <c r="H112" s="230">
        <v>1.051629730009574</v>
      </c>
      <c r="I112" s="230">
        <v>1.074834552331547</v>
      </c>
      <c r="J112" s="230">
        <v>1.540225673929174</v>
      </c>
      <c r="K112" s="230">
        <v>1.709973867667683</v>
      </c>
      <c r="L112" s="230">
        <v>2.0908545481265999</v>
      </c>
      <c r="M112" s="230">
        <v>2.1647916354647818</v>
      </c>
      <c r="N112" s="230">
        <v>2.157861347196897</v>
      </c>
      <c r="O112" s="230">
        <v>2.2240903613740128</v>
      </c>
      <c r="P112" s="230">
        <v>2.1153258669189379</v>
      </c>
      <c r="Q112" s="230">
        <v>1.7598624167449879</v>
      </c>
      <c r="R112" s="230">
        <v>1.5537649758672289</v>
      </c>
      <c r="S112" s="230">
        <v>1.6646934240077209</v>
      </c>
      <c r="T112" s="230">
        <v>1.7733717816116119</v>
      </c>
      <c r="U112" s="230">
        <v>1.948470658048344</v>
      </c>
      <c r="V112" s="230">
        <v>2.1446656044569981</v>
      </c>
      <c r="W112" s="230">
        <v>2.2541604232771149</v>
      </c>
      <c r="X112" s="230">
        <v>1.9154642474949291</v>
      </c>
      <c r="Y112" s="230">
        <v>1.7737926783414</v>
      </c>
      <c r="DA112" s="71" t="s">
        <v>1677</v>
      </c>
    </row>
    <row r="113" spans="1:105" ht="12" customHeight="1" x14ac:dyDescent="0.25">
      <c r="A113" s="59" t="s">
        <v>31</v>
      </c>
      <c r="B113" s="295">
        <v>5.5038199230894529E-2</v>
      </c>
      <c r="C113" s="295">
        <v>6.1954925142277142E-2</v>
      </c>
      <c r="D113" s="295">
        <v>5.1513180234525002E-2</v>
      </c>
      <c r="E113" s="295">
        <v>6.6416904435684418E-2</v>
      </c>
      <c r="F113" s="295">
        <v>7.2008625438261406E-2</v>
      </c>
      <c r="G113" s="295">
        <v>9.3636060346093064E-2</v>
      </c>
      <c r="H113" s="295">
        <v>0.13150916034691501</v>
      </c>
      <c r="I113" s="295">
        <v>0.13107710691890859</v>
      </c>
      <c r="J113" s="295">
        <v>0.1581467267238201</v>
      </c>
      <c r="K113" s="295">
        <v>0.1267248848235043</v>
      </c>
      <c r="L113" s="295">
        <v>8.8223775751953643E-2</v>
      </c>
      <c r="M113" s="295">
        <v>7.1427354332661938E-2</v>
      </c>
      <c r="N113" s="295">
        <v>7.9421196400777036E-2</v>
      </c>
      <c r="O113" s="295">
        <v>9.1944552781570946E-2</v>
      </c>
      <c r="P113" s="295">
        <v>6.7083578109414177E-2</v>
      </c>
      <c r="Q113" s="295">
        <v>7.3005678962408699E-2</v>
      </c>
      <c r="R113" s="295">
        <v>8.3840244040014125E-2</v>
      </c>
      <c r="S113" s="295">
        <v>6.1053109449007298E-2</v>
      </c>
      <c r="T113" s="295">
        <v>7.0993030540111898E-2</v>
      </c>
      <c r="U113" s="295">
        <v>5.0617791431921723E-2</v>
      </c>
      <c r="V113" s="295">
        <v>2.3312019886615441E-2</v>
      </c>
      <c r="W113" s="295">
        <v>4.2587981269223918E-2</v>
      </c>
      <c r="X113" s="295">
        <v>3.0273133131022301E-2</v>
      </c>
      <c r="Y113" s="295">
        <v>2.25390287462051E-2</v>
      </c>
      <c r="DA113" s="122" t="s">
        <v>1678</v>
      </c>
    </row>
    <row r="114" spans="1:105" ht="12" customHeight="1" x14ac:dyDescent="0.25">
      <c r="A114" s="59" t="s">
        <v>159</v>
      </c>
      <c r="B114" s="295">
        <v>0.19328548935132539</v>
      </c>
      <c r="C114" s="295">
        <v>9.492929855555908E-2</v>
      </c>
      <c r="D114" s="295">
        <v>5.4610329838787337E-2</v>
      </c>
      <c r="E114" s="295">
        <v>7.0488512907835005E-2</v>
      </c>
      <c r="F114" s="295">
        <v>0.1013951186249719</v>
      </c>
      <c r="G114" s="295">
        <v>0.103487049349426</v>
      </c>
      <c r="H114" s="295">
        <v>8.5232033105259036E-2</v>
      </c>
      <c r="I114" s="295">
        <v>6.0067843309163677E-2</v>
      </c>
      <c r="J114" s="295">
        <v>5.2332915764705688E-2</v>
      </c>
      <c r="K114" s="295">
        <v>5.1752911186524787E-2</v>
      </c>
      <c r="L114" s="295">
        <v>3.5151912198862281E-2</v>
      </c>
      <c r="M114" s="295">
        <v>3.7699769745198231E-2</v>
      </c>
      <c r="N114" s="295">
        <v>6.0238078619940467E-2</v>
      </c>
      <c r="O114" s="295">
        <v>4.9208290674583932E-2</v>
      </c>
      <c r="P114" s="295">
        <v>8.2918060603946325E-2</v>
      </c>
      <c r="Q114" s="295">
        <v>0.1241654556250886</v>
      </c>
      <c r="R114" s="295">
        <v>0.1077810260891193</v>
      </c>
      <c r="S114" s="295">
        <v>0.14248758332720271</v>
      </c>
      <c r="T114" s="295">
        <v>0.14401031173895401</v>
      </c>
      <c r="U114" s="295">
        <v>0.1210980788081422</v>
      </c>
      <c r="V114" s="295">
        <v>0.203356574987337</v>
      </c>
      <c r="W114" s="295">
        <v>0.1812884771727663</v>
      </c>
      <c r="X114" s="295">
        <v>0.20893008009177549</v>
      </c>
      <c r="Y114" s="295">
        <v>0.2138211368979635</v>
      </c>
      <c r="DA114" s="122" t="s">
        <v>1679</v>
      </c>
    </row>
    <row r="115" spans="1:105" ht="12" customHeight="1" x14ac:dyDescent="0.25">
      <c r="A115" s="59" t="s">
        <v>32</v>
      </c>
      <c r="B115" s="295">
        <v>0.94583399215088804</v>
      </c>
      <c r="C115" s="295">
        <v>1.0940314172651</v>
      </c>
      <c r="D115" s="295">
        <v>1.09571767824115</v>
      </c>
      <c r="E115" s="295">
        <v>0.94700014012078426</v>
      </c>
      <c r="F115" s="295">
        <v>0.53785838479963965</v>
      </c>
      <c r="G115" s="295">
        <v>0.58949861738990028</v>
      </c>
      <c r="H115" s="295">
        <v>0.31524286881656688</v>
      </c>
      <c r="I115" s="295">
        <v>0.2470153796093093</v>
      </c>
      <c r="J115" s="295">
        <v>0.2185540105326646</v>
      </c>
      <c r="K115" s="295">
        <v>0.19458933935912151</v>
      </c>
      <c r="L115" s="295">
        <v>0.11853653120697311</v>
      </c>
      <c r="M115" s="295">
        <v>9.139838494118184E-2</v>
      </c>
      <c r="N115" s="295">
        <v>0.1016272987981592</v>
      </c>
      <c r="O115" s="295">
        <v>9.4122159765510999E-2</v>
      </c>
      <c r="P115" s="295">
        <v>0.12876013858892929</v>
      </c>
      <c r="Q115" s="295">
        <v>0.11210210889948551</v>
      </c>
      <c r="R115" s="295">
        <v>0.1062083438401055</v>
      </c>
      <c r="S115" s="295">
        <v>9.0819049769371524E-2</v>
      </c>
      <c r="T115" s="295">
        <v>9.5384270101003005E-2</v>
      </c>
      <c r="U115" s="295">
        <v>7.4948852546135716E-2</v>
      </c>
      <c r="V115" s="295">
        <v>4.2507450756582917E-2</v>
      </c>
      <c r="W115" s="295">
        <v>3.2526922237377437E-2</v>
      </c>
      <c r="X115" s="295">
        <v>5.9086439740270807E-2</v>
      </c>
      <c r="Y115" s="295">
        <v>6.34504417717668E-2</v>
      </c>
      <c r="DA115" s="122" t="s">
        <v>1680</v>
      </c>
    </row>
    <row r="116" spans="1:105" ht="12" customHeight="1" x14ac:dyDescent="0.25">
      <c r="A116" s="59" t="s">
        <v>35</v>
      </c>
      <c r="B116" s="295">
        <v>1.459975307084082</v>
      </c>
      <c r="C116" s="295">
        <v>1.5525709013371749</v>
      </c>
      <c r="D116" s="295">
        <v>1.393193485352902</v>
      </c>
      <c r="E116" s="295">
        <v>1.438719456946983</v>
      </c>
      <c r="F116" s="295">
        <v>1.6997660128121961</v>
      </c>
      <c r="G116" s="295">
        <v>2.2551893527310258</v>
      </c>
      <c r="H116" s="295">
        <v>2.0050398835965191</v>
      </c>
      <c r="I116" s="295">
        <v>1.7406401064746291</v>
      </c>
      <c r="J116" s="295">
        <v>2.2422632670605589</v>
      </c>
      <c r="K116" s="295">
        <v>2.396633433167294</v>
      </c>
      <c r="L116" s="295">
        <v>2.160544355429288</v>
      </c>
      <c r="M116" s="295">
        <v>2.1377980773266119</v>
      </c>
      <c r="N116" s="295">
        <v>1.997123063352366</v>
      </c>
      <c r="O116" s="295">
        <v>2.025971489655249</v>
      </c>
      <c r="P116" s="295">
        <v>2.1446399410665151</v>
      </c>
      <c r="Q116" s="295">
        <v>2.2700212952435579</v>
      </c>
      <c r="R116" s="295">
        <v>2.7472328758085709</v>
      </c>
      <c r="S116" s="295">
        <v>3.0493466880953282</v>
      </c>
      <c r="T116" s="295">
        <v>3.6270929110934231</v>
      </c>
      <c r="U116" s="295">
        <v>2.9663384196820268</v>
      </c>
      <c r="V116" s="295">
        <v>2.1957000861407741</v>
      </c>
      <c r="W116" s="295">
        <v>2.480451146926248</v>
      </c>
      <c r="X116" s="295">
        <v>2.9710448033177572</v>
      </c>
      <c r="Y116" s="295">
        <v>3.4311546979890779</v>
      </c>
      <c r="DA116" s="122" t="s">
        <v>1681</v>
      </c>
    </row>
    <row r="117" spans="1:105" ht="12" customHeight="1" x14ac:dyDescent="0.25">
      <c r="A117" s="60" t="s">
        <v>1561</v>
      </c>
      <c r="B117" s="262">
        <v>0.49254573649581618</v>
      </c>
      <c r="C117" s="262">
        <v>0.46342246576584373</v>
      </c>
      <c r="D117" s="262">
        <v>0.4521639689880998</v>
      </c>
      <c r="E117" s="262">
        <v>0.64366703774196565</v>
      </c>
      <c r="F117" s="262">
        <v>0.63435324975333629</v>
      </c>
      <c r="G117" s="262">
        <v>0.69091735013238453</v>
      </c>
      <c r="H117" s="262">
        <v>0.62872632643641391</v>
      </c>
      <c r="I117" s="262">
        <v>0.54155560626502397</v>
      </c>
      <c r="J117" s="262">
        <v>0.72177488472854556</v>
      </c>
      <c r="K117" s="262">
        <v>0.82472330944812766</v>
      </c>
      <c r="L117" s="262">
        <v>0.89672958417691528</v>
      </c>
      <c r="M117" s="262">
        <v>0.90403746586247336</v>
      </c>
      <c r="N117" s="262">
        <v>0.90110678415092571</v>
      </c>
      <c r="O117" s="262">
        <v>0.92267676681199406</v>
      </c>
      <c r="P117" s="262">
        <v>1.0011256552706631</v>
      </c>
      <c r="Q117" s="262">
        <v>1.014949803311006</v>
      </c>
      <c r="R117" s="262">
        <v>1.1202400281891121</v>
      </c>
      <c r="S117" s="262">
        <v>1.1810441345831131</v>
      </c>
      <c r="T117" s="262">
        <v>1.4090906718278879</v>
      </c>
      <c r="U117" s="262">
        <v>1.366147848476327</v>
      </c>
      <c r="V117" s="262">
        <v>1.269560922236094</v>
      </c>
      <c r="W117" s="262">
        <v>1.3665348817251259</v>
      </c>
      <c r="X117" s="262">
        <v>1.3527037162572619</v>
      </c>
      <c r="Y117" s="262">
        <v>1.387331416587664</v>
      </c>
      <c r="DA117" s="72" t="s">
        <v>1682</v>
      </c>
    </row>
    <row r="118" spans="1:105" ht="12" customHeight="1" x14ac:dyDescent="0.25">
      <c r="A118" s="57" t="s">
        <v>1563</v>
      </c>
      <c r="B118" s="261">
        <v>0.39483155478810189</v>
      </c>
      <c r="C118" s="261">
        <v>0.37148593343598729</v>
      </c>
      <c r="D118" s="261">
        <v>0.36246096487376073</v>
      </c>
      <c r="E118" s="261">
        <v>0.51597250457505683</v>
      </c>
      <c r="F118" s="261">
        <v>0.50850644179136562</v>
      </c>
      <c r="G118" s="261">
        <v>0.55384901618199689</v>
      </c>
      <c r="H118" s="261">
        <v>0.50399582132046261</v>
      </c>
      <c r="I118" s="261">
        <v>0.43411855221215367</v>
      </c>
      <c r="J118" s="261">
        <v>0.57858484771757934</v>
      </c>
      <c r="K118" s="261">
        <v>0.66110974557620439</v>
      </c>
      <c r="L118" s="261">
        <v>0.71883098301484782</v>
      </c>
      <c r="M118" s="261">
        <v>0.72468908323645198</v>
      </c>
      <c r="N118" s="261">
        <v>0.72233980776613382</v>
      </c>
      <c r="O118" s="261">
        <v>0.73963060770567268</v>
      </c>
      <c r="P118" s="261">
        <v>0.80251633446456772</v>
      </c>
      <c r="Q118" s="261">
        <v>0.81359796498120096</v>
      </c>
      <c r="R118" s="261">
        <v>0.89800008261675679</v>
      </c>
      <c r="S118" s="261">
        <v>0.94674150516127753</v>
      </c>
      <c r="T118" s="261">
        <v>1.129546800574005</v>
      </c>
      <c r="U118" s="261">
        <v>1.0951232324572371</v>
      </c>
      <c r="V118" s="261">
        <v>1.017697800798955</v>
      </c>
      <c r="W118" s="261">
        <v>1.0954334837254041</v>
      </c>
      <c r="X118" s="261">
        <v>1.0843462279406719</v>
      </c>
      <c r="Y118" s="261">
        <v>1.1121042770864391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0.3721699194771233</v>
      </c>
      <c r="C119" s="261">
        <f t="shared" si="5"/>
        <v>0.38430448933411127</v>
      </c>
      <c r="D119" s="261">
        <f t="shared" si="5"/>
        <v>0.36170250841002749</v>
      </c>
      <c r="E119" s="261">
        <f t="shared" si="5"/>
        <v>0.42684390885011714</v>
      </c>
      <c r="F119" s="261">
        <f t="shared" si="5"/>
        <v>0.49025580140403552</v>
      </c>
      <c r="G119" s="261">
        <f t="shared" si="5"/>
        <v>0.54315543756332552</v>
      </c>
      <c r="H119" s="261">
        <f t="shared" si="5"/>
        <v>0.46281778278819979</v>
      </c>
      <c r="I119" s="261">
        <f t="shared" si="5"/>
        <v>0.41261938427950473</v>
      </c>
      <c r="J119" s="261">
        <f t="shared" si="5"/>
        <v>0.53919970063930722</v>
      </c>
      <c r="K119" s="261">
        <f t="shared" si="5"/>
        <v>0.58752509280290277</v>
      </c>
      <c r="L119" s="261">
        <f t="shared" si="5"/>
        <v>0.60637771726205214</v>
      </c>
      <c r="M119" s="261">
        <f t="shared" si="5"/>
        <v>0.60901475650152193</v>
      </c>
      <c r="N119" s="261">
        <f t="shared" si="5"/>
        <v>0.59911206103183834</v>
      </c>
      <c r="O119" s="261">
        <f t="shared" si="5"/>
        <v>0.61206346796983568</v>
      </c>
      <c r="P119" s="261">
        <f t="shared" si="5"/>
        <v>0.635914821386664</v>
      </c>
      <c r="Q119" s="261">
        <f t="shared" si="5"/>
        <v>0.62215645863062896</v>
      </c>
      <c r="R119" s="261">
        <f t="shared" si="5"/>
        <v>0.67032790457583047</v>
      </c>
      <c r="S119" s="261">
        <f t="shared" si="5"/>
        <v>0.72045995914340644</v>
      </c>
      <c r="T119" s="261">
        <f t="shared" si="5"/>
        <v>0.8368296428875055</v>
      </c>
      <c r="U119" s="261">
        <f t="shared" si="5"/>
        <v>0.77906717573647266</v>
      </c>
      <c r="V119" s="261">
        <f t="shared" si="5"/>
        <v>0.70791334755860613</v>
      </c>
      <c r="W119" s="261">
        <f t="shared" si="5"/>
        <v>0.7645115458375209</v>
      </c>
      <c r="X119" s="261">
        <f t="shared" si="5"/>
        <v>0.77777081279318461</v>
      </c>
      <c r="Y119" s="261">
        <f t="shared" si="5"/>
        <v>0.81377335513846738</v>
      </c>
      <c r="DA119" s="70"/>
    </row>
    <row r="120" spans="1:105" ht="12" customHeight="1" x14ac:dyDescent="0.25">
      <c r="A120" s="60" t="s">
        <v>1566</v>
      </c>
      <c r="B120" s="262">
        <v>0.25122919565773022</v>
      </c>
      <c r="C120" s="262">
        <v>0.27051475512053508</v>
      </c>
      <c r="D120" s="262">
        <v>0.25067720935145987</v>
      </c>
      <c r="E120" s="262">
        <v>0.26879654050413371</v>
      </c>
      <c r="F120" s="262">
        <v>0.33449536029623911</v>
      </c>
      <c r="G120" s="262">
        <v>0.37350612739190869</v>
      </c>
      <c r="H120" s="262">
        <v>0.30843898835481459</v>
      </c>
      <c r="I120" s="262">
        <v>0.27964467318747482</v>
      </c>
      <c r="J120" s="262">
        <v>0.3619735660375496</v>
      </c>
      <c r="K120" s="262">
        <v>0.38502078385284622</v>
      </c>
      <c r="L120" s="262">
        <v>0.38619283503733159</v>
      </c>
      <c r="M120" s="262">
        <v>0.38703548152268719</v>
      </c>
      <c r="N120" s="262">
        <v>0.37785239185042752</v>
      </c>
      <c r="O120" s="262">
        <v>0.38550745954009302</v>
      </c>
      <c r="P120" s="262">
        <v>0.39009630665544032</v>
      </c>
      <c r="Q120" s="262">
        <v>0.37294353329688912</v>
      </c>
      <c r="R120" s="262">
        <v>0.39526179432070829</v>
      </c>
      <c r="S120" s="262">
        <v>0.43046387976338779</v>
      </c>
      <c r="T120" s="262">
        <v>0.49083853353299928</v>
      </c>
      <c r="U120" s="262">
        <v>0.44362033822144098</v>
      </c>
      <c r="V120" s="262">
        <v>0.39618266857555168</v>
      </c>
      <c r="W120" s="262">
        <v>0.42896967535847469</v>
      </c>
      <c r="X120" s="262">
        <v>0.44562507599067769</v>
      </c>
      <c r="Y120" s="262">
        <v>0.47312505942243838</v>
      </c>
      <c r="DA120" s="72" t="s">
        <v>1684</v>
      </c>
    </row>
    <row r="121" spans="1:105" ht="12" customHeight="1" x14ac:dyDescent="0.25">
      <c r="A121" s="59" t="s">
        <v>28</v>
      </c>
      <c r="B121" s="230">
        <v>2.3110751343955589E-2</v>
      </c>
      <c r="C121" s="230">
        <v>2.9559613980428279E-2</v>
      </c>
      <c r="D121" s="230">
        <v>2.7638169704786171E-2</v>
      </c>
      <c r="E121" s="230">
        <v>5.1980994140805807E-2</v>
      </c>
      <c r="F121" s="230">
        <v>0.1272713849339577</v>
      </c>
      <c r="G121" s="230">
        <v>0.1120673771072813</v>
      </c>
      <c r="H121" s="230">
        <v>9.0385877084928623E-2</v>
      </c>
      <c r="I121" s="230">
        <v>9.2380294091523027E-2</v>
      </c>
      <c r="J121" s="230">
        <v>0.13237990946256939</v>
      </c>
      <c r="K121" s="230">
        <v>0.14696949259892461</v>
      </c>
      <c r="L121" s="230">
        <v>0.1797055720245892</v>
      </c>
      <c r="M121" s="230">
        <v>0.18606034528504631</v>
      </c>
      <c r="N121" s="230">
        <v>0.1854646981996996</v>
      </c>
      <c r="O121" s="230">
        <v>0.19115697501923601</v>
      </c>
      <c r="P121" s="230">
        <v>0.18180884235762759</v>
      </c>
      <c r="Q121" s="230">
        <v>0.1512573328303011</v>
      </c>
      <c r="R121" s="230">
        <v>0.13354359060039489</v>
      </c>
      <c r="S121" s="230">
        <v>0.1430777115868348</v>
      </c>
      <c r="T121" s="230">
        <v>0.15241844092518081</v>
      </c>
      <c r="U121" s="230">
        <v>0.16746790659897401</v>
      </c>
      <c r="V121" s="230">
        <v>0.18433054542016369</v>
      </c>
      <c r="W121" s="230">
        <v>0.19374144828159351</v>
      </c>
      <c r="X121" s="230">
        <v>0.1646310589118431</v>
      </c>
      <c r="Y121" s="230">
        <v>0.15245461631942689</v>
      </c>
      <c r="DA121" s="71" t="s">
        <v>1685</v>
      </c>
    </row>
    <row r="122" spans="1:105" ht="12" customHeight="1" x14ac:dyDescent="0.25">
      <c r="A122" s="59" t="s">
        <v>31</v>
      </c>
      <c r="B122" s="295">
        <v>4.7304443462378668E-3</v>
      </c>
      <c r="C122" s="295">
        <v>5.324925768944202E-3</v>
      </c>
      <c r="D122" s="295">
        <v>4.4274746558269724E-3</v>
      </c>
      <c r="E122" s="295">
        <v>5.7084256838484046E-3</v>
      </c>
      <c r="F122" s="295">
        <v>6.1890250743083337E-3</v>
      </c>
      <c r="G122" s="295">
        <v>8.0478681798791234E-3</v>
      </c>
      <c r="H122" s="295">
        <v>1.130299996610994E-2</v>
      </c>
      <c r="I122" s="295">
        <v>1.126586567166816E-2</v>
      </c>
      <c r="J122" s="295">
        <v>1.359245578090766E-2</v>
      </c>
      <c r="K122" s="295">
        <v>1.089179921069245E-2</v>
      </c>
      <c r="L122" s="295">
        <v>7.582691058964061E-3</v>
      </c>
      <c r="M122" s="295">
        <v>6.1390657614394826E-3</v>
      </c>
      <c r="N122" s="295">
        <v>6.8261235784511853E-3</v>
      </c>
      <c r="O122" s="295">
        <v>7.902485836215516E-3</v>
      </c>
      <c r="P122" s="295">
        <v>5.7657252095369297E-3</v>
      </c>
      <c r="Q122" s="295">
        <v>6.2747202146310136E-3</v>
      </c>
      <c r="R122" s="295">
        <v>7.2059335870070388E-3</v>
      </c>
      <c r="S122" s="295">
        <v>5.247416166391977E-3</v>
      </c>
      <c r="T122" s="295">
        <v>6.1017363328314403E-3</v>
      </c>
      <c r="U122" s="295">
        <v>4.3505174341491636E-3</v>
      </c>
      <c r="V122" s="295">
        <v>2.0036304641690289E-3</v>
      </c>
      <c r="W122" s="295">
        <v>3.6603682174906481E-3</v>
      </c>
      <c r="X122" s="295">
        <v>2.6019269064705402E-3</v>
      </c>
      <c r="Y122" s="295">
        <v>1.93719312390457E-3</v>
      </c>
      <c r="DA122" s="122" t="s">
        <v>1686</v>
      </c>
    </row>
    <row r="123" spans="1:105" ht="12" customHeight="1" x14ac:dyDescent="0.25">
      <c r="A123" s="59" t="s">
        <v>159</v>
      </c>
      <c r="B123" s="295">
        <v>1.661257568540794E-2</v>
      </c>
      <c r="C123" s="295">
        <v>8.1590199156152954E-3</v>
      </c>
      <c r="D123" s="295">
        <v>4.69366966292509E-3</v>
      </c>
      <c r="E123" s="295">
        <v>6.0583738570504E-3</v>
      </c>
      <c r="F123" s="295">
        <v>8.7147467093432462E-3</v>
      </c>
      <c r="G123" s="295">
        <v>8.8945447769853379E-3</v>
      </c>
      <c r="H123" s="295">
        <v>7.3255556096539524E-3</v>
      </c>
      <c r="I123" s="295">
        <v>5.1627341327155083E-3</v>
      </c>
      <c r="J123" s="295">
        <v>4.4979296009076764E-3</v>
      </c>
      <c r="K123" s="295">
        <v>4.448079144025216E-3</v>
      </c>
      <c r="L123" s="295">
        <v>3.0212500889240201E-3</v>
      </c>
      <c r="M123" s="295">
        <v>3.2402343306598739E-3</v>
      </c>
      <c r="N123" s="295">
        <v>5.1773655827746876E-3</v>
      </c>
      <c r="O123" s="295">
        <v>4.2293731201683412E-3</v>
      </c>
      <c r="P123" s="295">
        <v>7.1266734098518877E-3</v>
      </c>
      <c r="Q123" s="295">
        <v>1.0671820404146661E-2</v>
      </c>
      <c r="R123" s="295">
        <v>9.263605143694377E-3</v>
      </c>
      <c r="S123" s="295">
        <v>1.2246577692914609E-2</v>
      </c>
      <c r="T123" s="295">
        <v>1.237745374094819E-2</v>
      </c>
      <c r="U123" s="295">
        <v>1.0408184320040179E-2</v>
      </c>
      <c r="V123" s="295">
        <v>1.7478169232672949E-2</v>
      </c>
      <c r="W123" s="295">
        <v>1.558145186186621E-2</v>
      </c>
      <c r="X123" s="295">
        <v>1.7957202996103559E-2</v>
      </c>
      <c r="Y123" s="295">
        <v>1.837758143034152E-2</v>
      </c>
      <c r="DA123" s="122" t="s">
        <v>1687</v>
      </c>
    </row>
    <row r="124" spans="1:105" ht="12" customHeight="1" x14ac:dyDescent="0.25">
      <c r="A124" s="59" t="s">
        <v>32</v>
      </c>
      <c r="B124" s="295">
        <v>8.1292904258725346E-2</v>
      </c>
      <c r="C124" s="295">
        <v>9.403023363277617E-2</v>
      </c>
      <c r="D124" s="295">
        <v>9.4175165040632974E-2</v>
      </c>
      <c r="E124" s="295">
        <v>8.1393132793600331E-2</v>
      </c>
      <c r="F124" s="295">
        <v>4.6228059620524287E-2</v>
      </c>
      <c r="G124" s="295">
        <v>5.0666454221158043E-2</v>
      </c>
      <c r="H124" s="295">
        <v>2.7094615509296299E-2</v>
      </c>
      <c r="I124" s="295">
        <v>2.1230572988128391E-2</v>
      </c>
      <c r="J124" s="295">
        <v>1.878436427643004E-2</v>
      </c>
      <c r="K124" s="295">
        <v>1.6724639488074271E-2</v>
      </c>
      <c r="L124" s="295">
        <v>1.0188023440198609E-2</v>
      </c>
      <c r="M124" s="295">
        <v>7.8555435923054785E-3</v>
      </c>
      <c r="N124" s="295">
        <v>8.7347022202958272E-3</v>
      </c>
      <c r="O124" s="295">
        <v>8.0896476400073268E-3</v>
      </c>
      <c r="P124" s="295">
        <v>1.106672598522998E-2</v>
      </c>
      <c r="Q124" s="295">
        <v>9.6349952334058905E-3</v>
      </c>
      <c r="R124" s="295">
        <v>9.1284356440153296E-3</v>
      </c>
      <c r="S124" s="295">
        <v>7.8057506698195906E-3</v>
      </c>
      <c r="T124" s="295">
        <v>8.1981239852418376E-3</v>
      </c>
      <c r="U124" s="295">
        <v>6.4417328462459764E-3</v>
      </c>
      <c r="V124" s="295">
        <v>3.6534467499727118E-3</v>
      </c>
      <c r="W124" s="295">
        <v>2.7956364406623059E-3</v>
      </c>
      <c r="X124" s="295">
        <v>5.0783840807748339E-3</v>
      </c>
      <c r="Y124" s="295">
        <v>5.4534630082349626E-3</v>
      </c>
      <c r="DA124" s="122" t="s">
        <v>1688</v>
      </c>
    </row>
    <row r="125" spans="1:105" ht="12" customHeight="1" x14ac:dyDescent="0.25">
      <c r="A125" s="59" t="s">
        <v>35</v>
      </c>
      <c r="B125" s="295">
        <v>0.1254825200234034</v>
      </c>
      <c r="C125" s="295">
        <v>0.13344096182277121</v>
      </c>
      <c r="D125" s="295">
        <v>0.1197427302872887</v>
      </c>
      <c r="E125" s="295">
        <v>0.1236556140288287</v>
      </c>
      <c r="F125" s="295">
        <v>0.14609214395810549</v>
      </c>
      <c r="G125" s="295">
        <v>0.1938298831066049</v>
      </c>
      <c r="H125" s="295">
        <v>0.17232994018482581</v>
      </c>
      <c r="I125" s="295">
        <v>0.14960520630343971</v>
      </c>
      <c r="J125" s="295">
        <v>0.19271890691673491</v>
      </c>
      <c r="K125" s="295">
        <v>0.2059867734111297</v>
      </c>
      <c r="L125" s="295">
        <v>0.18569529842465571</v>
      </c>
      <c r="M125" s="295">
        <v>0.1837402925532361</v>
      </c>
      <c r="N125" s="295">
        <v>0.17164950226920619</v>
      </c>
      <c r="O125" s="295">
        <v>0.1741289779244658</v>
      </c>
      <c r="P125" s="295">
        <v>0.18432833969319379</v>
      </c>
      <c r="Q125" s="295">
        <v>0.19510466461440451</v>
      </c>
      <c r="R125" s="295">
        <v>0.23612022934559659</v>
      </c>
      <c r="S125" s="295">
        <v>0.26208642364742679</v>
      </c>
      <c r="T125" s="295">
        <v>0.31174277854879712</v>
      </c>
      <c r="U125" s="295">
        <v>0.25495199702203181</v>
      </c>
      <c r="V125" s="295">
        <v>0.18871687670857329</v>
      </c>
      <c r="W125" s="295">
        <v>0.21319077055686211</v>
      </c>
      <c r="X125" s="295">
        <v>0.25535650309548569</v>
      </c>
      <c r="Y125" s="295">
        <v>0.29490220554053048</v>
      </c>
      <c r="DA125" s="122" t="s">
        <v>1689</v>
      </c>
    </row>
    <row r="126" spans="1:105" ht="12" customHeight="1" x14ac:dyDescent="0.25">
      <c r="A126" s="60" t="s">
        <v>1573</v>
      </c>
      <c r="B126" s="262">
        <v>0.1209407238193931</v>
      </c>
      <c r="C126" s="262">
        <v>0.1137897342135762</v>
      </c>
      <c r="D126" s="262">
        <v>0.1110252990585676</v>
      </c>
      <c r="E126" s="262">
        <v>0.1580473683459834</v>
      </c>
      <c r="F126" s="262">
        <v>0.15576044110779641</v>
      </c>
      <c r="G126" s="262">
        <v>0.1696493101714168</v>
      </c>
      <c r="H126" s="262">
        <v>0.1543787944333852</v>
      </c>
      <c r="I126" s="262">
        <v>0.13297471109202991</v>
      </c>
      <c r="J126" s="262">
        <v>0.1772261346017576</v>
      </c>
      <c r="K126" s="262">
        <v>0.2025043089500565</v>
      </c>
      <c r="L126" s="262">
        <v>0.2201848822247206</v>
      </c>
      <c r="M126" s="262">
        <v>0.22197927497883471</v>
      </c>
      <c r="N126" s="262">
        <v>0.2212596691814108</v>
      </c>
      <c r="O126" s="262">
        <v>0.22655600842974269</v>
      </c>
      <c r="P126" s="262">
        <v>0.24581851473122371</v>
      </c>
      <c r="Q126" s="262">
        <v>0.2492129253337399</v>
      </c>
      <c r="R126" s="262">
        <v>0.27506611025512218</v>
      </c>
      <c r="S126" s="262">
        <v>0.28999607938001859</v>
      </c>
      <c r="T126" s="262">
        <v>0.34599110935450628</v>
      </c>
      <c r="U126" s="262">
        <v>0.33544683751503163</v>
      </c>
      <c r="V126" s="262">
        <v>0.31173067898305451</v>
      </c>
      <c r="W126" s="262">
        <v>0.33554187047904621</v>
      </c>
      <c r="X126" s="262">
        <v>0.33214573680250692</v>
      </c>
      <c r="Y126" s="262">
        <v>0.340648295716029</v>
      </c>
      <c r="DA126" s="72" t="s">
        <v>1690</v>
      </c>
    </row>
    <row r="127" spans="1:105" ht="12" customHeight="1" x14ac:dyDescent="0.25">
      <c r="A127" s="132" t="s">
        <v>1575</v>
      </c>
      <c r="B127" s="316">
        <v>0.36209765665609761</v>
      </c>
      <c r="C127" s="316">
        <v>0.34068752698873078</v>
      </c>
      <c r="D127" s="316">
        <v>0.33241078231585119</v>
      </c>
      <c r="E127" s="316">
        <v>0.4731952969308007</v>
      </c>
      <c r="F127" s="316">
        <v>0.4663482154206291</v>
      </c>
      <c r="G127" s="316">
        <v>0.50793161911391771</v>
      </c>
      <c r="H127" s="316">
        <v>0.46221155237338252</v>
      </c>
      <c r="I127" s="316">
        <v>0.39812752694328341</v>
      </c>
      <c r="J127" s="316">
        <v>0.53061670222304613</v>
      </c>
      <c r="K127" s="316">
        <v>0.60629979231048592</v>
      </c>
      <c r="L127" s="316">
        <v>0.65923559382472885</v>
      </c>
      <c r="M127" s="316">
        <v>0.66460802248949935</v>
      </c>
      <c r="N127" s="316">
        <v>0.6624535160111652</v>
      </c>
      <c r="O127" s="316">
        <v>0.6783108051864859</v>
      </c>
      <c r="P127" s="316">
        <v>0.73598292895767736</v>
      </c>
      <c r="Q127" s="316">
        <v>0.74614582600412838</v>
      </c>
      <c r="R127" s="316">
        <v>0.82355050311776201</v>
      </c>
      <c r="S127" s="316">
        <v>0.86825097011799368</v>
      </c>
      <c r="T127" s="316">
        <v>1.0359006128341111</v>
      </c>
      <c r="U127" s="316">
        <v>1.0043309644671941</v>
      </c>
      <c r="V127" s="316">
        <v>0.93332456432246147</v>
      </c>
      <c r="W127" s="316">
        <v>1.0046154940490259</v>
      </c>
      <c r="X127" s="316">
        <v>0.99444743810285752</v>
      </c>
      <c r="Y127" s="316">
        <v>1.019904178900642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1.0000000000000002</v>
      </c>
      <c r="D132" s="232">
        <f t="shared" si="6"/>
        <v>1.0000000000000002</v>
      </c>
      <c r="E132" s="232">
        <f t="shared" si="6"/>
        <v>0.99999999999999933</v>
      </c>
      <c r="F132" s="232">
        <f t="shared" si="6"/>
        <v>1.0000000000000004</v>
      </c>
      <c r="G132" s="232">
        <f t="shared" si="6"/>
        <v>0.99999999999999989</v>
      </c>
      <c r="H132" s="232">
        <f t="shared" si="6"/>
        <v>0.99999999999999978</v>
      </c>
      <c r="I132" s="232">
        <f t="shared" si="6"/>
        <v>1.0000000000000002</v>
      </c>
      <c r="J132" s="232">
        <f t="shared" si="6"/>
        <v>1</v>
      </c>
      <c r="K132" s="232">
        <f t="shared" si="6"/>
        <v>1</v>
      </c>
      <c r="L132" s="232">
        <f t="shared" si="6"/>
        <v>0.99999999999999978</v>
      </c>
      <c r="M132" s="232">
        <f t="shared" si="6"/>
        <v>1.0000000000000002</v>
      </c>
      <c r="N132" s="232">
        <f t="shared" si="6"/>
        <v>1</v>
      </c>
      <c r="O132" s="232">
        <f t="shared" si="6"/>
        <v>0.99999999999999978</v>
      </c>
      <c r="P132" s="232">
        <f t="shared" si="6"/>
        <v>0.99999999999999978</v>
      </c>
      <c r="Q132" s="232">
        <f t="shared" si="6"/>
        <v>1</v>
      </c>
      <c r="R132" s="232">
        <f t="shared" si="6"/>
        <v>1</v>
      </c>
      <c r="S132" s="232">
        <f t="shared" si="6"/>
        <v>0.99999999999999989</v>
      </c>
      <c r="T132" s="232">
        <f t="shared" si="6"/>
        <v>1.0000000000000004</v>
      </c>
      <c r="U132" s="232">
        <f t="shared" si="6"/>
        <v>0.99999999999999956</v>
      </c>
      <c r="V132" s="232">
        <f t="shared" si="6"/>
        <v>0.99999999999999978</v>
      </c>
      <c r="W132" s="232">
        <f t="shared" si="6"/>
        <v>1.0000000000000002</v>
      </c>
      <c r="X132" s="232">
        <f t="shared" si="6"/>
        <v>1.0000000000000004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3.8867892352110727E-3</v>
      </c>
      <c r="C133" s="266">
        <f t="shared" si="7"/>
        <v>3.9023568856663923E-3</v>
      </c>
      <c r="D133" s="266">
        <f t="shared" si="7"/>
        <v>3.9063579874470972E-3</v>
      </c>
      <c r="E133" s="266">
        <f t="shared" si="7"/>
        <v>3.8652453094423379E-3</v>
      </c>
      <c r="F133" s="266">
        <f t="shared" si="7"/>
        <v>3.8463107408495617E-3</v>
      </c>
      <c r="G133" s="266">
        <f t="shared" si="7"/>
        <v>3.8947896424448496E-3</v>
      </c>
      <c r="H133" s="266">
        <f t="shared" si="7"/>
        <v>3.9010675952634404E-3</v>
      </c>
      <c r="I133" s="266">
        <f t="shared" si="7"/>
        <v>3.8874059824648287E-3</v>
      </c>
      <c r="J133" s="266">
        <f t="shared" si="7"/>
        <v>3.8817181281453924E-3</v>
      </c>
      <c r="K133" s="266">
        <f t="shared" si="7"/>
        <v>3.8708278273674383E-3</v>
      </c>
      <c r="L133" s="266">
        <f t="shared" si="7"/>
        <v>3.850808348513611E-3</v>
      </c>
      <c r="M133" s="266">
        <f t="shared" si="7"/>
        <v>3.8409511094996502E-3</v>
      </c>
      <c r="N133" s="266">
        <f t="shared" si="7"/>
        <v>3.8475255994182356E-3</v>
      </c>
      <c r="O133" s="266">
        <f t="shared" si="7"/>
        <v>3.8820721309623983E-3</v>
      </c>
      <c r="P133" s="266">
        <f t="shared" si="7"/>
        <v>3.8896685218199533E-3</v>
      </c>
      <c r="Q133" s="266">
        <f t="shared" si="7"/>
        <v>3.9022796974333674E-3</v>
      </c>
      <c r="R133" s="266">
        <f t="shared" si="7"/>
        <v>3.9121010576519104E-3</v>
      </c>
      <c r="S133" s="266">
        <f t="shared" si="7"/>
        <v>3.9132555260404465E-3</v>
      </c>
      <c r="T133" s="266">
        <f t="shared" si="7"/>
        <v>3.905013645859308E-3</v>
      </c>
      <c r="U133" s="266">
        <f t="shared" si="7"/>
        <v>3.8670710832609031E-3</v>
      </c>
      <c r="V133" s="266">
        <f t="shared" si="7"/>
        <v>3.8330019817613779E-3</v>
      </c>
      <c r="W133" s="266">
        <f t="shared" si="7"/>
        <v>3.8224492624226538E-3</v>
      </c>
      <c r="X133" s="266">
        <f t="shared" si="7"/>
        <v>3.8464241057929414E-3</v>
      </c>
      <c r="Y133" s="266">
        <f t="shared" si="7"/>
        <v>3.8684750575061627E-3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4.0257708025426308E-4</v>
      </c>
      <c r="C134" s="267">
        <f t="shared" si="8"/>
        <v>4.0418951120625414E-4</v>
      </c>
      <c r="D134" s="267">
        <f t="shared" si="8"/>
        <v>4.0460392829326389E-4</v>
      </c>
      <c r="E134" s="267">
        <f t="shared" si="8"/>
        <v>4.0034565215041297E-4</v>
      </c>
      <c r="F134" s="267">
        <f t="shared" si="8"/>
        <v>3.9838449015302445E-4</v>
      </c>
      <c r="G134" s="267">
        <f t="shared" si="8"/>
        <v>4.0340572837231398E-4</v>
      </c>
      <c r="H134" s="267">
        <f t="shared" si="8"/>
        <v>4.0405597199571054E-4</v>
      </c>
      <c r="I134" s="267">
        <f t="shared" si="8"/>
        <v>4.0264096030889057E-4</v>
      </c>
      <c r="J134" s="267">
        <f t="shared" si="8"/>
        <v>4.0205183657558219E-4</v>
      </c>
      <c r="K134" s="267">
        <f t="shared" si="8"/>
        <v>4.0092386558848508E-4</v>
      </c>
      <c r="L134" s="267">
        <f t="shared" si="8"/>
        <v>3.9885033320546497E-4</v>
      </c>
      <c r="M134" s="267">
        <f t="shared" si="8"/>
        <v>3.978293623574291E-4</v>
      </c>
      <c r="N134" s="267">
        <f t="shared" si="8"/>
        <v>3.9851032003108115E-4</v>
      </c>
      <c r="O134" s="267">
        <f t="shared" si="8"/>
        <v>4.0208850268013481E-4</v>
      </c>
      <c r="P134" s="267">
        <f t="shared" si="8"/>
        <v>4.028753045021117E-4</v>
      </c>
      <c r="Q134" s="267">
        <f t="shared" si="8"/>
        <v>4.0418151637772062E-4</v>
      </c>
      <c r="R134" s="267">
        <f t="shared" si="8"/>
        <v>4.0519877105288783E-4</v>
      </c>
      <c r="S134" s="267">
        <f t="shared" si="8"/>
        <v>4.0531834597320809E-4</v>
      </c>
      <c r="T134" s="267">
        <f t="shared" si="8"/>
        <v>4.0446468711538547E-4</v>
      </c>
      <c r="U134" s="267">
        <f t="shared" si="8"/>
        <v>4.005347580289678E-4</v>
      </c>
      <c r="V134" s="267">
        <f t="shared" si="8"/>
        <v>3.9700602555119022E-4</v>
      </c>
      <c r="W134" s="267">
        <f t="shared" si="8"/>
        <v>3.9591301981225277E-4</v>
      </c>
      <c r="X134" s="267">
        <f t="shared" si="8"/>
        <v>3.9839623201118736E-4</v>
      </c>
      <c r="Y134" s="267">
        <f t="shared" si="8"/>
        <v>4.0068017570360991E-4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9.2805935453844669E-3</v>
      </c>
      <c r="C135" s="267">
        <f t="shared" si="9"/>
        <v>8.1827236075759542E-3</v>
      </c>
      <c r="D135" s="267">
        <f t="shared" si="9"/>
        <v>8.5679284145898996E-3</v>
      </c>
      <c r="E135" s="267">
        <f t="shared" si="9"/>
        <v>1.094658389124269E-2</v>
      </c>
      <c r="F135" s="267">
        <f t="shared" si="9"/>
        <v>8.6638487696997935E-3</v>
      </c>
      <c r="G135" s="267">
        <f t="shared" si="9"/>
        <v>8.565577711280397E-3</v>
      </c>
      <c r="H135" s="267">
        <f t="shared" si="9"/>
        <v>9.3821458410775251E-3</v>
      </c>
      <c r="I135" s="267">
        <f t="shared" si="9"/>
        <v>8.9135753866580181E-3</v>
      </c>
      <c r="J135" s="267">
        <f t="shared" si="9"/>
        <v>9.1109532998180729E-3</v>
      </c>
      <c r="K135" s="267">
        <f t="shared" si="9"/>
        <v>9.6967165210058853E-3</v>
      </c>
      <c r="L135" s="267">
        <f t="shared" si="9"/>
        <v>1.0294352018240501E-2</v>
      </c>
      <c r="M135" s="267">
        <f t="shared" si="9"/>
        <v>1.0357328103864338E-2</v>
      </c>
      <c r="N135" s="267">
        <f t="shared" si="9"/>
        <v>1.0490553521751489E-2</v>
      </c>
      <c r="O135" s="267">
        <f t="shared" si="9"/>
        <v>1.0475679959036368E-2</v>
      </c>
      <c r="P135" s="267">
        <f t="shared" si="9"/>
        <v>1.1171997528606009E-2</v>
      </c>
      <c r="Q135" s="267">
        <f t="shared" si="9"/>
        <v>1.1757954262924844E-2</v>
      </c>
      <c r="R135" s="267">
        <f t="shared" si="9"/>
        <v>1.2314259447130924E-2</v>
      </c>
      <c r="S135" s="267">
        <f t="shared" si="9"/>
        <v>1.1924906274625172E-2</v>
      </c>
      <c r="T135" s="267">
        <f t="shared" si="9"/>
        <v>1.2506971518997186E-2</v>
      </c>
      <c r="U135" s="267">
        <f t="shared" si="9"/>
        <v>1.3304322566044833E-2</v>
      </c>
      <c r="V135" s="267">
        <f t="shared" si="9"/>
        <v>1.3575070029440679E-2</v>
      </c>
      <c r="W135" s="267">
        <f t="shared" si="9"/>
        <v>1.3584660139465243E-2</v>
      </c>
      <c r="X135" s="267">
        <f t="shared" si="9"/>
        <v>1.3126247839575665E-2</v>
      </c>
      <c r="Y135" s="267">
        <f t="shared" si="9"/>
        <v>1.2782272282238561E-2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7.6650612633362251E-4</v>
      </c>
      <c r="C136" s="267">
        <f t="shared" si="10"/>
        <v>7.6957619232498689E-4</v>
      </c>
      <c r="D136" s="267">
        <f t="shared" si="10"/>
        <v>7.703652418055224E-4</v>
      </c>
      <c r="E136" s="267">
        <f t="shared" si="10"/>
        <v>7.6225749074067327E-4</v>
      </c>
      <c r="F136" s="267">
        <f t="shared" si="10"/>
        <v>7.5852344138848098E-4</v>
      </c>
      <c r="G136" s="267">
        <f t="shared" si="10"/>
        <v>7.6808387104442411E-4</v>
      </c>
      <c r="H136" s="267">
        <f t="shared" si="10"/>
        <v>7.6932193387857267E-4</v>
      </c>
      <c r="I136" s="267">
        <f t="shared" si="10"/>
        <v>7.6662775385695795E-4</v>
      </c>
      <c r="J136" s="267">
        <f t="shared" si="10"/>
        <v>7.6550606319721048E-4</v>
      </c>
      <c r="K136" s="267">
        <f t="shared" si="10"/>
        <v>7.633584082154854E-4</v>
      </c>
      <c r="L136" s="267">
        <f t="shared" si="10"/>
        <v>7.5941040582614783E-4</v>
      </c>
      <c r="M136" s="267">
        <f t="shared" si="10"/>
        <v>7.5746647894056097E-4</v>
      </c>
      <c r="N136" s="267">
        <f t="shared" si="10"/>
        <v>7.5876302127798976E-4</v>
      </c>
      <c r="O136" s="267">
        <f t="shared" si="10"/>
        <v>7.6557587540249203E-4</v>
      </c>
      <c r="P136" s="267">
        <f t="shared" si="10"/>
        <v>7.6707394483151962E-4</v>
      </c>
      <c r="Q136" s="267">
        <f t="shared" si="10"/>
        <v>7.6956097018405925E-4</v>
      </c>
      <c r="R136" s="267">
        <f t="shared" si="10"/>
        <v>7.714978214823612E-4</v>
      </c>
      <c r="S136" s="267">
        <f t="shared" si="10"/>
        <v>7.7172549194219826E-4</v>
      </c>
      <c r="T136" s="267">
        <f t="shared" si="10"/>
        <v>7.7010012682228923E-4</v>
      </c>
      <c r="U136" s="267">
        <f t="shared" si="10"/>
        <v>7.6261754803540638E-4</v>
      </c>
      <c r="V136" s="267">
        <f t="shared" si="10"/>
        <v>7.5589884695907955E-4</v>
      </c>
      <c r="W136" s="267">
        <f t="shared" si="10"/>
        <v>7.5381776575474384E-4</v>
      </c>
      <c r="X136" s="267">
        <f t="shared" si="10"/>
        <v>7.5854579786791758E-4</v>
      </c>
      <c r="Y136" s="267">
        <f t="shared" si="10"/>
        <v>7.6289442305874306E-4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4.8644853660569573E-3</v>
      </c>
      <c r="C137" s="268">
        <f t="shared" si="11"/>
        <v>4.7875669391363096E-3</v>
      </c>
      <c r="D137" s="268">
        <f t="shared" si="11"/>
        <v>4.8492638231149784E-3</v>
      </c>
      <c r="E137" s="268">
        <f t="shared" si="11"/>
        <v>5.2147929807749311E-3</v>
      </c>
      <c r="F137" s="268">
        <f t="shared" si="11"/>
        <v>4.7998010410925133E-3</v>
      </c>
      <c r="G137" s="268">
        <f t="shared" si="11"/>
        <v>4.7858616737448184E-3</v>
      </c>
      <c r="H137" s="268">
        <f t="shared" si="11"/>
        <v>4.9245569151427733E-3</v>
      </c>
      <c r="I137" s="268">
        <f t="shared" si="11"/>
        <v>4.8376125948227074E-3</v>
      </c>
      <c r="J137" s="268">
        <f t="shared" si="11"/>
        <v>4.8773668467449321E-3</v>
      </c>
      <c r="K137" s="268">
        <f t="shared" si="11"/>
        <v>4.9939893440853495E-3</v>
      </c>
      <c r="L137" s="268">
        <f t="shared" si="11"/>
        <v>5.1747000840648436E-3</v>
      </c>
      <c r="M137" s="268">
        <f t="shared" si="11"/>
        <v>5.1742951003210568E-3</v>
      </c>
      <c r="N137" s="268">
        <f t="shared" si="11"/>
        <v>5.2446471618990131E-3</v>
      </c>
      <c r="O137" s="268">
        <f t="shared" si="11"/>
        <v>5.3111372480756924E-3</v>
      </c>
      <c r="P137" s="268">
        <f t="shared" si="11"/>
        <v>5.527614548356965E-3</v>
      </c>
      <c r="Q137" s="268">
        <f t="shared" si="11"/>
        <v>5.7158100286651839E-3</v>
      </c>
      <c r="R137" s="268">
        <f t="shared" si="11"/>
        <v>5.8551391597734918E-3</v>
      </c>
      <c r="S137" s="268">
        <f t="shared" si="11"/>
        <v>5.691245361320393E-3</v>
      </c>
      <c r="T137" s="268">
        <f t="shared" si="11"/>
        <v>5.8712957855777091E-3</v>
      </c>
      <c r="U137" s="268">
        <f t="shared" si="11"/>
        <v>6.1365518434780076E-3</v>
      </c>
      <c r="V137" s="268">
        <f t="shared" si="11"/>
        <v>6.2906195199616335E-3</v>
      </c>
      <c r="W137" s="268">
        <f t="shared" si="11"/>
        <v>6.2041737483117887E-3</v>
      </c>
      <c r="X137" s="268">
        <f t="shared" si="11"/>
        <v>5.9927272470105385E-3</v>
      </c>
      <c r="Y137" s="268">
        <f t="shared" si="11"/>
        <v>5.883292585281346E-3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3.6166447258303723E-2</v>
      </c>
      <c r="C138" s="269">
        <f t="shared" si="12"/>
        <v>3.1888051161323899E-2</v>
      </c>
      <c r="D138" s="269">
        <f t="shared" si="12"/>
        <v>3.3389193223885581E-2</v>
      </c>
      <c r="E138" s="269">
        <f t="shared" si="12"/>
        <v>4.2658807006812516E-2</v>
      </c>
      <c r="F138" s="269">
        <f t="shared" si="12"/>
        <v>3.3762994581214192E-2</v>
      </c>
      <c r="G138" s="269">
        <f t="shared" si="12"/>
        <v>3.3380032539620373E-2</v>
      </c>
      <c r="H138" s="269">
        <f t="shared" si="12"/>
        <v>3.6562196272435413E-2</v>
      </c>
      <c r="I138" s="269">
        <f t="shared" si="12"/>
        <v>3.4736178513583064E-2</v>
      </c>
      <c r="J138" s="269">
        <f t="shared" si="12"/>
        <v>3.55053596927122E-2</v>
      </c>
      <c r="K138" s="269">
        <f t="shared" si="12"/>
        <v>3.7788077338016153E-2</v>
      </c>
      <c r="L138" s="269">
        <f t="shared" si="12"/>
        <v>4.0117061210084903E-2</v>
      </c>
      <c r="M138" s="269">
        <f t="shared" si="12"/>
        <v>4.0362478840768899E-2</v>
      </c>
      <c r="N138" s="269">
        <f t="shared" si="12"/>
        <v>4.0881657924080557E-2</v>
      </c>
      <c r="O138" s="269">
        <f t="shared" si="12"/>
        <v>4.0823695691508996E-2</v>
      </c>
      <c r="P138" s="269">
        <f t="shared" si="12"/>
        <v>4.3537243325258677E-2</v>
      </c>
      <c r="Q138" s="269">
        <f t="shared" si="12"/>
        <v>4.5820715090696525E-2</v>
      </c>
      <c r="R138" s="269">
        <f t="shared" si="12"/>
        <v>4.7988634847737931E-2</v>
      </c>
      <c r="S138" s="269">
        <f t="shared" si="12"/>
        <v>4.6471326616381807E-2</v>
      </c>
      <c r="T138" s="269">
        <f t="shared" si="12"/>
        <v>4.8739633256310207E-2</v>
      </c>
      <c r="U138" s="269">
        <f t="shared" si="12"/>
        <v>5.1846908071049171E-2</v>
      </c>
      <c r="V138" s="269">
        <f t="shared" si="12"/>
        <v>5.2902010183574613E-2</v>
      </c>
      <c r="W138" s="269">
        <f t="shared" si="12"/>
        <v>5.2939382815692194E-2</v>
      </c>
      <c r="X138" s="269">
        <f t="shared" si="12"/>
        <v>5.115295135681646E-2</v>
      </c>
      <c r="Y138" s="269">
        <f t="shared" si="12"/>
        <v>4.9812479565681404E-2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0.10296115142179126</v>
      </c>
      <c r="C139" s="269">
        <f t="shared" si="13"/>
        <v>0.10402748643033144</v>
      </c>
      <c r="D139" s="269">
        <f t="shared" si="13"/>
        <v>0.10343741115954884</v>
      </c>
      <c r="E139" s="269">
        <f t="shared" si="13"/>
        <v>9.9464900407983114E-2</v>
      </c>
      <c r="F139" s="269">
        <f t="shared" si="13"/>
        <v>0.1004397054415864</v>
      </c>
      <c r="G139" s="269">
        <f t="shared" si="13"/>
        <v>0.10347536815377296</v>
      </c>
      <c r="H139" s="269">
        <f t="shared" si="13"/>
        <v>0.10341164269567193</v>
      </c>
      <c r="I139" s="269">
        <f t="shared" si="13"/>
        <v>0.10308841350556697</v>
      </c>
      <c r="J139" s="269">
        <f t="shared" si="13"/>
        <v>0.10250148387099363</v>
      </c>
      <c r="K139" s="269">
        <f t="shared" si="13"/>
        <v>0.1013619841310221</v>
      </c>
      <c r="L139" s="269">
        <f t="shared" si="13"/>
        <v>9.9341266260848299E-2</v>
      </c>
      <c r="M139" s="269">
        <f t="shared" si="13"/>
        <v>9.8925837898114072E-2</v>
      </c>
      <c r="N139" s="269">
        <f t="shared" si="13"/>
        <v>9.8677371259263624E-2</v>
      </c>
      <c r="O139" s="269">
        <f t="shared" si="13"/>
        <v>0.10001123008798359</v>
      </c>
      <c r="P139" s="269">
        <f t="shared" si="13"/>
        <v>9.9780443958124479E-2</v>
      </c>
      <c r="Q139" s="269">
        <f t="shared" si="13"/>
        <v>9.9875426398824241E-2</v>
      </c>
      <c r="R139" s="269">
        <f t="shared" si="13"/>
        <v>0.10044893272631529</v>
      </c>
      <c r="S139" s="269">
        <f t="shared" si="13"/>
        <v>0.10092515707874683</v>
      </c>
      <c r="T139" s="269">
        <f t="shared" si="13"/>
        <v>9.9845083634950899E-2</v>
      </c>
      <c r="U139" s="269">
        <f t="shared" si="13"/>
        <v>9.7039567692889281E-2</v>
      </c>
      <c r="V139" s="269">
        <f t="shared" si="13"/>
        <v>9.4180282145677668E-2</v>
      </c>
      <c r="W139" s="269">
        <f t="shared" si="13"/>
        <v>9.3915241338221545E-2</v>
      </c>
      <c r="X139" s="269">
        <f t="shared" si="13"/>
        <v>9.5762151344227914E-2</v>
      </c>
      <c r="Y139" s="269">
        <f t="shared" si="13"/>
        <v>9.7168643066822366E-2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0.79289102991974447</v>
      </c>
      <c r="C140" s="269">
        <f t="shared" si="14"/>
        <v>0.80317501027489901</v>
      </c>
      <c r="D140" s="269">
        <f t="shared" si="14"/>
        <v>0.79992921823239505</v>
      </c>
      <c r="E140" s="269">
        <f t="shared" si="14"/>
        <v>0.78034152311724558</v>
      </c>
      <c r="F140" s="269">
        <f t="shared" si="14"/>
        <v>0.80248360786356643</v>
      </c>
      <c r="G140" s="269">
        <f t="shared" si="14"/>
        <v>0.80033993916572688</v>
      </c>
      <c r="H140" s="269">
        <f t="shared" si="14"/>
        <v>0.79216285368764017</v>
      </c>
      <c r="I140" s="269">
        <f t="shared" si="14"/>
        <v>0.79723071922810873</v>
      </c>
      <c r="J140" s="269">
        <f t="shared" si="14"/>
        <v>0.79586731035534186</v>
      </c>
      <c r="K140" s="269">
        <f t="shared" si="14"/>
        <v>0.79119669553917715</v>
      </c>
      <c r="L140" s="269">
        <f t="shared" si="14"/>
        <v>0.78719929671088673</v>
      </c>
      <c r="M140" s="269">
        <f t="shared" si="14"/>
        <v>0.78700912920383381</v>
      </c>
      <c r="N140" s="269">
        <f t="shared" si="14"/>
        <v>0.78586595202776943</v>
      </c>
      <c r="O140" s="269">
        <f t="shared" si="14"/>
        <v>0.78456126624038147</v>
      </c>
      <c r="P140" s="269">
        <f t="shared" si="14"/>
        <v>0.77768408279640255</v>
      </c>
      <c r="Q140" s="269">
        <f t="shared" si="14"/>
        <v>0.77158984797898356</v>
      </c>
      <c r="R140" s="269">
        <f t="shared" si="14"/>
        <v>0.76535825093892451</v>
      </c>
      <c r="S140" s="269">
        <f t="shared" si="14"/>
        <v>0.76888834289437835</v>
      </c>
      <c r="T140" s="269">
        <f t="shared" si="14"/>
        <v>0.76405245838110913</v>
      </c>
      <c r="U140" s="269">
        <f t="shared" si="14"/>
        <v>0.7587829304061936</v>
      </c>
      <c r="V140" s="269">
        <f t="shared" si="14"/>
        <v>0.75888231794211081</v>
      </c>
      <c r="W140" s="269">
        <f t="shared" si="14"/>
        <v>0.75915203892939553</v>
      </c>
      <c r="X140" s="269">
        <f t="shared" si="14"/>
        <v>0.76199733902066213</v>
      </c>
      <c r="Y140" s="269">
        <f t="shared" si="14"/>
        <v>0.76406005182126036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4.8780420046920091E-2</v>
      </c>
      <c r="C141" s="269">
        <f t="shared" si="15"/>
        <v>4.286303899753599E-2</v>
      </c>
      <c r="D141" s="269">
        <f t="shared" si="15"/>
        <v>4.4745657988919905E-2</v>
      </c>
      <c r="E141" s="269">
        <f t="shared" si="15"/>
        <v>5.6345544143607172E-2</v>
      </c>
      <c r="F141" s="269">
        <f t="shared" si="15"/>
        <v>4.484682363044995E-2</v>
      </c>
      <c r="G141" s="269">
        <f t="shared" si="15"/>
        <v>4.4386941513992854E-2</v>
      </c>
      <c r="H141" s="269">
        <f t="shared" si="15"/>
        <v>4.848215908689426E-2</v>
      </c>
      <c r="I141" s="269">
        <f t="shared" si="15"/>
        <v>4.6136826074630127E-2</v>
      </c>
      <c r="J141" s="269">
        <f t="shared" si="15"/>
        <v>4.7088249906471084E-2</v>
      </c>
      <c r="K141" s="269">
        <f t="shared" si="15"/>
        <v>4.9927427025521921E-2</v>
      </c>
      <c r="L141" s="269">
        <f t="shared" si="15"/>
        <v>5.2864254628329332E-2</v>
      </c>
      <c r="M141" s="269">
        <f t="shared" si="15"/>
        <v>5.3174683902300318E-2</v>
      </c>
      <c r="N141" s="269">
        <f t="shared" si="15"/>
        <v>5.383501916450846E-2</v>
      </c>
      <c r="O141" s="269">
        <f t="shared" si="15"/>
        <v>5.3767254263968584E-2</v>
      </c>
      <c r="P141" s="269">
        <f t="shared" si="15"/>
        <v>5.7239000072097458E-2</v>
      </c>
      <c r="Q141" s="269">
        <f t="shared" si="15"/>
        <v>6.0164224055910515E-2</v>
      </c>
      <c r="R141" s="269">
        <f t="shared" si="15"/>
        <v>6.294598522993064E-2</v>
      </c>
      <c r="S141" s="269">
        <f t="shared" si="15"/>
        <v>6.1008722410591562E-2</v>
      </c>
      <c r="T141" s="269">
        <f t="shared" si="15"/>
        <v>6.3904978963258252E-2</v>
      </c>
      <c r="U141" s="269">
        <f t="shared" si="15"/>
        <v>6.7859496031019442E-2</v>
      </c>
      <c r="V141" s="269">
        <f t="shared" si="15"/>
        <v>6.9183793324962703E-2</v>
      </c>
      <c r="W141" s="269">
        <f t="shared" si="15"/>
        <v>6.9232322980924188E-2</v>
      </c>
      <c r="X141" s="269">
        <f t="shared" si="15"/>
        <v>6.6965217056035628E-2</v>
      </c>
      <c r="Y141" s="269">
        <f t="shared" si="15"/>
        <v>6.5261211022447446E-2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4.6351370917725156E-2</v>
      </c>
      <c r="C142" s="318">
        <f t="shared" si="16"/>
        <v>4.0868124996230139E-2</v>
      </c>
      <c r="D142" s="318">
        <f t="shared" si="16"/>
        <v>4.2792007429167202E-2</v>
      </c>
      <c r="E142" s="318">
        <f t="shared" si="16"/>
        <v>5.4672060331456482E-2</v>
      </c>
      <c r="F142" s="318">
        <f t="shared" si="16"/>
        <v>4.3271075921555789E-2</v>
      </c>
      <c r="G142" s="318">
        <f t="shared" si="16"/>
        <v>4.278026698169652E-2</v>
      </c>
      <c r="H142" s="318">
        <f t="shared" si="16"/>
        <v>4.6858567801437032E-2</v>
      </c>
      <c r="I142" s="318">
        <f t="shared" si="16"/>
        <v>4.4518320614910158E-2</v>
      </c>
      <c r="J142" s="318">
        <f t="shared" si="16"/>
        <v>4.5504112829503826E-2</v>
      </c>
      <c r="K142" s="318">
        <f t="shared" si="16"/>
        <v>4.8429672299645787E-2</v>
      </c>
      <c r="L142" s="318">
        <f t="shared" si="16"/>
        <v>5.1414527144376797E-2</v>
      </c>
      <c r="M142" s="318">
        <f t="shared" si="16"/>
        <v>5.1729057447791403E-2</v>
      </c>
      <c r="N142" s="318">
        <f t="shared" si="16"/>
        <v>5.239444385114566E-2</v>
      </c>
      <c r="O142" s="318">
        <f t="shared" si="16"/>
        <v>5.2320158729304553E-2</v>
      </c>
      <c r="P142" s="318">
        <f t="shared" si="16"/>
        <v>5.5797875298381393E-2</v>
      </c>
      <c r="Q142" s="318">
        <f t="shared" si="16"/>
        <v>5.8724401258314053E-2</v>
      </c>
      <c r="R142" s="318">
        <f t="shared" si="16"/>
        <v>6.1502834319787113E-2</v>
      </c>
      <c r="S142" s="318">
        <f t="shared" si="16"/>
        <v>5.9558233122832149E-2</v>
      </c>
      <c r="T142" s="318">
        <f t="shared" si="16"/>
        <v>6.2465323268334927E-2</v>
      </c>
      <c r="U142" s="318">
        <f t="shared" si="16"/>
        <v>6.6447645514493683E-2</v>
      </c>
      <c r="V142" s="318">
        <f t="shared" si="16"/>
        <v>6.7799877571583941E-2</v>
      </c>
      <c r="W142" s="318">
        <f t="shared" si="16"/>
        <v>6.7847774804095706E-2</v>
      </c>
      <c r="X142" s="318">
        <f t="shared" si="16"/>
        <v>6.55582619144814E-2</v>
      </c>
      <c r="Y142" s="318">
        <f t="shared" si="16"/>
        <v>6.3840296509920333E-2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2.4290491291949368E-3</v>
      </c>
      <c r="C143" s="326">
        <f t="shared" si="17"/>
        <v>1.9949140013058486E-3</v>
      </c>
      <c r="D143" s="326">
        <f t="shared" si="17"/>
        <v>1.9536505597527042E-3</v>
      </c>
      <c r="E143" s="326">
        <f t="shared" si="17"/>
        <v>1.6734838121506865E-3</v>
      </c>
      <c r="F143" s="326">
        <f t="shared" si="17"/>
        <v>1.5757477088941538E-3</v>
      </c>
      <c r="G143" s="326">
        <f t="shared" si="17"/>
        <v>1.6066745322963366E-3</v>
      </c>
      <c r="H143" s="326">
        <f t="shared" si="17"/>
        <v>1.6235912854572244E-3</v>
      </c>
      <c r="I143" s="326">
        <f t="shared" si="17"/>
        <v>1.6185054597199677E-3</v>
      </c>
      <c r="J143" s="326">
        <f t="shared" si="17"/>
        <v>1.5841370769672572E-3</v>
      </c>
      <c r="K143" s="326">
        <f t="shared" si="17"/>
        <v>1.4977547258761342E-3</v>
      </c>
      <c r="L143" s="326">
        <f t="shared" si="17"/>
        <v>1.449727483952532E-3</v>
      </c>
      <c r="M143" s="326">
        <f t="shared" si="17"/>
        <v>1.4456264545089118E-3</v>
      </c>
      <c r="N143" s="326">
        <f t="shared" si="17"/>
        <v>1.4405753133627959E-3</v>
      </c>
      <c r="O143" s="326">
        <f t="shared" si="17"/>
        <v>1.4470955346640316E-3</v>
      </c>
      <c r="P143" s="326">
        <f t="shared" si="17"/>
        <v>1.4411247737160667E-3</v>
      </c>
      <c r="Q143" s="326">
        <f t="shared" si="17"/>
        <v>1.4398227975964675E-3</v>
      </c>
      <c r="R143" s="326">
        <f t="shared" si="17"/>
        <v>1.4431509101435294E-3</v>
      </c>
      <c r="S143" s="326">
        <f t="shared" si="17"/>
        <v>1.4504892877594095E-3</v>
      </c>
      <c r="T143" s="326">
        <f t="shared" si="17"/>
        <v>1.4396556949233291E-3</v>
      </c>
      <c r="U143" s="326">
        <f t="shared" si="17"/>
        <v>1.4118505165257619E-3</v>
      </c>
      <c r="V143" s="326">
        <f t="shared" si="17"/>
        <v>1.3839157533787594E-3</v>
      </c>
      <c r="W143" s="326">
        <f t="shared" si="17"/>
        <v>1.3845481768284872E-3</v>
      </c>
      <c r="X143" s="326">
        <f t="shared" si="17"/>
        <v>1.4069551415542103E-3</v>
      </c>
      <c r="Y143" s="326">
        <f t="shared" si="17"/>
        <v>1.4209145125271075E-3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1.0000000000000002</v>
      </c>
      <c r="D146" s="232">
        <f t="shared" si="18"/>
        <v>1</v>
      </c>
      <c r="E146" s="232">
        <f t="shared" si="18"/>
        <v>1</v>
      </c>
      <c r="F146" s="232">
        <f t="shared" si="18"/>
        <v>0.99999999999999956</v>
      </c>
      <c r="G146" s="232">
        <f t="shared" si="18"/>
        <v>0.99999999999999989</v>
      </c>
      <c r="H146" s="232">
        <f t="shared" si="18"/>
        <v>1.0000000000000002</v>
      </c>
      <c r="I146" s="232">
        <f t="shared" si="18"/>
        <v>1.0000000000000002</v>
      </c>
      <c r="J146" s="232">
        <f t="shared" si="18"/>
        <v>0.99999999999999978</v>
      </c>
      <c r="K146" s="232">
        <f t="shared" si="18"/>
        <v>1</v>
      </c>
      <c r="L146" s="232">
        <f t="shared" si="18"/>
        <v>0.99999999999999989</v>
      </c>
      <c r="M146" s="232">
        <f t="shared" si="18"/>
        <v>1.0000000000000002</v>
      </c>
      <c r="N146" s="232">
        <f t="shared" si="18"/>
        <v>1</v>
      </c>
      <c r="O146" s="232">
        <f t="shared" si="18"/>
        <v>0.99999999999999989</v>
      </c>
      <c r="P146" s="232">
        <f t="shared" si="18"/>
        <v>1</v>
      </c>
      <c r="Q146" s="232">
        <f t="shared" si="18"/>
        <v>1</v>
      </c>
      <c r="R146" s="232">
        <f t="shared" si="18"/>
        <v>0.99999999999999978</v>
      </c>
      <c r="S146" s="232">
        <f t="shared" si="18"/>
        <v>1.0000000000000002</v>
      </c>
      <c r="T146" s="232">
        <f t="shared" si="18"/>
        <v>0.99999999999999989</v>
      </c>
      <c r="U146" s="232">
        <f t="shared" si="18"/>
        <v>1</v>
      </c>
      <c r="V146" s="232">
        <f t="shared" si="18"/>
        <v>1.0000000000000002</v>
      </c>
      <c r="W146" s="232">
        <f t="shared" si="18"/>
        <v>1</v>
      </c>
      <c r="X146" s="232">
        <f t="shared" si="18"/>
        <v>1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6.1450605447016084E-3</v>
      </c>
      <c r="C147" s="266">
        <f t="shared" si="19"/>
        <v>6.1346839431185513E-3</v>
      </c>
      <c r="D147" s="266">
        <f t="shared" si="19"/>
        <v>6.1192808985962403E-3</v>
      </c>
      <c r="E147" s="266">
        <f t="shared" si="19"/>
        <v>6.062015354436001E-3</v>
      </c>
      <c r="F147" s="266">
        <f t="shared" si="19"/>
        <v>6.0485463301198075E-3</v>
      </c>
      <c r="G147" s="266">
        <f t="shared" si="19"/>
        <v>6.081057208031997E-3</v>
      </c>
      <c r="H147" s="266">
        <f t="shared" si="19"/>
        <v>6.0800843026370113E-3</v>
      </c>
      <c r="I147" s="266">
        <f t="shared" si="19"/>
        <v>5.9880252422718798E-3</v>
      </c>
      <c r="J147" s="266">
        <f t="shared" si="19"/>
        <v>5.9673502406222571E-3</v>
      </c>
      <c r="K147" s="266">
        <f t="shared" si="19"/>
        <v>5.9490859300727911E-3</v>
      </c>
      <c r="L147" s="266">
        <f t="shared" si="19"/>
        <v>5.9298519079967246E-3</v>
      </c>
      <c r="M147" s="266">
        <f t="shared" si="19"/>
        <v>5.9200846444937942E-3</v>
      </c>
      <c r="N147" s="266">
        <f t="shared" si="19"/>
        <v>5.9273502962613068E-3</v>
      </c>
      <c r="O147" s="266">
        <f t="shared" si="19"/>
        <v>5.9691080194398741E-3</v>
      </c>
      <c r="P147" s="266">
        <f t="shared" si="19"/>
        <v>5.9732797239328127E-3</v>
      </c>
      <c r="Q147" s="266">
        <f t="shared" si="19"/>
        <v>5.9757316618807062E-3</v>
      </c>
      <c r="R147" s="266">
        <f t="shared" si="19"/>
        <v>5.9214009508418743E-3</v>
      </c>
      <c r="S147" s="266">
        <f t="shared" si="19"/>
        <v>5.9160796137995445E-3</v>
      </c>
      <c r="T147" s="266">
        <f t="shared" si="19"/>
        <v>5.9008142534576801E-3</v>
      </c>
      <c r="U147" s="266">
        <f t="shared" si="19"/>
        <v>5.8074176557829033E-3</v>
      </c>
      <c r="V147" s="266">
        <f t="shared" si="19"/>
        <v>5.7646115381750334E-3</v>
      </c>
      <c r="W147" s="266">
        <f t="shared" si="19"/>
        <v>5.7473509809076052E-3</v>
      </c>
      <c r="X147" s="266">
        <f t="shared" si="19"/>
        <v>5.7130174816221336E-3</v>
      </c>
      <c r="Y147" s="266">
        <f t="shared" si="19"/>
        <v>5.7139288348995888E-3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1.8976151447369061E-3</v>
      </c>
      <c r="C148" s="267">
        <f t="shared" si="20"/>
        <v>1.9059084126184236E-3</v>
      </c>
      <c r="D148" s="267">
        <f t="shared" si="20"/>
        <v>1.9082569620017887E-3</v>
      </c>
      <c r="E148" s="267">
        <f t="shared" si="20"/>
        <v>1.8903990837416708E-3</v>
      </c>
      <c r="F148" s="267">
        <f t="shared" si="20"/>
        <v>1.8861988582823926E-3</v>
      </c>
      <c r="G148" s="267">
        <f t="shared" si="20"/>
        <v>1.9029267941434648E-3</v>
      </c>
      <c r="H148" s="267">
        <f t="shared" si="20"/>
        <v>1.9026223458080925E-3</v>
      </c>
      <c r="I148" s="267">
        <f t="shared" si="20"/>
        <v>1.8929889498564309E-3</v>
      </c>
      <c r="J148" s="267">
        <f t="shared" si="20"/>
        <v>1.8994372172454219E-3</v>
      </c>
      <c r="K148" s="267">
        <f t="shared" si="20"/>
        <v>1.8936235964914715E-3</v>
      </c>
      <c r="L148" s="267">
        <f t="shared" si="20"/>
        <v>1.8875013117427217E-3</v>
      </c>
      <c r="M148" s="267">
        <f t="shared" si="20"/>
        <v>1.8843923432625726E-3</v>
      </c>
      <c r="N148" s="267">
        <f t="shared" si="20"/>
        <v>1.8867050363035819E-3</v>
      </c>
      <c r="O148" s="267">
        <f t="shared" si="20"/>
        <v>1.8999967269727283E-3</v>
      </c>
      <c r="P148" s="267">
        <f t="shared" si="20"/>
        <v>1.9013246012307701E-3</v>
      </c>
      <c r="Q148" s="267">
        <f t="shared" si="20"/>
        <v>1.9021050652566443E-3</v>
      </c>
      <c r="R148" s="267">
        <f t="shared" si="20"/>
        <v>1.9005878294687929E-3</v>
      </c>
      <c r="S148" s="267">
        <f t="shared" si="20"/>
        <v>1.9046874204701639E-3</v>
      </c>
      <c r="T148" s="267">
        <f t="shared" si="20"/>
        <v>1.8997727232872047E-3</v>
      </c>
      <c r="U148" s="267">
        <f t="shared" si="20"/>
        <v>1.8830590400465233E-3</v>
      </c>
      <c r="V148" s="267">
        <f t="shared" si="20"/>
        <v>1.8810314762063279E-3</v>
      </c>
      <c r="W148" s="267">
        <f t="shared" si="20"/>
        <v>1.8753992403996503E-3</v>
      </c>
      <c r="X148" s="267">
        <f t="shared" si="20"/>
        <v>1.8748458730907264E-3</v>
      </c>
      <c r="Y148" s="267">
        <f t="shared" si="20"/>
        <v>1.8847313774547519E-3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1.1755562831455983E-2</v>
      </c>
      <c r="C149" s="267">
        <f t="shared" si="21"/>
        <v>1.0459481668856943E-2</v>
      </c>
      <c r="D149" s="267">
        <f t="shared" si="21"/>
        <v>1.0884403305387981E-2</v>
      </c>
      <c r="E149" s="267">
        <f t="shared" si="21"/>
        <v>1.3714070380261139E-2</v>
      </c>
      <c r="F149" s="267">
        <f t="shared" si="21"/>
        <v>1.1094348002638867E-2</v>
      </c>
      <c r="G149" s="267">
        <f t="shared" si="21"/>
        <v>1.0942180150757548E-2</v>
      </c>
      <c r="H149" s="267">
        <f t="shared" si="21"/>
        <v>1.1907848398548989E-2</v>
      </c>
      <c r="I149" s="267">
        <f t="shared" si="21"/>
        <v>1.1208980853888623E-2</v>
      </c>
      <c r="J149" s="267">
        <f t="shared" si="21"/>
        <v>1.1423877785323902E-2</v>
      </c>
      <c r="K149" s="267">
        <f t="shared" si="21"/>
        <v>1.2110663683625979E-2</v>
      </c>
      <c r="L149" s="267">
        <f t="shared" si="21"/>
        <v>1.2815004486074633E-2</v>
      </c>
      <c r="M149" s="267">
        <f t="shared" si="21"/>
        <v>1.2882855382897589E-2</v>
      </c>
      <c r="N149" s="267">
        <f t="shared" si="21"/>
        <v>1.304556368527751E-2</v>
      </c>
      <c r="O149" s="267">
        <f t="shared" si="21"/>
        <v>1.30490157737096E-2</v>
      </c>
      <c r="P149" s="267">
        <f t="shared" si="21"/>
        <v>1.3840991223553003E-2</v>
      </c>
      <c r="Q149" s="267">
        <f t="shared" si="21"/>
        <v>1.4509388930613435E-2</v>
      </c>
      <c r="R149" s="267">
        <f t="shared" si="21"/>
        <v>1.4974984981110476E-2</v>
      </c>
      <c r="S149" s="267">
        <f t="shared" si="21"/>
        <v>1.4541670925808265E-2</v>
      </c>
      <c r="T149" s="267">
        <f t="shared" si="21"/>
        <v>1.515860556844721E-2</v>
      </c>
      <c r="U149" s="267">
        <f t="shared" si="21"/>
        <v>1.5850077101628314E-2</v>
      </c>
      <c r="V149" s="267">
        <f t="shared" si="21"/>
        <v>1.6118755555670029E-2</v>
      </c>
      <c r="W149" s="267">
        <f t="shared" si="21"/>
        <v>1.6102568137475865E-2</v>
      </c>
      <c r="X149" s="267">
        <f t="shared" si="21"/>
        <v>1.5467077303960831E-2</v>
      </c>
      <c r="Y149" s="267">
        <f t="shared" si="21"/>
        <v>1.5055125299527367E-2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5.325301044049202E-3</v>
      </c>
      <c r="C150" s="267">
        <f t="shared" si="22"/>
        <v>5.3485745451226484E-3</v>
      </c>
      <c r="D150" s="267">
        <f t="shared" si="22"/>
        <v>5.3551653085437368E-3</v>
      </c>
      <c r="E150" s="267">
        <f t="shared" si="22"/>
        <v>5.3050505220935632E-3</v>
      </c>
      <c r="F150" s="267">
        <f t="shared" si="22"/>
        <v>5.29326337701013E-3</v>
      </c>
      <c r="G150" s="267">
        <f t="shared" si="22"/>
        <v>5.3402071920154127E-3</v>
      </c>
      <c r="H150" s="267">
        <f t="shared" si="22"/>
        <v>5.3393528148553719E-3</v>
      </c>
      <c r="I150" s="267">
        <f t="shared" si="22"/>
        <v>5.3227046130506564E-3</v>
      </c>
      <c r="J150" s="267">
        <f t="shared" si="22"/>
        <v>5.3304143488512043E-3</v>
      </c>
      <c r="K150" s="267">
        <f t="shared" si="22"/>
        <v>5.3140995124331914E-3</v>
      </c>
      <c r="L150" s="267">
        <f t="shared" si="22"/>
        <v>5.2969184683975216E-3</v>
      </c>
      <c r="M150" s="267">
        <f t="shared" si="22"/>
        <v>5.2881937313826568E-3</v>
      </c>
      <c r="N150" s="267">
        <f t="shared" si="22"/>
        <v>5.2946838707030623E-3</v>
      </c>
      <c r="O150" s="267">
        <f t="shared" si="22"/>
        <v>5.3319845079760628E-3</v>
      </c>
      <c r="P150" s="267">
        <f t="shared" si="22"/>
        <v>5.3357109380650749E-3</v>
      </c>
      <c r="Q150" s="267">
        <f t="shared" si="22"/>
        <v>5.3379011639933197E-3</v>
      </c>
      <c r="R150" s="267">
        <f t="shared" si="22"/>
        <v>5.3439138850824089E-3</v>
      </c>
      <c r="S150" s="267">
        <f t="shared" si="22"/>
        <v>5.3451480596311439E-3</v>
      </c>
      <c r="T150" s="267">
        <f t="shared" si="22"/>
        <v>5.3313558836400425E-3</v>
      </c>
      <c r="U150" s="267">
        <f t="shared" si="22"/>
        <v>5.2945249228559055E-3</v>
      </c>
      <c r="V150" s="267">
        <f t="shared" si="22"/>
        <v>5.2787620882525045E-3</v>
      </c>
      <c r="W150" s="267">
        <f t="shared" si="22"/>
        <v>5.2629562746739104E-3</v>
      </c>
      <c r="X150" s="267">
        <f t="shared" si="22"/>
        <v>5.2713124746790463E-3</v>
      </c>
      <c r="Y150" s="267">
        <f t="shared" si="22"/>
        <v>5.3079755016526547E-3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1.0813032492200027E-2</v>
      </c>
      <c r="C151" s="268">
        <f t="shared" si="23"/>
        <v>1.0804332356170225E-2</v>
      </c>
      <c r="D151" s="268">
        <f t="shared" si="23"/>
        <v>1.0916967955638084E-2</v>
      </c>
      <c r="E151" s="268">
        <f t="shared" si="23"/>
        <v>1.1577699235842833E-2</v>
      </c>
      <c r="F151" s="268">
        <f t="shared" si="23"/>
        <v>1.0892099099023033E-2</v>
      </c>
      <c r="G151" s="268">
        <f t="shared" si="23"/>
        <v>1.0872046369345197E-2</v>
      </c>
      <c r="H151" s="268">
        <f t="shared" si="23"/>
        <v>1.1114814817738801E-2</v>
      </c>
      <c r="I151" s="268">
        <f t="shared" si="23"/>
        <v>1.1003976321290927E-2</v>
      </c>
      <c r="J151" s="268">
        <f t="shared" si="23"/>
        <v>1.1062149540268944E-2</v>
      </c>
      <c r="K151" s="268">
        <f t="shared" si="23"/>
        <v>1.1282237330511166E-2</v>
      </c>
      <c r="L151" s="268">
        <f t="shared" si="23"/>
        <v>1.1652236935842743E-2</v>
      </c>
      <c r="M151" s="268">
        <f t="shared" si="23"/>
        <v>1.1641795510850832E-2</v>
      </c>
      <c r="N151" s="268">
        <f t="shared" si="23"/>
        <v>1.1797367187464195E-2</v>
      </c>
      <c r="O151" s="268">
        <f t="shared" si="23"/>
        <v>1.1967059051576523E-2</v>
      </c>
      <c r="P151" s="268">
        <f t="shared" si="23"/>
        <v>1.2387352291615158E-2</v>
      </c>
      <c r="Q151" s="268">
        <f t="shared" si="23"/>
        <v>1.275849704436503E-2</v>
      </c>
      <c r="R151" s="268">
        <f t="shared" si="23"/>
        <v>1.3027047059986622E-2</v>
      </c>
      <c r="S151" s="268">
        <f t="shared" si="23"/>
        <v>1.2697473407994835E-2</v>
      </c>
      <c r="T151" s="268">
        <f t="shared" si="23"/>
        <v>1.3019422363612738E-2</v>
      </c>
      <c r="U151" s="268">
        <f t="shared" si="23"/>
        <v>1.3556575522812567E-2</v>
      </c>
      <c r="V151" s="268">
        <f t="shared" si="23"/>
        <v>1.3850639499057722E-2</v>
      </c>
      <c r="W151" s="268">
        <f t="shared" si="23"/>
        <v>1.3636951518685951E-2</v>
      </c>
      <c r="X151" s="268">
        <f t="shared" si="23"/>
        <v>1.3297745170349982E-2</v>
      </c>
      <c r="Y151" s="268">
        <f t="shared" si="23"/>
        <v>1.3049161176531036E-2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4.3635462468794212E-2</v>
      </c>
      <c r="C152" s="269">
        <f t="shared" si="24"/>
        <v>3.8824540036754673E-2</v>
      </c>
      <c r="D152" s="269">
        <f t="shared" si="24"/>
        <v>4.0401806254363119E-2</v>
      </c>
      <c r="E152" s="269">
        <f t="shared" si="24"/>
        <v>5.0905244772373903E-2</v>
      </c>
      <c r="F152" s="269">
        <f t="shared" si="24"/>
        <v>4.1181099775971487E-2</v>
      </c>
      <c r="G152" s="269">
        <f t="shared" si="24"/>
        <v>4.0616268071618084E-2</v>
      </c>
      <c r="H152" s="269">
        <f t="shared" si="24"/>
        <v>4.4200731120129656E-2</v>
      </c>
      <c r="I152" s="269">
        <f t="shared" si="24"/>
        <v>4.1606605347258518E-2</v>
      </c>
      <c r="J152" s="269">
        <f t="shared" si="24"/>
        <v>4.2404281062215471E-2</v>
      </c>
      <c r="K152" s="269">
        <f t="shared" si="24"/>
        <v>4.4953560983485352E-2</v>
      </c>
      <c r="L152" s="269">
        <f t="shared" si="24"/>
        <v>4.7568002936723787E-2</v>
      </c>
      <c r="M152" s="269">
        <f t="shared" si="24"/>
        <v>4.781985861596609E-2</v>
      </c>
      <c r="N152" s="269">
        <f t="shared" si="24"/>
        <v>4.842381540847817E-2</v>
      </c>
      <c r="O152" s="269">
        <f t="shared" si="24"/>
        <v>4.8436629212238735E-2</v>
      </c>
      <c r="P152" s="269">
        <f t="shared" si="24"/>
        <v>5.1376362129609235E-2</v>
      </c>
      <c r="Q152" s="269">
        <f t="shared" si="24"/>
        <v>5.385738694133671E-2</v>
      </c>
      <c r="R152" s="269">
        <f t="shared" si="24"/>
        <v>5.5585632477375087E-2</v>
      </c>
      <c r="S152" s="269">
        <f t="shared" si="24"/>
        <v>5.3977214448529508E-2</v>
      </c>
      <c r="T152" s="269">
        <f t="shared" si="24"/>
        <v>5.6267213560484947E-2</v>
      </c>
      <c r="U152" s="269">
        <f t="shared" si="24"/>
        <v>5.8833886085396025E-2</v>
      </c>
      <c r="V152" s="269">
        <f t="shared" si="24"/>
        <v>5.9831193382851824E-2</v>
      </c>
      <c r="W152" s="269">
        <f t="shared" si="24"/>
        <v>5.9771107320686578E-2</v>
      </c>
      <c r="X152" s="269">
        <f t="shared" si="24"/>
        <v>5.7412229501505742E-2</v>
      </c>
      <c r="Y152" s="269">
        <f t="shared" si="24"/>
        <v>5.5883105248917798E-2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0.12918436882209053</v>
      </c>
      <c r="C153" s="269">
        <f t="shared" si="25"/>
        <v>0.12575075198593694</v>
      </c>
      <c r="D153" s="269">
        <f t="shared" si="25"/>
        <v>0.12453245208778392</v>
      </c>
      <c r="E153" s="269">
        <f t="shared" si="25"/>
        <v>0.1150792321430216</v>
      </c>
      <c r="F153" s="269">
        <f t="shared" si="25"/>
        <v>0.11626225182907207</v>
      </c>
      <c r="G153" s="269">
        <f t="shared" si="25"/>
        <v>0.11814713386365473</v>
      </c>
      <c r="H153" s="269">
        <f t="shared" si="25"/>
        <v>0.11706818518648715</v>
      </c>
      <c r="I153" s="269">
        <f t="shared" si="25"/>
        <v>0.11777964552804705</v>
      </c>
      <c r="J153" s="269">
        <f t="shared" si="25"/>
        <v>0.11633156840134634</v>
      </c>
      <c r="K153" s="269">
        <f t="shared" si="25"/>
        <v>0.11370703546816398</v>
      </c>
      <c r="L153" s="269">
        <f t="shared" si="25"/>
        <v>0.11079289246494656</v>
      </c>
      <c r="M153" s="269">
        <f t="shared" si="25"/>
        <v>0.11065388887877656</v>
      </c>
      <c r="N153" s="269">
        <f t="shared" si="25"/>
        <v>0.10984669857357239</v>
      </c>
      <c r="O153" s="269">
        <f t="shared" si="25"/>
        <v>0.10969042698925122</v>
      </c>
      <c r="P153" s="269">
        <f t="shared" si="25"/>
        <v>0.10853506206683751</v>
      </c>
      <c r="Q153" s="269">
        <f t="shared" si="25"/>
        <v>0.10743645270096967</v>
      </c>
      <c r="R153" s="269">
        <f t="shared" si="25"/>
        <v>0.10760094470658729</v>
      </c>
      <c r="S153" s="269">
        <f t="shared" si="25"/>
        <v>0.10805860529152814</v>
      </c>
      <c r="T153" s="269">
        <f t="shared" si="25"/>
        <v>0.10744051920733148</v>
      </c>
      <c r="U153" s="269">
        <f t="shared" si="25"/>
        <v>0.10583675986129971</v>
      </c>
      <c r="V153" s="269">
        <f t="shared" si="25"/>
        <v>0.10349494520378158</v>
      </c>
      <c r="W153" s="269">
        <f t="shared" si="25"/>
        <v>0.10387772024451819</v>
      </c>
      <c r="X153" s="269">
        <f t="shared" si="25"/>
        <v>0.10623440163721355</v>
      </c>
      <c r="Y153" s="269">
        <f t="shared" si="25"/>
        <v>0.10719816878961597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9.3490520468825555E-2</v>
      </c>
      <c r="C154" s="318">
        <f t="shared" si="26"/>
        <v>9.5775076417210447E-2</v>
      </c>
      <c r="D154" s="318">
        <f t="shared" si="26"/>
        <v>9.5012036236113415E-2</v>
      </c>
      <c r="E154" s="318">
        <f t="shared" si="26"/>
        <v>9.0174528585188346E-2</v>
      </c>
      <c r="F154" s="318">
        <f t="shared" si="26"/>
        <v>9.2111915728113405E-2</v>
      </c>
      <c r="G154" s="318">
        <f t="shared" si="26"/>
        <v>9.3462441122295528E-2</v>
      </c>
      <c r="H154" s="318">
        <f t="shared" si="26"/>
        <v>9.2300180091484496E-2</v>
      </c>
      <c r="I154" s="318">
        <f t="shared" si="26"/>
        <v>9.3023285030205141E-2</v>
      </c>
      <c r="J154" s="318">
        <f t="shared" si="26"/>
        <v>9.2076899814717436E-2</v>
      </c>
      <c r="K154" s="318">
        <f t="shared" si="26"/>
        <v>9.0866938941723707E-2</v>
      </c>
      <c r="L154" s="318">
        <f t="shared" si="26"/>
        <v>8.8699980957399449E-2</v>
      </c>
      <c r="M154" s="318">
        <f t="shared" si="26"/>
        <v>8.8641793177877293E-2</v>
      </c>
      <c r="N154" s="318">
        <f t="shared" si="26"/>
        <v>8.7916586055848095E-2</v>
      </c>
      <c r="O154" s="318">
        <f t="shared" si="26"/>
        <v>8.7623986310254573E-2</v>
      </c>
      <c r="P154" s="318">
        <f t="shared" si="26"/>
        <v>8.667872025259675E-2</v>
      </c>
      <c r="Q154" s="318">
        <f t="shared" si="26"/>
        <v>8.5685964462535069E-2</v>
      </c>
      <c r="R154" s="318">
        <f t="shared" si="26"/>
        <v>8.5891163426487269E-2</v>
      </c>
      <c r="S154" s="318">
        <f t="shared" si="26"/>
        <v>8.6157529984095732E-2</v>
      </c>
      <c r="T154" s="318">
        <f t="shared" si="26"/>
        <v>8.5835571196457253E-2</v>
      </c>
      <c r="U154" s="318">
        <f t="shared" si="26"/>
        <v>8.4798813676104187E-2</v>
      </c>
      <c r="V154" s="318">
        <f t="shared" si="26"/>
        <v>8.2873959216774234E-2</v>
      </c>
      <c r="W154" s="318">
        <f t="shared" si="26"/>
        <v>8.3280949353305267E-2</v>
      </c>
      <c r="X154" s="318">
        <f t="shared" si="26"/>
        <v>8.5254773896280861E-2</v>
      </c>
      <c r="Y154" s="318">
        <f t="shared" si="26"/>
        <v>8.5906023676273965E-2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3.5693848353264987E-2</v>
      </c>
      <c r="C155" s="318">
        <f t="shared" si="27"/>
        <v>2.9975675568726497E-2</v>
      </c>
      <c r="D155" s="318">
        <f t="shared" si="27"/>
        <v>2.9520415851670506E-2</v>
      </c>
      <c r="E155" s="318">
        <f t="shared" si="27"/>
        <v>2.4904703557833249E-2</v>
      </c>
      <c r="F155" s="318">
        <f t="shared" si="27"/>
        <v>2.4150336100958666E-2</v>
      </c>
      <c r="G155" s="318">
        <f t="shared" si="27"/>
        <v>2.468469274135919E-2</v>
      </c>
      <c r="H155" s="318">
        <f t="shared" si="27"/>
        <v>2.4768005095002654E-2</v>
      </c>
      <c r="I155" s="318">
        <f t="shared" si="27"/>
        <v>2.4756360497841929E-2</v>
      </c>
      <c r="J155" s="318">
        <f t="shared" si="27"/>
        <v>2.4254668586628905E-2</v>
      </c>
      <c r="K155" s="318">
        <f t="shared" si="27"/>
        <v>2.2840096526440277E-2</v>
      </c>
      <c r="L155" s="318">
        <f t="shared" si="27"/>
        <v>2.2092911507547098E-2</v>
      </c>
      <c r="M155" s="318">
        <f t="shared" si="27"/>
        <v>2.2012095700899272E-2</v>
      </c>
      <c r="N155" s="318">
        <f t="shared" si="27"/>
        <v>2.1930112517724299E-2</v>
      </c>
      <c r="O155" s="318">
        <f t="shared" si="27"/>
        <v>2.206644067899664E-2</v>
      </c>
      <c r="P155" s="318">
        <f t="shared" si="27"/>
        <v>2.1856341814240766E-2</v>
      </c>
      <c r="Q155" s="318">
        <f t="shared" si="27"/>
        <v>2.175048823843459E-2</v>
      </c>
      <c r="R155" s="318">
        <f t="shared" si="27"/>
        <v>2.1709781280100017E-2</v>
      </c>
      <c r="S155" s="318">
        <f t="shared" si="27"/>
        <v>2.1901075307432415E-2</v>
      </c>
      <c r="T155" s="318">
        <f t="shared" si="27"/>
        <v>2.1604948010874227E-2</v>
      </c>
      <c r="U155" s="318">
        <f t="shared" si="27"/>
        <v>2.103794618519552E-2</v>
      </c>
      <c r="V155" s="318">
        <f t="shared" si="27"/>
        <v>2.0620985987007335E-2</v>
      </c>
      <c r="W155" s="318">
        <f t="shared" si="27"/>
        <v>2.059677089121292E-2</v>
      </c>
      <c r="X155" s="318">
        <f t="shared" si="27"/>
        <v>2.0979627740932694E-2</v>
      </c>
      <c r="Y155" s="318">
        <f t="shared" si="27"/>
        <v>2.1292145113341994E-2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0.69229081994486286</v>
      </c>
      <c r="C157" s="269">
        <f t="shared" si="29"/>
        <v>0.70537578112886634</v>
      </c>
      <c r="D157" s="269">
        <f t="shared" si="29"/>
        <v>0.70307404057580936</v>
      </c>
      <c r="E157" s="269">
        <f t="shared" si="29"/>
        <v>0.69015411023441153</v>
      </c>
      <c r="F157" s="269">
        <f t="shared" si="29"/>
        <v>0.71133711159310797</v>
      </c>
      <c r="G157" s="269">
        <f t="shared" si="29"/>
        <v>0.70978438827673285</v>
      </c>
      <c r="H157" s="269">
        <f t="shared" si="29"/>
        <v>0.70288130106129332</v>
      </c>
      <c r="I157" s="269">
        <f t="shared" si="29"/>
        <v>0.70730075388946367</v>
      </c>
      <c r="J157" s="269">
        <f t="shared" si="29"/>
        <v>0.70734767843112401</v>
      </c>
      <c r="K157" s="269">
        <f t="shared" si="29"/>
        <v>0.70445604989634547</v>
      </c>
      <c r="L157" s="269">
        <f t="shared" si="29"/>
        <v>0.70209226900731447</v>
      </c>
      <c r="M157" s="269">
        <f t="shared" si="29"/>
        <v>0.70170149114933278</v>
      </c>
      <c r="N157" s="269">
        <f t="shared" si="29"/>
        <v>0.70132015856627339</v>
      </c>
      <c r="O157" s="269">
        <f t="shared" si="29"/>
        <v>0.70134919399432272</v>
      </c>
      <c r="P157" s="269">
        <f t="shared" si="29"/>
        <v>0.69566736860587075</v>
      </c>
      <c r="Q157" s="269">
        <f t="shared" si="29"/>
        <v>0.69109157038731561</v>
      </c>
      <c r="R157" s="269">
        <f t="shared" si="29"/>
        <v>0.68581704180004999</v>
      </c>
      <c r="S157" s="269">
        <f t="shared" si="29"/>
        <v>0.68935637794702243</v>
      </c>
      <c r="T157" s="269">
        <f t="shared" si="29"/>
        <v>0.68443263004001431</v>
      </c>
      <c r="U157" s="269">
        <f t="shared" si="29"/>
        <v>0.67925994643313825</v>
      </c>
      <c r="V157" s="269">
        <f t="shared" si="29"/>
        <v>0.6800720539826911</v>
      </c>
      <c r="W157" s="269">
        <f t="shared" si="29"/>
        <v>0.67985559235792281</v>
      </c>
      <c r="X157" s="269">
        <f t="shared" si="29"/>
        <v>0.68138666283217453</v>
      </c>
      <c r="Y157" s="269">
        <f t="shared" si="29"/>
        <v>0.68393557044699604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0.64285923973357872</v>
      </c>
      <c r="C158" s="318">
        <f t="shared" si="30"/>
        <v>0.66112722614476482</v>
      </c>
      <c r="D158" s="318">
        <f t="shared" si="30"/>
        <v>0.65685507865328574</v>
      </c>
      <c r="E158" s="318">
        <f t="shared" si="30"/>
        <v>0.63191939778174711</v>
      </c>
      <c r="F158" s="318">
        <f t="shared" si="30"/>
        <v>0.66422665146936721</v>
      </c>
      <c r="G158" s="318">
        <f t="shared" si="30"/>
        <v>0.66315862566426031</v>
      </c>
      <c r="H158" s="318">
        <f t="shared" si="30"/>
        <v>0.65214072605644668</v>
      </c>
      <c r="I158" s="318">
        <f t="shared" si="30"/>
        <v>0.65905893374074787</v>
      </c>
      <c r="J158" s="318">
        <f t="shared" si="30"/>
        <v>0.65783276109222355</v>
      </c>
      <c r="K158" s="318">
        <f t="shared" si="30"/>
        <v>0.6519643721593571</v>
      </c>
      <c r="L158" s="318">
        <f t="shared" si="30"/>
        <v>0.64654774203059906</v>
      </c>
      <c r="M158" s="318">
        <f t="shared" si="30"/>
        <v>0.64586287563187039</v>
      </c>
      <c r="N158" s="318">
        <f t="shared" si="30"/>
        <v>0.64477631070178376</v>
      </c>
      <c r="O158" s="318">
        <f t="shared" si="30"/>
        <v>0.64479038362090457</v>
      </c>
      <c r="P158" s="318">
        <f t="shared" si="30"/>
        <v>0.63567587104248513</v>
      </c>
      <c r="Q158" s="318">
        <f t="shared" si="30"/>
        <v>0.62820301301319537</v>
      </c>
      <c r="R158" s="318">
        <f t="shared" si="30"/>
        <v>0.62037990798707665</v>
      </c>
      <c r="S158" s="318">
        <f t="shared" si="30"/>
        <v>0.62560594895457355</v>
      </c>
      <c r="T158" s="318">
        <f t="shared" si="30"/>
        <v>0.61797757044980284</v>
      </c>
      <c r="U158" s="318">
        <f t="shared" si="30"/>
        <v>0.60929064935353827</v>
      </c>
      <c r="V158" s="318">
        <f t="shared" si="30"/>
        <v>0.60847476971689951</v>
      </c>
      <c r="W158" s="318">
        <f t="shared" si="30"/>
        <v>0.6083071378558218</v>
      </c>
      <c r="X158" s="318">
        <f t="shared" si="30"/>
        <v>0.61228244884909833</v>
      </c>
      <c r="Y158" s="318">
        <f t="shared" si="30"/>
        <v>0.61633949246961706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4.9431580211284146E-2</v>
      </c>
      <c r="C159" s="318">
        <f t="shared" si="31"/>
        <v>4.4248554984101615E-2</v>
      </c>
      <c r="D159" s="318">
        <f t="shared" si="31"/>
        <v>4.621896192252363E-2</v>
      </c>
      <c r="E159" s="318">
        <f t="shared" si="31"/>
        <v>5.8234712452664414E-2</v>
      </c>
      <c r="F159" s="318">
        <f t="shared" si="31"/>
        <v>4.7110460123740733E-2</v>
      </c>
      <c r="G159" s="318">
        <f t="shared" si="31"/>
        <v>4.6625762612472553E-2</v>
      </c>
      <c r="H159" s="318">
        <f t="shared" si="31"/>
        <v>5.0740575004846591E-2</v>
      </c>
      <c r="I159" s="318">
        <f t="shared" si="31"/>
        <v>4.8241820148715947E-2</v>
      </c>
      <c r="J159" s="318">
        <f t="shared" si="31"/>
        <v>4.9514917338900434E-2</v>
      </c>
      <c r="K159" s="318">
        <f t="shared" si="31"/>
        <v>5.2491677736988464E-2</v>
      </c>
      <c r="L159" s="318">
        <f t="shared" si="31"/>
        <v>5.5544526976715462E-2</v>
      </c>
      <c r="M159" s="318">
        <f t="shared" si="31"/>
        <v>5.5838615517462505E-2</v>
      </c>
      <c r="N159" s="318">
        <f t="shared" si="31"/>
        <v>5.6543847864489613E-2</v>
      </c>
      <c r="O159" s="318">
        <f t="shared" si="31"/>
        <v>5.6558810373418145E-2</v>
      </c>
      <c r="P159" s="318">
        <f t="shared" si="31"/>
        <v>5.999149756338553E-2</v>
      </c>
      <c r="Q159" s="318">
        <f t="shared" si="31"/>
        <v>6.2888557374120344E-2</v>
      </c>
      <c r="R159" s="318">
        <f t="shared" si="31"/>
        <v>6.5437133812973364E-2</v>
      </c>
      <c r="S159" s="318">
        <f t="shared" si="31"/>
        <v>6.3750428992448829E-2</v>
      </c>
      <c r="T159" s="318">
        <f t="shared" si="31"/>
        <v>6.6455059590211418E-2</v>
      </c>
      <c r="U159" s="318">
        <f t="shared" si="31"/>
        <v>6.9969297079599979E-2</v>
      </c>
      <c r="V159" s="318">
        <f t="shared" si="31"/>
        <v>7.159728426579165E-2</v>
      </c>
      <c r="W159" s="318">
        <f t="shared" si="31"/>
        <v>7.1548454502100955E-2</v>
      </c>
      <c r="X159" s="318">
        <f t="shared" si="31"/>
        <v>6.9104213983076132E-2</v>
      </c>
      <c r="Y159" s="318">
        <f t="shared" si="31"/>
        <v>6.7596077977379029E-2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9.8952776707108517E-2</v>
      </c>
      <c r="C160" s="269">
        <f t="shared" si="32"/>
        <v>9.5395945922555417E-2</v>
      </c>
      <c r="D160" s="269">
        <f t="shared" si="32"/>
        <v>9.6807626651875825E-2</v>
      </c>
      <c r="E160" s="269">
        <f t="shared" si="32"/>
        <v>0.10531217827381774</v>
      </c>
      <c r="F160" s="269">
        <f t="shared" si="32"/>
        <v>9.6005081134773781E-2</v>
      </c>
      <c r="G160" s="269">
        <f t="shared" si="32"/>
        <v>9.6313792073700666E-2</v>
      </c>
      <c r="H160" s="269">
        <f t="shared" si="32"/>
        <v>9.9505059952501682E-2</v>
      </c>
      <c r="I160" s="269">
        <f t="shared" si="32"/>
        <v>9.7896319254872244E-2</v>
      </c>
      <c r="J160" s="269">
        <f t="shared" si="32"/>
        <v>9.823324297300226E-2</v>
      </c>
      <c r="K160" s="269">
        <f t="shared" si="32"/>
        <v>0.10033364359887054</v>
      </c>
      <c r="L160" s="269">
        <f t="shared" si="32"/>
        <v>0.10196532248096088</v>
      </c>
      <c r="M160" s="269">
        <f t="shared" si="32"/>
        <v>0.10220743974303725</v>
      </c>
      <c r="N160" s="269">
        <f t="shared" si="32"/>
        <v>0.10245765737566644</v>
      </c>
      <c r="O160" s="269">
        <f t="shared" si="32"/>
        <v>0.10230658572451247</v>
      </c>
      <c r="P160" s="269">
        <f t="shared" si="32"/>
        <v>0.10498254841928578</v>
      </c>
      <c r="Q160" s="269">
        <f t="shared" si="32"/>
        <v>0.10713096610426875</v>
      </c>
      <c r="R160" s="269">
        <f t="shared" si="32"/>
        <v>0.10982844630949726</v>
      </c>
      <c r="S160" s="269">
        <f t="shared" si="32"/>
        <v>0.10820274288521606</v>
      </c>
      <c r="T160" s="269">
        <f t="shared" si="32"/>
        <v>0.11054966639972445</v>
      </c>
      <c r="U160" s="269">
        <f t="shared" si="32"/>
        <v>0.11367775337703984</v>
      </c>
      <c r="V160" s="269">
        <f t="shared" si="32"/>
        <v>0.11370800727331409</v>
      </c>
      <c r="W160" s="269">
        <f t="shared" si="32"/>
        <v>0.11387035392472955</v>
      </c>
      <c r="X160" s="269">
        <f t="shared" si="32"/>
        <v>0.11334270772540356</v>
      </c>
      <c r="Y160" s="269">
        <f t="shared" si="32"/>
        <v>0.11197223332440474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5.2739443095787451E-2</v>
      </c>
      <c r="C161" s="318">
        <f t="shared" si="33"/>
        <v>5.4028196306645467E-2</v>
      </c>
      <c r="D161" s="318">
        <f t="shared" si="33"/>
        <v>5.3597753583586906E-2</v>
      </c>
      <c r="E161" s="318">
        <f t="shared" si="33"/>
        <v>5.0868840981517553E-2</v>
      </c>
      <c r="F161" s="318">
        <f t="shared" si="33"/>
        <v>5.1961750920048469E-2</v>
      </c>
      <c r="G161" s="318">
        <f t="shared" si="33"/>
        <v>5.2723603103764054E-2</v>
      </c>
      <c r="H161" s="318">
        <f t="shared" si="33"/>
        <v>5.2067953748198136E-2</v>
      </c>
      <c r="I161" s="318">
        <f t="shared" si="33"/>
        <v>5.2475868385711083E-2</v>
      </c>
      <c r="J161" s="318">
        <f t="shared" si="33"/>
        <v>5.1941997903777563E-2</v>
      </c>
      <c r="K161" s="318">
        <f t="shared" si="33"/>
        <v>5.1259440332278548E-2</v>
      </c>
      <c r="L161" s="318">
        <f t="shared" si="33"/>
        <v>5.0037025944893267E-2</v>
      </c>
      <c r="M161" s="318">
        <f t="shared" si="33"/>
        <v>5.0004201321909122E-2</v>
      </c>
      <c r="N161" s="318">
        <f t="shared" si="33"/>
        <v>4.9595100810401402E-2</v>
      </c>
      <c r="O161" s="318">
        <f t="shared" si="33"/>
        <v>4.943004078554341E-2</v>
      </c>
      <c r="P161" s="318">
        <f t="shared" si="33"/>
        <v>4.8896801637785682E-2</v>
      </c>
      <c r="Q161" s="318">
        <f t="shared" si="33"/>
        <v>4.8336772800258464E-2</v>
      </c>
      <c r="R161" s="318">
        <f t="shared" si="33"/>
        <v>4.8452528697523777E-2</v>
      </c>
      <c r="S161" s="318">
        <f t="shared" si="33"/>
        <v>4.8602790176839182E-2</v>
      </c>
      <c r="T161" s="318">
        <f t="shared" si="33"/>
        <v>4.8421168264000336E-2</v>
      </c>
      <c r="U161" s="318">
        <f t="shared" si="33"/>
        <v>4.7836317372438299E-2</v>
      </c>
      <c r="V161" s="318">
        <f t="shared" si="33"/>
        <v>4.6750477313826623E-2</v>
      </c>
      <c r="W161" s="318">
        <f t="shared" si="33"/>
        <v>4.698006672073643E-2</v>
      </c>
      <c r="X161" s="318">
        <f t="shared" si="33"/>
        <v>4.8093531558062272E-2</v>
      </c>
      <c r="Y161" s="318">
        <f t="shared" si="33"/>
        <v>4.8460911593394766E-2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4.6213333611321072E-2</v>
      </c>
      <c r="C162" s="326">
        <f t="shared" si="34"/>
        <v>4.1367749615909957E-2</v>
      </c>
      <c r="D162" s="326">
        <f t="shared" si="34"/>
        <v>4.3209873068288919E-2</v>
      </c>
      <c r="E162" s="326">
        <f t="shared" si="34"/>
        <v>5.4443337292300192E-2</v>
      </c>
      <c r="F162" s="326">
        <f t="shared" si="34"/>
        <v>4.4043330214725306E-2</v>
      </c>
      <c r="G162" s="326">
        <f t="shared" si="34"/>
        <v>4.3590188969936619E-2</v>
      </c>
      <c r="H162" s="326">
        <f t="shared" si="34"/>
        <v>4.7437106204303553E-2</v>
      </c>
      <c r="I162" s="326">
        <f t="shared" si="34"/>
        <v>4.5420450869161168E-2</v>
      </c>
      <c r="J162" s="326">
        <f t="shared" si="34"/>
        <v>4.6291245069224683E-2</v>
      </c>
      <c r="K162" s="326">
        <f t="shared" si="34"/>
        <v>4.9074203266591988E-2</v>
      </c>
      <c r="L162" s="326">
        <f t="shared" si="34"/>
        <v>5.1928296536067613E-2</v>
      </c>
      <c r="M162" s="326">
        <f t="shared" si="34"/>
        <v>5.2203238421128124E-2</v>
      </c>
      <c r="N162" s="326">
        <f t="shared" si="34"/>
        <v>5.2862556565265034E-2</v>
      </c>
      <c r="O162" s="326">
        <f t="shared" si="34"/>
        <v>5.2876544938969053E-2</v>
      </c>
      <c r="P162" s="326">
        <f t="shared" si="34"/>
        <v>5.6085746781500086E-2</v>
      </c>
      <c r="Q162" s="326">
        <f t="shared" si="34"/>
        <v>5.8794193304010284E-2</v>
      </c>
      <c r="R162" s="326">
        <f t="shared" si="34"/>
        <v>6.1375917611973481E-2</v>
      </c>
      <c r="S162" s="326">
        <f t="shared" si="34"/>
        <v>5.959995270837689E-2</v>
      </c>
      <c r="T162" s="326">
        <f t="shared" si="34"/>
        <v>6.2128498135724117E-2</v>
      </c>
      <c r="U162" s="326">
        <f t="shared" si="34"/>
        <v>6.5841436004601545E-2</v>
      </c>
      <c r="V162" s="326">
        <f t="shared" si="34"/>
        <v>6.6957529959487463E-2</v>
      </c>
      <c r="W162" s="326">
        <f t="shared" si="34"/>
        <v>6.6890287203993121E-2</v>
      </c>
      <c r="X162" s="326">
        <f t="shared" si="34"/>
        <v>6.52491761673413E-2</v>
      </c>
      <c r="Y162" s="326">
        <f t="shared" si="34"/>
        <v>6.351132173100997E-2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1.0000000000000002</v>
      </c>
      <c r="E165" s="232">
        <f t="shared" si="35"/>
        <v>1</v>
      </c>
      <c r="F165" s="232">
        <f t="shared" si="35"/>
        <v>0.99999999999999978</v>
      </c>
      <c r="G165" s="232">
        <f t="shared" si="35"/>
        <v>1.0000000000000002</v>
      </c>
      <c r="H165" s="232">
        <f t="shared" si="35"/>
        <v>1.0000000000000002</v>
      </c>
      <c r="I165" s="232">
        <f t="shared" si="35"/>
        <v>1.0000000000000002</v>
      </c>
      <c r="J165" s="232">
        <f t="shared" si="35"/>
        <v>1.0000000000000004</v>
      </c>
      <c r="K165" s="232">
        <f t="shared" si="35"/>
        <v>1</v>
      </c>
      <c r="L165" s="232">
        <f t="shared" si="35"/>
        <v>1</v>
      </c>
      <c r="M165" s="232">
        <f t="shared" si="35"/>
        <v>1</v>
      </c>
      <c r="N165" s="232">
        <f t="shared" si="35"/>
        <v>1</v>
      </c>
      <c r="O165" s="232">
        <f t="shared" si="35"/>
        <v>1</v>
      </c>
      <c r="P165" s="232">
        <f t="shared" si="35"/>
        <v>1</v>
      </c>
      <c r="Q165" s="232">
        <f t="shared" si="35"/>
        <v>0.99999999999999978</v>
      </c>
      <c r="R165" s="232">
        <f t="shared" si="35"/>
        <v>1.0000000000000002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0.99999999999999978</v>
      </c>
      <c r="V165" s="232">
        <f t="shared" si="35"/>
        <v>1.0000000000000002</v>
      </c>
      <c r="W165" s="232">
        <f t="shared" si="35"/>
        <v>0.99999999999999967</v>
      </c>
      <c r="X165" s="232">
        <f t="shared" si="35"/>
        <v>0.99999999999999967</v>
      </c>
      <c r="Y165" s="232">
        <f t="shared" si="35"/>
        <v>0.99999999999999956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8.4481752464557781E-3</v>
      </c>
      <c r="C166" s="266">
        <f t="shared" si="36"/>
        <v>8.5393442026462565E-3</v>
      </c>
      <c r="D166" s="266">
        <f t="shared" si="36"/>
        <v>8.5352764057296214E-3</v>
      </c>
      <c r="E166" s="266">
        <f t="shared" si="36"/>
        <v>8.4131891820155309E-3</v>
      </c>
      <c r="F166" s="266">
        <f t="shared" si="36"/>
        <v>8.6045576466620526E-3</v>
      </c>
      <c r="G166" s="266">
        <f t="shared" si="36"/>
        <v>8.5217842947128541E-3</v>
      </c>
      <c r="H166" s="266">
        <f t="shared" si="36"/>
        <v>8.4229534465609015E-3</v>
      </c>
      <c r="I166" s="266">
        <f t="shared" si="36"/>
        <v>8.4790193005911292E-3</v>
      </c>
      <c r="J166" s="266">
        <f t="shared" si="36"/>
        <v>8.4787564152794224E-3</v>
      </c>
      <c r="K166" s="266">
        <f t="shared" si="36"/>
        <v>8.4484086617113239E-3</v>
      </c>
      <c r="L166" s="266">
        <f t="shared" si="36"/>
        <v>8.4750690018790646E-3</v>
      </c>
      <c r="M166" s="266">
        <f t="shared" si="36"/>
        <v>8.482780441294949E-3</v>
      </c>
      <c r="N166" s="266">
        <f t="shared" si="36"/>
        <v>8.4857565773296117E-3</v>
      </c>
      <c r="O166" s="266">
        <f t="shared" si="36"/>
        <v>8.4851467635765881E-3</v>
      </c>
      <c r="P166" s="266">
        <f t="shared" si="36"/>
        <v>8.4199002583273206E-3</v>
      </c>
      <c r="Q166" s="266">
        <f t="shared" si="36"/>
        <v>8.3174089469722212E-3</v>
      </c>
      <c r="R166" s="266">
        <f t="shared" si="36"/>
        <v>8.208774641933014E-3</v>
      </c>
      <c r="S166" s="266">
        <f t="shared" si="36"/>
        <v>8.1041985958918376E-3</v>
      </c>
      <c r="T166" s="266">
        <f t="shared" si="36"/>
        <v>8.0045880096288931E-3</v>
      </c>
      <c r="U166" s="266">
        <f t="shared" si="36"/>
        <v>8.0234410304908382E-3</v>
      </c>
      <c r="V166" s="266">
        <f t="shared" si="36"/>
        <v>8.1078974299298272E-3</v>
      </c>
      <c r="W166" s="266">
        <f t="shared" si="36"/>
        <v>8.1126233850103563E-3</v>
      </c>
      <c r="X166" s="266">
        <f t="shared" si="36"/>
        <v>8.0402008651254894E-3</v>
      </c>
      <c r="Y166" s="266">
        <f t="shared" si="36"/>
        <v>7.9593268725990894E-3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2.458568249627523E-3</v>
      </c>
      <c r="C167" s="267">
        <f t="shared" si="37"/>
        <v>2.4851000265500773E-3</v>
      </c>
      <c r="D167" s="267">
        <f t="shared" si="37"/>
        <v>2.483916225782052E-3</v>
      </c>
      <c r="E167" s="267">
        <f t="shared" si="37"/>
        <v>2.4483866867807684E-3</v>
      </c>
      <c r="F167" s="267">
        <f t="shared" si="37"/>
        <v>2.504078290876845E-3</v>
      </c>
      <c r="G167" s="267">
        <f t="shared" si="37"/>
        <v>2.4799897831126487E-3</v>
      </c>
      <c r="H167" s="267">
        <f t="shared" si="37"/>
        <v>2.4512282602675724E-3</v>
      </c>
      <c r="I167" s="267">
        <f t="shared" si="37"/>
        <v>2.4675444142991535E-3</v>
      </c>
      <c r="J167" s="267">
        <f t="shared" si="37"/>
        <v>2.4674679100290834E-3</v>
      </c>
      <c r="K167" s="267">
        <f t="shared" si="37"/>
        <v>2.4586361775906082E-3</v>
      </c>
      <c r="L167" s="267">
        <f t="shared" si="37"/>
        <v>2.466394807584483E-3</v>
      </c>
      <c r="M167" s="267">
        <f t="shared" si="37"/>
        <v>2.4686389726915909E-3</v>
      </c>
      <c r="N167" s="267">
        <f t="shared" si="37"/>
        <v>2.4695050808567201E-3</v>
      </c>
      <c r="O167" s="267">
        <f t="shared" si="37"/>
        <v>2.4693276142810821E-3</v>
      </c>
      <c r="P167" s="267">
        <f t="shared" si="37"/>
        <v>2.4503397285512867E-3</v>
      </c>
      <c r="Q167" s="267">
        <f t="shared" si="37"/>
        <v>2.4229873136920143E-3</v>
      </c>
      <c r="R167" s="267">
        <f t="shared" si="37"/>
        <v>2.3955312939875988E-3</v>
      </c>
      <c r="S167" s="267">
        <f t="shared" si="37"/>
        <v>2.399871148004132E-3</v>
      </c>
      <c r="T167" s="267">
        <f t="shared" si="37"/>
        <v>2.3861895016813262E-3</v>
      </c>
      <c r="U167" s="267">
        <f t="shared" si="37"/>
        <v>2.3930359087669046E-3</v>
      </c>
      <c r="V167" s="267">
        <f t="shared" si="37"/>
        <v>2.4110750044592931E-3</v>
      </c>
      <c r="W167" s="267">
        <f t="shared" si="37"/>
        <v>2.4071995898252508E-3</v>
      </c>
      <c r="X167" s="267">
        <f t="shared" si="37"/>
        <v>2.3945971061659238E-3</v>
      </c>
      <c r="Y167" s="267">
        <f t="shared" si="37"/>
        <v>2.3873021276886318E-3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2.3421423258539058E-2</v>
      </c>
      <c r="C168" s="267">
        <f t="shared" si="38"/>
        <v>2.1313938481275548E-2</v>
      </c>
      <c r="D168" s="267">
        <f t="shared" si="38"/>
        <v>2.2102155691487095E-2</v>
      </c>
      <c r="E168" s="267">
        <f t="shared" si="38"/>
        <v>2.6713503794612212E-2</v>
      </c>
      <c r="F168" s="267">
        <f t="shared" si="38"/>
        <v>2.2877063914586722E-2</v>
      </c>
      <c r="G168" s="267">
        <f t="shared" si="38"/>
        <v>2.2493153714549002E-2</v>
      </c>
      <c r="H168" s="267">
        <f t="shared" si="38"/>
        <v>2.4040858889850643E-2</v>
      </c>
      <c r="I168" s="267">
        <f t="shared" si="38"/>
        <v>2.3216591154312925E-2</v>
      </c>
      <c r="J168" s="267">
        <f t="shared" si="38"/>
        <v>2.3654424955187735E-2</v>
      </c>
      <c r="K168" s="267">
        <f t="shared" si="38"/>
        <v>2.4836008821372439E-2</v>
      </c>
      <c r="L168" s="267">
        <f t="shared" si="38"/>
        <v>2.6176958094989412E-2</v>
      </c>
      <c r="M168" s="267">
        <f t="shared" si="38"/>
        <v>2.6277435773329926E-2</v>
      </c>
      <c r="N168" s="267">
        <f t="shared" si="38"/>
        <v>2.6624063257424897E-2</v>
      </c>
      <c r="O168" s="267">
        <f t="shared" si="38"/>
        <v>2.6679556611013195E-2</v>
      </c>
      <c r="P168" s="267">
        <f t="shared" si="38"/>
        <v>2.7872717773274491E-2</v>
      </c>
      <c r="Q168" s="267">
        <f t="shared" si="38"/>
        <v>2.8810943606471805E-2</v>
      </c>
      <c r="R168" s="267">
        <f t="shared" si="38"/>
        <v>2.9429929878115456E-2</v>
      </c>
      <c r="S168" s="267">
        <f t="shared" si="38"/>
        <v>2.8421040264173209E-2</v>
      </c>
      <c r="T168" s="267">
        <f t="shared" si="38"/>
        <v>2.8978147523926492E-2</v>
      </c>
      <c r="U168" s="267">
        <f t="shared" si="38"/>
        <v>3.0133464510075789E-2</v>
      </c>
      <c r="V168" s="267">
        <f t="shared" si="38"/>
        <v>3.0867077583653622E-2</v>
      </c>
      <c r="W168" s="267">
        <f t="shared" si="38"/>
        <v>3.0808751137387128E-2</v>
      </c>
      <c r="X168" s="267">
        <f t="shared" si="38"/>
        <v>2.9848516976958235E-2</v>
      </c>
      <c r="Y168" s="267">
        <f t="shared" si="38"/>
        <v>2.9037209107987065E-2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7.5123402992770929E-3</v>
      </c>
      <c r="C169" s="267">
        <f t="shared" si="39"/>
        <v>7.5934101402371406E-3</v>
      </c>
      <c r="D169" s="267">
        <f t="shared" si="39"/>
        <v>7.5897929479068829E-3</v>
      </c>
      <c r="E169" s="267">
        <f t="shared" si="39"/>
        <v>7.4812297678143614E-3</v>
      </c>
      <c r="F169" s="267">
        <f t="shared" si="39"/>
        <v>7.6513996550427246E-3</v>
      </c>
      <c r="G169" s="267">
        <f t="shared" si="39"/>
        <v>7.5777954068572849E-3</v>
      </c>
      <c r="H169" s="267">
        <f t="shared" si="39"/>
        <v>7.4899124094377984E-3</v>
      </c>
      <c r="I169" s="267">
        <f t="shared" si="39"/>
        <v>7.5397676459069262E-3</v>
      </c>
      <c r="J169" s="267">
        <f t="shared" si="39"/>
        <v>7.5395338813526135E-3</v>
      </c>
      <c r="K169" s="267">
        <f t="shared" si="39"/>
        <v>7.5125478582800205E-3</v>
      </c>
      <c r="L169" s="267">
        <f t="shared" si="39"/>
        <v>7.536254936079876E-3</v>
      </c>
      <c r="M169" s="267">
        <f t="shared" si="39"/>
        <v>7.5431121514428854E-3</v>
      </c>
      <c r="N169" s="267">
        <f t="shared" si="39"/>
        <v>7.5457586101179358E-3</v>
      </c>
      <c r="O169" s="267">
        <f t="shared" si="39"/>
        <v>7.5452163476413371E-3</v>
      </c>
      <c r="P169" s="267">
        <f t="shared" si="39"/>
        <v>7.4871974339147645E-3</v>
      </c>
      <c r="Q169" s="267">
        <f t="shared" si="39"/>
        <v>7.4036200719843105E-3</v>
      </c>
      <c r="R169" s="267">
        <f t="shared" si="39"/>
        <v>7.3197261376530282E-3</v>
      </c>
      <c r="S169" s="267">
        <f t="shared" si="39"/>
        <v>7.3329868881838785E-3</v>
      </c>
      <c r="T169" s="267">
        <f t="shared" si="39"/>
        <v>7.2911815882712779E-3</v>
      </c>
      <c r="U169" s="267">
        <f t="shared" si="39"/>
        <v>7.3121013003280997E-3</v>
      </c>
      <c r="V169" s="267">
        <f t="shared" si="39"/>
        <v>7.3672211146968789E-3</v>
      </c>
      <c r="W169" s="267">
        <f t="shared" si="39"/>
        <v>7.3553794936492929E-3</v>
      </c>
      <c r="X169" s="267">
        <f t="shared" si="39"/>
        <v>7.3168716564642605E-3</v>
      </c>
      <c r="Y169" s="267">
        <f t="shared" si="39"/>
        <v>7.2945813007640964E-3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1.1680755675033672E-2</v>
      </c>
      <c r="C170" s="268">
        <f t="shared" si="40"/>
        <v>1.1865258219655719E-2</v>
      </c>
      <c r="D170" s="268">
        <f t="shared" si="40"/>
        <v>1.1902306394430935E-2</v>
      </c>
      <c r="E170" s="268">
        <f t="shared" si="40"/>
        <v>1.2108373979226185E-2</v>
      </c>
      <c r="F170" s="268">
        <f t="shared" si="40"/>
        <v>1.2058940909678073E-2</v>
      </c>
      <c r="G170" s="268">
        <f t="shared" si="40"/>
        <v>1.1957774038306447E-2</v>
      </c>
      <c r="H170" s="268">
        <f t="shared" si="40"/>
        <v>1.2006363002863016E-2</v>
      </c>
      <c r="I170" s="268">
        <f t="shared" si="40"/>
        <v>1.1988755597741844E-2</v>
      </c>
      <c r="J170" s="268">
        <f t="shared" si="40"/>
        <v>1.2062520116942504E-2</v>
      </c>
      <c r="K170" s="268">
        <f t="shared" si="40"/>
        <v>1.2174395863798766E-2</v>
      </c>
      <c r="L170" s="268">
        <f t="shared" si="40"/>
        <v>1.2519928700196033E-2</v>
      </c>
      <c r="M170" s="268">
        <f t="shared" si="40"/>
        <v>1.2490589961975246E-2</v>
      </c>
      <c r="N170" s="268">
        <f t="shared" si="40"/>
        <v>1.2664519513651553E-2</v>
      </c>
      <c r="O170" s="268">
        <f t="shared" si="40"/>
        <v>1.2870055482502103E-2</v>
      </c>
      <c r="P170" s="268">
        <f t="shared" si="40"/>
        <v>1.3121477693240357E-2</v>
      </c>
      <c r="Q170" s="268">
        <f t="shared" si="40"/>
        <v>1.3365453400343164E-2</v>
      </c>
      <c r="R170" s="268">
        <f t="shared" si="40"/>
        <v>1.3399929635032934E-2</v>
      </c>
      <c r="S170" s="268">
        <f t="shared" si="40"/>
        <v>1.3200509974869819E-2</v>
      </c>
      <c r="T170" s="268">
        <f t="shared" si="40"/>
        <v>1.3345196797440818E-2</v>
      </c>
      <c r="U170" s="268">
        <f t="shared" si="40"/>
        <v>1.3658318466352331E-2</v>
      </c>
      <c r="V170" s="268">
        <f t="shared" si="40"/>
        <v>1.402948305553749E-2</v>
      </c>
      <c r="W170" s="268">
        <f t="shared" si="40"/>
        <v>1.3783720118858143E-2</v>
      </c>
      <c r="X170" s="268">
        <f t="shared" si="40"/>
        <v>1.3410598615031789E-2</v>
      </c>
      <c r="Y170" s="268">
        <f t="shared" si="40"/>
        <v>1.3255751422512889E-2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0.71133106370269661</v>
      </c>
      <c r="C171" s="269">
        <f t="shared" si="41"/>
        <v>0.72733717488674354</v>
      </c>
      <c r="D171" s="269">
        <f t="shared" si="41"/>
        <v>0.72119280218713377</v>
      </c>
      <c r="E171" s="269">
        <f t="shared" si="41"/>
        <v>0.6854532253882184</v>
      </c>
      <c r="F171" s="269">
        <f t="shared" si="41"/>
        <v>0.71489435514887734</v>
      </c>
      <c r="G171" s="269">
        <f t="shared" si="41"/>
        <v>0.71813374616190662</v>
      </c>
      <c r="H171" s="269">
        <f t="shared" si="41"/>
        <v>0.70627358365615489</v>
      </c>
      <c r="I171" s="269">
        <f t="shared" si="41"/>
        <v>0.71257549549760191</v>
      </c>
      <c r="J171" s="269">
        <f t="shared" si="41"/>
        <v>0.7089202364320063</v>
      </c>
      <c r="K171" s="269">
        <f t="shared" si="41"/>
        <v>0.69983829903617123</v>
      </c>
      <c r="L171" s="269">
        <f t="shared" si="41"/>
        <v>0.68911486767440666</v>
      </c>
      <c r="M171" s="269">
        <f t="shared" si="41"/>
        <v>0.68834645857967003</v>
      </c>
      <c r="N171" s="269">
        <f t="shared" si="41"/>
        <v>0.68548967332018396</v>
      </c>
      <c r="O171" s="269">
        <f t="shared" si="41"/>
        <v>0.68487086976271538</v>
      </c>
      <c r="P171" s="269">
        <f t="shared" si="41"/>
        <v>0.67550859789877638</v>
      </c>
      <c r="Q171" s="269">
        <f t="shared" si="41"/>
        <v>0.66761413841883266</v>
      </c>
      <c r="R171" s="269">
        <f t="shared" si="41"/>
        <v>0.66226700286713536</v>
      </c>
      <c r="S171" s="269">
        <f t="shared" si="41"/>
        <v>0.66722033015113702</v>
      </c>
      <c r="T171" s="269">
        <f t="shared" si="41"/>
        <v>0.66118979989431959</v>
      </c>
      <c r="U171" s="269">
        <f t="shared" si="41"/>
        <v>0.65128076334398444</v>
      </c>
      <c r="V171" s="269">
        <f t="shared" si="41"/>
        <v>0.64534687733803597</v>
      </c>
      <c r="W171" s="269">
        <f t="shared" si="41"/>
        <v>0.64631719354299699</v>
      </c>
      <c r="X171" s="269">
        <f t="shared" si="41"/>
        <v>0.65345971346546383</v>
      </c>
      <c r="Y171" s="269">
        <f t="shared" si="41"/>
        <v>0.65857923910215987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0.60875283926592549</v>
      </c>
      <c r="C172" s="318">
        <f t="shared" si="42"/>
        <v>0.63398904906920983</v>
      </c>
      <c r="D172" s="318">
        <f t="shared" si="42"/>
        <v>0.62439254107442632</v>
      </c>
      <c r="E172" s="318">
        <f t="shared" si="42"/>
        <v>0.56845675777443971</v>
      </c>
      <c r="F172" s="318">
        <f t="shared" si="42"/>
        <v>0.61470024778056132</v>
      </c>
      <c r="G172" s="318">
        <f t="shared" si="42"/>
        <v>0.61962104074036084</v>
      </c>
      <c r="H172" s="318">
        <f t="shared" si="42"/>
        <v>0.60098243240398841</v>
      </c>
      <c r="I172" s="318">
        <f t="shared" si="42"/>
        <v>0.61089436912900674</v>
      </c>
      <c r="J172" s="318">
        <f t="shared" si="42"/>
        <v>0.60520039708771711</v>
      </c>
      <c r="K172" s="318">
        <f t="shared" si="42"/>
        <v>0.59102802768486862</v>
      </c>
      <c r="L172" s="318">
        <f t="shared" si="42"/>
        <v>0.57446829590551118</v>
      </c>
      <c r="M172" s="318">
        <f t="shared" si="42"/>
        <v>0.573259827224048</v>
      </c>
      <c r="N172" s="318">
        <f t="shared" si="42"/>
        <v>0.56888492620076081</v>
      </c>
      <c r="O172" s="318">
        <f t="shared" si="42"/>
        <v>0.56802307978392819</v>
      </c>
      <c r="P172" s="318">
        <f t="shared" si="42"/>
        <v>0.55343514967793273</v>
      </c>
      <c r="Q172" s="318">
        <f t="shared" si="42"/>
        <v>0.54105804437684302</v>
      </c>
      <c r="R172" s="318">
        <f t="shared" si="42"/>
        <v>0.53254340601144956</v>
      </c>
      <c r="S172" s="318">
        <f t="shared" si="42"/>
        <v>0.53990410291480007</v>
      </c>
      <c r="T172" s="318">
        <f t="shared" si="42"/>
        <v>0.53033532783465964</v>
      </c>
      <c r="U172" s="318">
        <f t="shared" si="42"/>
        <v>0.51497601692326056</v>
      </c>
      <c r="V172" s="318">
        <f t="shared" si="42"/>
        <v>0.5059876546213059</v>
      </c>
      <c r="W172" s="318">
        <f t="shared" si="42"/>
        <v>0.50739339225320024</v>
      </c>
      <c r="X172" s="318">
        <f t="shared" si="42"/>
        <v>0.51824945639229336</v>
      </c>
      <c r="Y172" s="318">
        <f t="shared" si="42"/>
        <v>0.52601165100985547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0.10257822443677114</v>
      </c>
      <c r="C173" s="318">
        <f t="shared" si="43"/>
        <v>9.3348125817533725E-2</v>
      </c>
      <c r="D173" s="318">
        <f t="shared" si="43"/>
        <v>9.6800261112707453E-2</v>
      </c>
      <c r="E173" s="318">
        <f t="shared" si="43"/>
        <v>0.11699646761377867</v>
      </c>
      <c r="F173" s="318">
        <f t="shared" si="43"/>
        <v>0.10019410736831597</v>
      </c>
      <c r="G173" s="318">
        <f t="shared" si="43"/>
        <v>9.8512705421545818E-2</v>
      </c>
      <c r="H173" s="318">
        <f t="shared" si="43"/>
        <v>0.1052911512521664</v>
      </c>
      <c r="I173" s="318">
        <f t="shared" si="43"/>
        <v>0.10168112636859528</v>
      </c>
      <c r="J173" s="318">
        <f t="shared" si="43"/>
        <v>0.10371983934428916</v>
      </c>
      <c r="K173" s="318">
        <f t="shared" si="43"/>
        <v>0.10881027135130256</v>
      </c>
      <c r="L173" s="318">
        <f t="shared" si="43"/>
        <v>0.11464657176889553</v>
      </c>
      <c r="M173" s="318">
        <f t="shared" si="43"/>
        <v>0.11508663135562201</v>
      </c>
      <c r="N173" s="318">
        <f t="shared" si="43"/>
        <v>0.1166047471194231</v>
      </c>
      <c r="O173" s="318">
        <f t="shared" si="43"/>
        <v>0.11684778997878714</v>
      </c>
      <c r="P173" s="318">
        <f t="shared" si="43"/>
        <v>0.12207344822084368</v>
      </c>
      <c r="Q173" s="318">
        <f t="shared" si="43"/>
        <v>0.12655609404198961</v>
      </c>
      <c r="R173" s="318">
        <f t="shared" si="43"/>
        <v>0.12972359685568574</v>
      </c>
      <c r="S173" s="318">
        <f t="shared" si="43"/>
        <v>0.12731622723633698</v>
      </c>
      <c r="T173" s="318">
        <f t="shared" si="43"/>
        <v>0.13085447205966</v>
      </c>
      <c r="U173" s="318">
        <f t="shared" si="43"/>
        <v>0.13630474642072385</v>
      </c>
      <c r="V173" s="318">
        <f t="shared" si="43"/>
        <v>0.13935922271673007</v>
      </c>
      <c r="W173" s="318">
        <f t="shared" si="43"/>
        <v>0.13892380128979678</v>
      </c>
      <c r="X173" s="318">
        <f t="shared" si="43"/>
        <v>0.1352102570731705</v>
      </c>
      <c r="Y173" s="318">
        <f t="shared" si="43"/>
        <v>0.13256758809230443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8.2228140131545419E-2</v>
      </c>
      <c r="C174" s="269">
        <f t="shared" si="44"/>
        <v>7.4829163917461472E-2</v>
      </c>
      <c r="D174" s="269">
        <f t="shared" si="44"/>
        <v>7.759644387734782E-2</v>
      </c>
      <c r="E174" s="269">
        <f t="shared" si="44"/>
        <v>9.3786005623168037E-2</v>
      </c>
      <c r="F174" s="269">
        <f t="shared" si="44"/>
        <v>8.0316998527454039E-2</v>
      </c>
      <c r="G174" s="269">
        <f t="shared" si="44"/>
        <v>7.8969163198312695E-2</v>
      </c>
      <c r="H174" s="269">
        <f t="shared" si="44"/>
        <v>8.4402860229966056E-2</v>
      </c>
      <c r="I174" s="269">
        <f t="shared" si="44"/>
        <v>8.1509013766600691E-2</v>
      </c>
      <c r="J174" s="269">
        <f t="shared" si="44"/>
        <v>8.3143274616540516E-2</v>
      </c>
      <c r="K174" s="269">
        <f t="shared" si="44"/>
        <v>8.7223836146057054E-2</v>
      </c>
      <c r="L174" s="269">
        <f t="shared" si="44"/>
        <v>9.1902296230764874E-2</v>
      </c>
      <c r="M174" s="269">
        <f t="shared" si="44"/>
        <v>9.225505415343567E-2</v>
      </c>
      <c r="N174" s="269">
        <f t="shared" si="44"/>
        <v>9.347199699337233E-2</v>
      </c>
      <c r="O174" s="269">
        <f t="shared" si="44"/>
        <v>9.3666823550446102E-2</v>
      </c>
      <c r="P174" s="269">
        <f t="shared" si="44"/>
        <v>9.7855784322254447E-2</v>
      </c>
      <c r="Q174" s="269">
        <f t="shared" si="44"/>
        <v>0.10144913594015541</v>
      </c>
      <c r="R174" s="269">
        <f t="shared" si="44"/>
        <v>0.10398825051989949</v>
      </c>
      <c r="S174" s="269">
        <f t="shared" si="44"/>
        <v>0.10205846934562844</v>
      </c>
      <c r="T174" s="269">
        <f t="shared" si="44"/>
        <v>0.1048947759082484</v>
      </c>
      <c r="U174" s="269">
        <f t="shared" si="44"/>
        <v>0.10926379210420702</v>
      </c>
      <c r="V174" s="269">
        <f t="shared" si="44"/>
        <v>0.11171230304574022</v>
      </c>
      <c r="W174" s="269">
        <f t="shared" si="44"/>
        <v>0.11136326313686352</v>
      </c>
      <c r="X174" s="269">
        <f t="shared" si="44"/>
        <v>0.1083864341275287</v>
      </c>
      <c r="Y174" s="269">
        <f t="shared" si="44"/>
        <v>0.10626803369241597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7.7508598085415936E-2</v>
      </c>
      <c r="C175" s="269">
        <f t="shared" si="45"/>
        <v>7.741123159257883E-2</v>
      </c>
      <c r="D175" s="269">
        <f t="shared" si="45"/>
        <v>7.7434071842494387E-2</v>
      </c>
      <c r="E175" s="269">
        <f t="shared" si="45"/>
        <v>7.7585500934011092E-2</v>
      </c>
      <c r="F175" s="269">
        <f t="shared" si="45"/>
        <v>7.7434367086344977E-2</v>
      </c>
      <c r="G175" s="269">
        <f t="shared" si="45"/>
        <v>7.7444446298148784E-2</v>
      </c>
      <c r="H175" s="269">
        <f t="shared" si="45"/>
        <v>7.7506881962374763E-2</v>
      </c>
      <c r="I175" s="269">
        <f t="shared" si="45"/>
        <v>7.7472383758361935E-2</v>
      </c>
      <c r="J175" s="269">
        <f t="shared" si="45"/>
        <v>7.748358596022778E-2</v>
      </c>
      <c r="K175" s="269">
        <f t="shared" si="45"/>
        <v>7.751540915748055E-2</v>
      </c>
      <c r="L175" s="269">
        <f t="shared" si="45"/>
        <v>7.7525184523662957E-2</v>
      </c>
      <c r="M175" s="269">
        <f t="shared" si="45"/>
        <v>7.7529371755359205E-2</v>
      </c>
      <c r="N175" s="269">
        <f t="shared" si="45"/>
        <v>7.7526117438611139E-2</v>
      </c>
      <c r="O175" s="269">
        <f t="shared" si="45"/>
        <v>7.7511720389508987E-2</v>
      </c>
      <c r="P175" s="269">
        <f t="shared" si="45"/>
        <v>7.7541030551678838E-2</v>
      </c>
      <c r="Q175" s="269">
        <f t="shared" si="45"/>
        <v>7.7577916691473958E-2</v>
      </c>
      <c r="R175" s="269">
        <f t="shared" si="45"/>
        <v>7.7623852626369477E-2</v>
      </c>
      <c r="S175" s="269">
        <f t="shared" si="45"/>
        <v>7.7665382001462349E-2</v>
      </c>
      <c r="T175" s="269">
        <f t="shared" si="45"/>
        <v>7.7711749366611016E-2</v>
      </c>
      <c r="U175" s="269">
        <f t="shared" si="45"/>
        <v>7.7729913312021365E-2</v>
      </c>
      <c r="V175" s="269">
        <f t="shared" si="45"/>
        <v>7.7707380668904577E-2</v>
      </c>
      <c r="W175" s="269">
        <f t="shared" si="45"/>
        <v>7.7721287248524618E-2</v>
      </c>
      <c r="X175" s="269">
        <f t="shared" si="45"/>
        <v>7.7742516914749926E-2</v>
      </c>
      <c r="Y175" s="269">
        <f t="shared" si="45"/>
        <v>7.7760778466211641E-2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5.2321323498994585E-2</v>
      </c>
      <c r="C176" s="318">
        <f t="shared" si="46"/>
        <v>5.4490334979250418E-2</v>
      </c>
      <c r="D176" s="318">
        <f t="shared" si="46"/>
        <v>5.3665530613883961E-2</v>
      </c>
      <c r="E176" s="318">
        <f t="shared" si="46"/>
        <v>4.8857940366358564E-2</v>
      </c>
      <c r="F176" s="318">
        <f t="shared" si="46"/>
        <v>5.2832493656739005E-2</v>
      </c>
      <c r="G176" s="318">
        <f t="shared" si="46"/>
        <v>5.3255427865360846E-2</v>
      </c>
      <c r="H176" s="318">
        <f t="shared" si="46"/>
        <v>5.1653469577142667E-2</v>
      </c>
      <c r="I176" s="318">
        <f t="shared" si="46"/>
        <v>5.2505384532507207E-2</v>
      </c>
      <c r="J176" s="318">
        <f t="shared" si="46"/>
        <v>5.2015996830388551E-2</v>
      </c>
      <c r="K176" s="318">
        <f t="shared" si="46"/>
        <v>5.0797904566264006E-2</v>
      </c>
      <c r="L176" s="318">
        <f t="shared" si="46"/>
        <v>4.9374622361076856E-2</v>
      </c>
      <c r="M176" s="318">
        <f t="shared" si="46"/>
        <v>4.9270756429383646E-2</v>
      </c>
      <c r="N176" s="318">
        <f t="shared" si="46"/>
        <v>4.889474075117916E-2</v>
      </c>
      <c r="O176" s="318">
        <f t="shared" si="46"/>
        <v>4.8820666443392897E-2</v>
      </c>
      <c r="P176" s="318">
        <f t="shared" si="46"/>
        <v>4.7566857407895173E-2</v>
      </c>
      <c r="Q176" s="318">
        <f t="shared" si="46"/>
        <v>4.650306519425991E-2</v>
      </c>
      <c r="R176" s="318">
        <f t="shared" si="46"/>
        <v>4.5771245776497688E-2</v>
      </c>
      <c r="S176" s="318">
        <f t="shared" si="46"/>
        <v>4.6403885789023366E-2</v>
      </c>
      <c r="T176" s="318">
        <f t="shared" si="46"/>
        <v>4.5581465022886382E-2</v>
      </c>
      <c r="U176" s="318">
        <f t="shared" si="46"/>
        <v>4.4261357052817592E-2</v>
      </c>
      <c r="V176" s="318">
        <f t="shared" si="46"/>
        <v>4.3488821827694306E-2</v>
      </c>
      <c r="W176" s="318">
        <f t="shared" si="46"/>
        <v>4.360964270712011E-2</v>
      </c>
      <c r="X176" s="318">
        <f t="shared" si="46"/>
        <v>4.4542703889113536E-2</v>
      </c>
      <c r="Y176" s="318">
        <f t="shared" si="46"/>
        <v>4.520985198182282E-2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2.5187274586421352E-2</v>
      </c>
      <c r="C177" s="318">
        <f t="shared" si="47"/>
        <v>2.2920896613328419E-2</v>
      </c>
      <c r="D177" s="318">
        <f t="shared" si="47"/>
        <v>2.376854122861043E-2</v>
      </c>
      <c r="E177" s="318">
        <f t="shared" si="47"/>
        <v>2.8727560567652514E-2</v>
      </c>
      <c r="F177" s="318">
        <f t="shared" si="47"/>
        <v>2.4601873429605979E-2</v>
      </c>
      <c r="G177" s="318">
        <f t="shared" si="47"/>
        <v>2.4189018432787927E-2</v>
      </c>
      <c r="H177" s="318">
        <f t="shared" si="47"/>
        <v>2.5853412385232102E-2</v>
      </c>
      <c r="I177" s="318">
        <f t="shared" si="47"/>
        <v>2.4966999225854727E-2</v>
      </c>
      <c r="J177" s="318">
        <f t="shared" si="47"/>
        <v>2.5467589129839222E-2</v>
      </c>
      <c r="K177" s="318">
        <f t="shared" si="47"/>
        <v>2.6717504591216544E-2</v>
      </c>
      <c r="L177" s="318">
        <f t="shared" si="47"/>
        <v>2.8150562162586105E-2</v>
      </c>
      <c r="M177" s="318">
        <f t="shared" si="47"/>
        <v>2.8258615325975563E-2</v>
      </c>
      <c r="N177" s="318">
        <f t="shared" si="47"/>
        <v>2.8631376687431983E-2</v>
      </c>
      <c r="O177" s="318">
        <f t="shared" si="47"/>
        <v>2.8691053946116096E-2</v>
      </c>
      <c r="P177" s="318">
        <f t="shared" si="47"/>
        <v>2.9974173143783665E-2</v>
      </c>
      <c r="Q177" s="318">
        <f t="shared" si="47"/>
        <v>3.1074851497214052E-2</v>
      </c>
      <c r="R177" s="318">
        <f t="shared" si="47"/>
        <v>3.185260684987179E-2</v>
      </c>
      <c r="S177" s="318">
        <f t="shared" si="47"/>
        <v>3.1261496212438983E-2</v>
      </c>
      <c r="T177" s="318">
        <f t="shared" si="47"/>
        <v>3.2130284343724634E-2</v>
      </c>
      <c r="U177" s="318">
        <f t="shared" si="47"/>
        <v>3.3468556259203773E-2</v>
      </c>
      <c r="V177" s="318">
        <f t="shared" si="47"/>
        <v>3.4218558841210285E-2</v>
      </c>
      <c r="W177" s="318">
        <f t="shared" si="47"/>
        <v>3.4111644541404508E-2</v>
      </c>
      <c r="X177" s="318">
        <f t="shared" si="47"/>
        <v>3.3199813025636384E-2</v>
      </c>
      <c r="Y177" s="318">
        <f t="shared" si="47"/>
        <v>3.2550926484388815E-2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7.5410935351408914E-2</v>
      </c>
      <c r="C178" s="319">
        <f t="shared" si="48"/>
        <v>6.8625378532851528E-2</v>
      </c>
      <c r="D178" s="319">
        <f t="shared" si="48"/>
        <v>7.1163234427687475E-2</v>
      </c>
      <c r="E178" s="319">
        <f t="shared" si="48"/>
        <v>8.6010584644153384E-2</v>
      </c>
      <c r="F178" s="319">
        <f t="shared" si="48"/>
        <v>7.3658238820477187E-2</v>
      </c>
      <c r="G178" s="319">
        <f t="shared" si="48"/>
        <v>7.242214710409374E-2</v>
      </c>
      <c r="H178" s="319">
        <f t="shared" si="48"/>
        <v>7.7405358142524597E-2</v>
      </c>
      <c r="I178" s="319">
        <f t="shared" si="48"/>
        <v>7.4751428864583483E-2</v>
      </c>
      <c r="J178" s="319">
        <f t="shared" si="48"/>
        <v>7.6250199712434324E-2</v>
      </c>
      <c r="K178" s="319">
        <f t="shared" si="48"/>
        <v>7.9992458277537926E-2</v>
      </c>
      <c r="L178" s="319">
        <f t="shared" si="48"/>
        <v>8.4283046030436626E-2</v>
      </c>
      <c r="M178" s="319">
        <f t="shared" si="48"/>
        <v>8.4606558210800542E-2</v>
      </c>
      <c r="N178" s="319">
        <f t="shared" si="48"/>
        <v>8.57226092084519E-2</v>
      </c>
      <c r="O178" s="319">
        <f t="shared" si="48"/>
        <v>8.5901283478315285E-2</v>
      </c>
      <c r="P178" s="319">
        <f t="shared" si="48"/>
        <v>8.9742954339982209E-2</v>
      </c>
      <c r="Q178" s="319">
        <f t="shared" si="48"/>
        <v>9.303839561007432E-2</v>
      </c>
      <c r="R178" s="319">
        <f t="shared" si="48"/>
        <v>9.5367002399873793E-2</v>
      </c>
      <c r="S178" s="319">
        <f t="shared" si="48"/>
        <v>9.3597211630649157E-2</v>
      </c>
      <c r="T178" s="319">
        <f t="shared" si="48"/>
        <v>9.619837140987246E-2</v>
      </c>
      <c r="U178" s="319">
        <f t="shared" si="48"/>
        <v>0.1002051700237729</v>
      </c>
      <c r="V178" s="319">
        <f t="shared" si="48"/>
        <v>0.1024506847590422</v>
      </c>
      <c r="W178" s="319">
        <f t="shared" si="48"/>
        <v>0.10213058234688439</v>
      </c>
      <c r="X178" s="319">
        <f t="shared" si="48"/>
        <v>9.9400550272511559E-2</v>
      </c>
      <c r="Y178" s="319">
        <f t="shared" si="48"/>
        <v>9.7457777907660276E-2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0.45279552011610696</v>
      </c>
      <c r="C183" s="320">
        <f>IF(C$5=0,0,C$5/NMM_fec!C$5)</f>
        <v>0.45165742697087113</v>
      </c>
      <c r="D183" s="320">
        <f>IF(D$5=0,0,D$5/NMM_fec!D$5)</f>
        <v>0.45247514186324228</v>
      </c>
      <c r="E183" s="320">
        <f>IF(E$5=0,0,E$5/NMM_fec!E$5)</f>
        <v>0.46040760953133059</v>
      </c>
      <c r="F183" s="320">
        <f>IF(F$5=0,0,F$5/NMM_fec!F$5)</f>
        <v>0.46267409813538668</v>
      </c>
      <c r="G183" s="320">
        <f>IF(G$5=0,0,G$5/NMM_fec!G$5)</f>
        <v>0.45691513959496738</v>
      </c>
      <c r="H183" s="320">
        <f>IF(H$5=0,0,H$5/NMM_fec!H$5)</f>
        <v>0.45617983019103592</v>
      </c>
      <c r="I183" s="320">
        <f>IF(I$5=0,0,I$5/NMM_fec!I$5)</f>
        <v>0.45778299493233598</v>
      </c>
      <c r="J183" s="320">
        <f>IF(J$5=0,0,J$5/NMM_fec!J$5)</f>
        <v>0.45845378114078866</v>
      </c>
      <c r="K183" s="320">
        <f>IF(K$5=0,0,K$5/NMM_fec!K$5)</f>
        <v>0.45974360848375057</v>
      </c>
      <c r="L183" s="320">
        <f>IF(L$5=0,0,L$5/NMM_fec!L$5)</f>
        <v>0.46213371118822466</v>
      </c>
      <c r="M183" s="320">
        <f>IF(M$5=0,0,M$5/NMM_fec!M$5)</f>
        <v>0.46331970973851955</v>
      </c>
      <c r="N183" s="320">
        <f>IF(N$5=0,0,N$5/NMM_fec!N$5)</f>
        <v>0.46252800850568154</v>
      </c>
      <c r="O183" s="320">
        <f>IF(O$5=0,0,O$5/NMM_fec!O$5)</f>
        <v>0.45841197513557752</v>
      </c>
      <c r="P183" s="320">
        <f>IF(P$5=0,0,P$5/NMM_fec!P$5)</f>
        <v>0.45751671207714972</v>
      </c>
      <c r="Q183" s="320">
        <f>IF(Q$5=0,0,Q$5/NMM_fec!Q$5)</f>
        <v>0.45603813441256436</v>
      </c>
      <c r="R183" s="320">
        <f>IF(R$5=0,0,R$5/NMM_fec!R$5)</f>
        <v>0.45489324711898788</v>
      </c>
      <c r="S183" s="320">
        <f>IF(S$5=0,0,S$5/NMM_fec!S$5)</f>
        <v>0.46708952746893367</v>
      </c>
      <c r="T183" s="320">
        <f>IF(T$5=0,0,T$5/NMM_fec!T$5)</f>
        <v>0.46807536164735963</v>
      </c>
      <c r="U183" s="320">
        <f>IF(U$5=0,0,U$5/NMM_fec!U$5)</f>
        <v>0.47266797924546372</v>
      </c>
      <c r="V183" s="320">
        <f>IF(V$5=0,0,V$5/NMM_fec!V$5)</f>
        <v>0.47686922240607871</v>
      </c>
      <c r="W183" s="320">
        <f>IF(W$5=0,0,W$5/NMM_fec!W$5)</f>
        <v>0.47818572570533185</v>
      </c>
      <c r="X183" s="320">
        <f>IF(X$5=0,0,X$5/NMM_fec!X$5)</f>
        <v>0.49104769982317875</v>
      </c>
      <c r="Y183" s="320">
        <f>IF(Y$5=0,0,Y$5/NMM_fec!Y$5)</f>
        <v>0.48824864620209629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0.35931141845950826</v>
      </c>
      <c r="C184" s="273">
        <f>IF(C$6=0,0,C$6/NMM_fec!C$6)</f>
        <v>0.35984381880045391</v>
      </c>
      <c r="D184" s="273">
        <f>IF(D$6=0,0,D$6/NMM_fec!D$6)</f>
        <v>0.36086492461568959</v>
      </c>
      <c r="E184" s="273">
        <f>IF(E$6=0,0,E$6/NMM_fec!E$6)</f>
        <v>0.36332682266443306</v>
      </c>
      <c r="F184" s="273">
        <f>IF(F$6=0,0,F$6/NMM_fec!F$6)</f>
        <v>0.36332682266443317</v>
      </c>
      <c r="G184" s="273">
        <f>IF(G$6=0,0,G$6/NMM_fec!G$6)</f>
        <v>0.36332682266443317</v>
      </c>
      <c r="H184" s="273">
        <f>IF(H$6=0,0,H$6/NMM_fec!H$6)</f>
        <v>0.36332682266443317</v>
      </c>
      <c r="I184" s="273">
        <f>IF(I$6=0,0,I$6/NMM_fec!I$6)</f>
        <v>0.36332682266443311</v>
      </c>
      <c r="J184" s="273">
        <f>IF(J$6=0,0,J$6/NMM_fec!J$6)</f>
        <v>0.36332682266443322</v>
      </c>
      <c r="K184" s="273">
        <f>IF(K$6=0,0,K$6/NMM_fec!K$6)</f>
        <v>0.36332682266443311</v>
      </c>
      <c r="L184" s="273">
        <f>IF(L$6=0,0,L$6/NMM_fec!L$6)</f>
        <v>0.36332682266443317</v>
      </c>
      <c r="M184" s="273">
        <f>IF(M$6=0,0,M$6/NMM_fec!M$6)</f>
        <v>0.36332682266443328</v>
      </c>
      <c r="N184" s="273">
        <f>IF(N$6=0,0,N$6/NMM_fec!N$6)</f>
        <v>0.36332682266443317</v>
      </c>
      <c r="O184" s="273">
        <f>IF(O$6=0,0,O$6/NMM_fec!O$6)</f>
        <v>0.36332682266443311</v>
      </c>
      <c r="P184" s="273">
        <f>IF(P$6=0,0,P$6/NMM_fec!P$6)</f>
        <v>0.36332682266443322</v>
      </c>
      <c r="Q184" s="273">
        <f>IF(Q$6=0,0,Q$6/NMM_fec!Q$6)</f>
        <v>0.36332682266443317</v>
      </c>
      <c r="R184" s="273">
        <f>IF(R$6=0,0,R$6/NMM_fec!R$6)</f>
        <v>0.36332682266443306</v>
      </c>
      <c r="S184" s="273">
        <f>IF(S$6=0,0,S$6/NMM_fec!S$6)</f>
        <v>0.37317818102560413</v>
      </c>
      <c r="T184" s="273">
        <f>IF(T$6=0,0,T$6/NMM_fec!T$6)</f>
        <v>0.37317818102560418</v>
      </c>
      <c r="U184" s="273">
        <f>IF(U$6=0,0,U$6/NMM_fec!U$6)</f>
        <v>0.37317818102560418</v>
      </c>
      <c r="V184" s="273">
        <f>IF(V$6=0,0,V$6/NMM_fec!V$6)</f>
        <v>0.37317818102560424</v>
      </c>
      <c r="W184" s="273">
        <f>IF(W$6=0,0,W$6/NMM_fec!W$6)</f>
        <v>0.37317818102560418</v>
      </c>
      <c r="X184" s="273">
        <f>IF(X$6=0,0,X$6/NMM_fec!X$6)</f>
        <v>0.38561929378724319</v>
      </c>
      <c r="Y184" s="273">
        <f>IF(Y$6=0,0,Y$6/NMM_fec!Y$6)</f>
        <v>0.38561929378724324</v>
      </c>
      <c r="DA184" s="76"/>
    </row>
    <row r="185" spans="1:105" ht="12" customHeight="1" x14ac:dyDescent="0.25">
      <c r="A185" s="173" t="s">
        <v>92</v>
      </c>
      <c r="B185" s="274">
        <f>IF(B$7=0,0,B$7/NMM_fec!B$7)</f>
        <v>9.3076899616434713E-2</v>
      </c>
      <c r="C185" s="274">
        <f>IF(C$7=0,0,C$7/NMM_fec!C$7)</f>
        <v>9.3214813889525142E-2</v>
      </c>
      <c r="D185" s="274">
        <f>IF(D$7=0,0,D$7/NMM_fec!D$7)</f>
        <v>9.3479323611676296E-2</v>
      </c>
      <c r="E185" s="274">
        <f>IF(E$7=0,0,E$7/NMM_fec!E$7)</f>
        <v>9.4117059641695131E-2</v>
      </c>
      <c r="F185" s="274">
        <f>IF(F$7=0,0,F$7/NMM_fec!F$7)</f>
        <v>9.4117059641695144E-2</v>
      </c>
      <c r="G185" s="274">
        <f>IF(G$7=0,0,G$7/NMM_fec!G$7)</f>
        <v>9.4117059641695103E-2</v>
      </c>
      <c r="H185" s="274">
        <f>IF(H$7=0,0,H$7/NMM_fec!H$7)</f>
        <v>9.4117059641695103E-2</v>
      </c>
      <c r="I185" s="274">
        <f>IF(I$7=0,0,I$7/NMM_fec!I$7)</f>
        <v>9.4117059641695089E-2</v>
      </c>
      <c r="J185" s="274">
        <f>IF(J$7=0,0,J$7/NMM_fec!J$7)</f>
        <v>9.4117059641695103E-2</v>
      </c>
      <c r="K185" s="274">
        <f>IF(K$7=0,0,K$7/NMM_fec!K$7)</f>
        <v>9.4117059641695103E-2</v>
      </c>
      <c r="L185" s="274">
        <f>IF(L$7=0,0,L$7/NMM_fec!L$7)</f>
        <v>9.4117059641695131E-2</v>
      </c>
      <c r="M185" s="274">
        <f>IF(M$7=0,0,M$7/NMM_fec!M$7)</f>
        <v>9.4117059641695131E-2</v>
      </c>
      <c r="N185" s="274">
        <f>IF(N$7=0,0,N$7/NMM_fec!N$7)</f>
        <v>9.4117059641695103E-2</v>
      </c>
      <c r="O185" s="274">
        <f>IF(O$7=0,0,O$7/NMM_fec!O$7)</f>
        <v>9.4117059641695117E-2</v>
      </c>
      <c r="P185" s="274">
        <f>IF(P$7=0,0,P$7/NMM_fec!P$7)</f>
        <v>9.4117059641695089E-2</v>
      </c>
      <c r="Q185" s="274">
        <f>IF(Q$7=0,0,Q$7/NMM_fec!Q$7)</f>
        <v>9.4117059641695103E-2</v>
      </c>
      <c r="R185" s="274">
        <f>IF(R$7=0,0,R$7/NMM_fec!R$7)</f>
        <v>9.4117059641695117E-2</v>
      </c>
      <c r="S185" s="274">
        <f>IF(S$7=0,0,S$7/NMM_fec!S$7)</f>
        <v>9.6668979358578752E-2</v>
      </c>
      <c r="T185" s="274">
        <f>IF(T$7=0,0,T$7/NMM_fec!T$7)</f>
        <v>9.6668979358578766E-2</v>
      </c>
      <c r="U185" s="274">
        <f>IF(U$7=0,0,U$7/NMM_fec!U$7)</f>
        <v>9.666897935857878E-2</v>
      </c>
      <c r="V185" s="274">
        <f>IF(V$7=0,0,V$7/NMM_fec!V$7)</f>
        <v>9.6668979358578738E-2</v>
      </c>
      <c r="W185" s="274">
        <f>IF(W$7=0,0,W$7/NMM_fec!W$7)</f>
        <v>9.6668979358578738E-2</v>
      </c>
      <c r="X185" s="274">
        <f>IF(X$7=0,0,X$7/NMM_fec!X$7)</f>
        <v>9.9891755324331435E-2</v>
      </c>
      <c r="Y185" s="274">
        <f>IF(Y$7=0,0,Y$7/NMM_fec!Y$7)</f>
        <v>9.9891755324331449E-2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0.5102089994459601</v>
      </c>
      <c r="C186" s="274">
        <f>IF(C$8=0,0,C$8/NMM_fec!C$8)</f>
        <v>0.51096498834946669</v>
      </c>
      <c r="D186" s="274">
        <f>IF(D$8=0,0,D$8/NMM_fec!D$8)</f>
        <v>0.51241492105283959</v>
      </c>
      <c r="E186" s="274">
        <f>IF(E$8=0,0,E$8/NMM_fec!E$8)</f>
        <v>0.51591072573829255</v>
      </c>
      <c r="F186" s="274">
        <f>IF(F$8=0,0,F$8/NMM_fec!F$8)</f>
        <v>0.51591072573829233</v>
      </c>
      <c r="G186" s="274">
        <f>IF(G$8=0,0,G$8/NMM_fec!G$8)</f>
        <v>0.51591072573829266</v>
      </c>
      <c r="H186" s="274">
        <f>IF(H$8=0,0,H$8/NMM_fec!H$8)</f>
        <v>0.51591072573829244</v>
      </c>
      <c r="I186" s="274">
        <f>IF(I$8=0,0,I$8/NMM_fec!I$8)</f>
        <v>0.51591072573829222</v>
      </c>
      <c r="J186" s="274">
        <f>IF(J$8=0,0,J$8/NMM_fec!J$8)</f>
        <v>0.51591072573829255</v>
      </c>
      <c r="K186" s="274">
        <f>IF(K$8=0,0,K$8/NMM_fec!K$8)</f>
        <v>0.51591072573829233</v>
      </c>
      <c r="L186" s="274">
        <f>IF(L$8=0,0,L$8/NMM_fec!L$8)</f>
        <v>0.51591072573829266</v>
      </c>
      <c r="M186" s="274">
        <f>IF(M$8=0,0,M$8/NMM_fec!M$8)</f>
        <v>0.51591072573829233</v>
      </c>
      <c r="N186" s="274">
        <f>IF(N$8=0,0,N$8/NMM_fec!N$8)</f>
        <v>0.51591072573829244</v>
      </c>
      <c r="O186" s="274">
        <f>IF(O$8=0,0,O$8/NMM_fec!O$8)</f>
        <v>0.51591072573829255</v>
      </c>
      <c r="P186" s="274">
        <f>IF(P$8=0,0,P$8/NMM_fec!P$8)</f>
        <v>0.51591072573829255</v>
      </c>
      <c r="Q186" s="274">
        <f>IF(Q$8=0,0,Q$8/NMM_fec!Q$8)</f>
        <v>0.51591072573829266</v>
      </c>
      <c r="R186" s="274">
        <f>IF(R$8=0,0,R$8/NMM_fec!R$8)</f>
        <v>0.51591072573829255</v>
      </c>
      <c r="S186" s="274">
        <f>IF(S$8=0,0,S$8/NMM_fec!S$8)</f>
        <v>0.52989929229759092</v>
      </c>
      <c r="T186" s="274">
        <f>IF(T$8=0,0,T$8/NMM_fec!T$8)</f>
        <v>0.52989929229759081</v>
      </c>
      <c r="U186" s="274">
        <f>IF(U$8=0,0,U$8/NMM_fec!U$8)</f>
        <v>0.5298992922975907</v>
      </c>
      <c r="V186" s="274">
        <f>IF(V$8=0,0,V$8/NMM_fec!V$8)</f>
        <v>0.52989929229759081</v>
      </c>
      <c r="W186" s="274">
        <f>IF(W$8=0,0,W$8/NMM_fec!W$8)</f>
        <v>0.52989929229759092</v>
      </c>
      <c r="X186" s="274">
        <f>IF(X$8=0,0,X$8/NMM_fec!X$8)</f>
        <v>0.54756521485948528</v>
      </c>
      <c r="Y186" s="274">
        <f>IF(Y$8=0,0,Y$8/NMM_fec!Y$8)</f>
        <v>0.54756521485948528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0.35514332380730296</v>
      </c>
      <c r="C187" s="274">
        <f>IF(C$9=0,0,C$9/NMM_fec!C$9)</f>
        <v>0.35566954818249874</v>
      </c>
      <c r="D187" s="274">
        <f>IF(D$9=0,0,D$9/NMM_fec!D$9)</f>
        <v>0.35667880893668386</v>
      </c>
      <c r="E187" s="274">
        <f>IF(E$9=0,0,E$9/NMM_fec!E$9)</f>
        <v>0.35911214840486477</v>
      </c>
      <c r="F187" s="274">
        <f>IF(F$9=0,0,F$9/NMM_fec!F$9)</f>
        <v>0.35911214840486477</v>
      </c>
      <c r="G187" s="274">
        <f>IF(G$9=0,0,G$9/NMM_fec!G$9)</f>
        <v>0.35911214840486461</v>
      </c>
      <c r="H187" s="274">
        <f>IF(H$9=0,0,H$9/NMM_fec!H$9)</f>
        <v>0.3591121484048645</v>
      </c>
      <c r="I187" s="274">
        <f>IF(I$9=0,0,I$9/NMM_fec!I$9)</f>
        <v>0.35911214840486477</v>
      </c>
      <c r="J187" s="274">
        <f>IF(J$9=0,0,J$9/NMM_fec!J$9)</f>
        <v>0.35911214840486455</v>
      </c>
      <c r="K187" s="274">
        <f>IF(K$9=0,0,K$9/NMM_fec!K$9)</f>
        <v>0.35911214840486466</v>
      </c>
      <c r="L187" s="274">
        <f>IF(L$9=0,0,L$9/NMM_fec!L$9)</f>
        <v>0.35911214840486466</v>
      </c>
      <c r="M187" s="274">
        <f>IF(M$9=0,0,M$9/NMM_fec!M$9)</f>
        <v>0.35911214840486461</v>
      </c>
      <c r="N187" s="274">
        <f>IF(N$9=0,0,N$9/NMM_fec!N$9)</f>
        <v>0.35911214840486461</v>
      </c>
      <c r="O187" s="274">
        <f>IF(O$9=0,0,O$9/NMM_fec!O$9)</f>
        <v>0.35911214840486472</v>
      </c>
      <c r="P187" s="274">
        <f>IF(P$9=0,0,P$9/NMM_fec!P$9)</f>
        <v>0.35911214840486472</v>
      </c>
      <c r="Q187" s="274">
        <f>IF(Q$9=0,0,Q$9/NMM_fec!Q$9)</f>
        <v>0.35911214840486461</v>
      </c>
      <c r="R187" s="274">
        <f>IF(R$9=0,0,R$9/NMM_fec!R$9)</f>
        <v>0.35911214840486455</v>
      </c>
      <c r="S187" s="274">
        <f>IF(S$9=0,0,S$9/NMM_fec!S$9)</f>
        <v>0.36884922875539478</v>
      </c>
      <c r="T187" s="274">
        <f>IF(T$9=0,0,T$9/NMM_fec!T$9)</f>
        <v>0.36884922875539466</v>
      </c>
      <c r="U187" s="274">
        <f>IF(U$9=0,0,U$9/NMM_fec!U$9)</f>
        <v>0.36884922875539472</v>
      </c>
      <c r="V187" s="274">
        <f>IF(V$9=0,0,V$9/NMM_fec!V$9)</f>
        <v>0.36884922875539461</v>
      </c>
      <c r="W187" s="274">
        <f>IF(W$9=0,0,W$9/NMM_fec!W$9)</f>
        <v>0.3688492287553945</v>
      </c>
      <c r="X187" s="274">
        <f>IF(X$9=0,0,X$9/NMM_fec!X$9)</f>
        <v>0.38114602176290052</v>
      </c>
      <c r="Y187" s="274">
        <f>IF(Y$9=0,0,Y$9/NMM_fec!Y$9)</f>
        <v>0.38114602176290047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0.52834228869599953</v>
      </c>
      <c r="C188" s="275">
        <f>IF(C$10=0,0,C$10/NMM_fec!C$10)</f>
        <v>0.52734388120042208</v>
      </c>
      <c r="D188" s="275">
        <f>IF(D$10=0,0,D$10/NMM_fec!D$10)</f>
        <v>0.53348485104527221</v>
      </c>
      <c r="E188" s="275">
        <f>IF(E$10=0,0,E$10/NMM_fec!E$10)</f>
        <v>0.55499202840050366</v>
      </c>
      <c r="F188" s="275">
        <f>IF(F$10=0,0,F$10/NMM_fec!F$10)</f>
        <v>0.54213000538735867</v>
      </c>
      <c r="G188" s="275">
        <f>IF(G$10=0,0,G$10/NMM_fec!G$10)</f>
        <v>0.54271805023967212</v>
      </c>
      <c r="H188" s="275">
        <f>IF(H$10=0,0,H$10/NMM_fec!H$10)</f>
        <v>0.55081209026509315</v>
      </c>
      <c r="I188" s="275">
        <f>IF(I$10=0,0,I$10/NMM_fec!I$10)</f>
        <v>0.54716860557105818</v>
      </c>
      <c r="J188" s="275">
        <f>IF(J$10=0,0,J$10/NMM_fec!J$10)</f>
        <v>0.55034264784668097</v>
      </c>
      <c r="K188" s="275">
        <f>IF(K$10=0,0,K$10/NMM_fec!K$10)</f>
        <v>0.55555187611693413</v>
      </c>
      <c r="L188" s="275">
        <f>IF(L$10=0,0,L$10/NMM_fec!L$10)</f>
        <v>0.56440426792497167</v>
      </c>
      <c r="M188" s="275">
        <f>IF(M$10=0,0,M$10/NMM_fec!M$10)</f>
        <v>0.56316987831232213</v>
      </c>
      <c r="N188" s="275">
        <f>IF(N$10=0,0,N$10/NMM_fec!N$10)</f>
        <v>0.56740503928141772</v>
      </c>
      <c r="O188" s="275">
        <f>IF(O$10=0,0,O$10/NMM_fec!O$10)</f>
        <v>0.57284494225882521</v>
      </c>
      <c r="P188" s="275">
        <f>IF(P$10=0,0,P$10/NMM_fec!P$10)</f>
        <v>0.57884281101964097</v>
      </c>
      <c r="Q188" s="275">
        <f>IF(Q$10=0,0,Q$10/NMM_fec!Q$10)</f>
        <v>0.58474433581835661</v>
      </c>
      <c r="R188" s="275">
        <f>IF(R$10=0,0,R$10/NMM_fec!R$10)</f>
        <v>0.58716571924294958</v>
      </c>
      <c r="S188" s="275">
        <f>IF(S$10=0,0,S$10/NMM_fec!S$10)</f>
        <v>0.59950382260149582</v>
      </c>
      <c r="T188" s="275">
        <f>IF(T$10=0,0,T$10/NMM_fec!T$10)</f>
        <v>0.60276189686516479</v>
      </c>
      <c r="U188" s="275">
        <f>IF(U$10=0,0,U$10/NMM_fec!U$10)</f>
        <v>0.60650144748059132</v>
      </c>
      <c r="V188" s="275">
        <f>IF(V$10=0,0,V$10/NMM_fec!V$10)</f>
        <v>0.60945286337632221</v>
      </c>
      <c r="W188" s="275">
        <f>IF(W$10=0,0,W$10/NMM_fec!W$10)</f>
        <v>0.60660993385017059</v>
      </c>
      <c r="X188" s="275">
        <f>IF(X$10=0,0,X$10/NMM_fec!X$10)</f>
        <v>0.62240574154029582</v>
      </c>
      <c r="Y188" s="275">
        <f>IF(Y$10=0,0,Y$10/NMM_fec!Y$10)</f>
        <v>0.62074773180817799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0.50179130510915837</v>
      </c>
      <c r="C189" s="276">
        <f>IF(C$16=0,0,C$16/NMM_fec!C$16)</f>
        <v>0.50253482131320504</v>
      </c>
      <c r="D189" s="276">
        <f>IF(D$16=0,0,D$16/NMM_fec!D$16)</f>
        <v>0.50396083227015831</v>
      </c>
      <c r="E189" s="276">
        <f>IF(E$16=0,0,E$16/NMM_fec!E$16)</f>
        <v>0.50739896134554707</v>
      </c>
      <c r="F189" s="276">
        <f>IF(F$16=0,0,F$16/NMM_fec!F$16)</f>
        <v>0.50739896134554696</v>
      </c>
      <c r="G189" s="276">
        <f>IF(G$16=0,0,G$16/NMM_fec!G$16)</f>
        <v>0.50739896134554696</v>
      </c>
      <c r="H189" s="276">
        <f>IF(H$16=0,0,H$16/NMM_fec!H$16)</f>
        <v>0.50739896134554707</v>
      </c>
      <c r="I189" s="276">
        <f>IF(I$16=0,0,I$16/NMM_fec!I$16)</f>
        <v>0.50739896134554696</v>
      </c>
      <c r="J189" s="276">
        <f>IF(J$16=0,0,J$16/NMM_fec!J$16)</f>
        <v>0.50739896134554685</v>
      </c>
      <c r="K189" s="276">
        <f>IF(K$16=0,0,K$16/NMM_fec!K$16)</f>
        <v>0.50739896134554685</v>
      </c>
      <c r="L189" s="276">
        <f>IF(L$16=0,0,L$16/NMM_fec!L$16)</f>
        <v>0.50739896134554696</v>
      </c>
      <c r="M189" s="276">
        <f>IF(M$16=0,0,M$16/NMM_fec!M$16)</f>
        <v>0.50739896134554707</v>
      </c>
      <c r="N189" s="276">
        <f>IF(N$16=0,0,N$16/NMM_fec!N$16)</f>
        <v>0.50739896134554696</v>
      </c>
      <c r="O189" s="276">
        <f>IF(O$16=0,0,O$16/NMM_fec!O$16)</f>
        <v>0.50739896134554696</v>
      </c>
      <c r="P189" s="276">
        <f>IF(P$16=0,0,P$16/NMM_fec!P$16)</f>
        <v>0.50739896134554685</v>
      </c>
      <c r="Q189" s="276">
        <f>IF(Q$16=0,0,Q$16/NMM_fec!Q$16)</f>
        <v>0.50739896134554707</v>
      </c>
      <c r="R189" s="276">
        <f>IF(R$16=0,0,R$16/NMM_fec!R$16)</f>
        <v>0.50739896134554685</v>
      </c>
      <c r="S189" s="276">
        <f>IF(S$16=0,0,S$16/NMM_fec!S$16)</f>
        <v>0.52115673723350453</v>
      </c>
      <c r="T189" s="276">
        <f>IF(T$16=0,0,T$16/NMM_fec!T$16)</f>
        <v>0.52115673723350464</v>
      </c>
      <c r="U189" s="276">
        <f>IF(U$16=0,0,U$16/NMM_fec!U$16)</f>
        <v>0.52115673723350431</v>
      </c>
      <c r="V189" s="276">
        <f>IF(V$16=0,0,V$16/NMM_fec!V$16)</f>
        <v>0.52115673723350475</v>
      </c>
      <c r="W189" s="276">
        <f>IF(W$16=0,0,W$16/NMM_fec!W$16)</f>
        <v>0.52115673723350409</v>
      </c>
      <c r="X189" s="276">
        <f>IF(X$16=0,0,X$16/NMM_fec!X$16)</f>
        <v>0.53853119818561734</v>
      </c>
      <c r="Y189" s="276">
        <f>IF(Y$16=0,0,Y$16/NMM_fec!Y$16)</f>
        <v>0.53853119818561712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0.33380456505467498</v>
      </c>
      <c r="C190" s="276">
        <f>IF(C$17=0,0,C$17/NMM_fec!C$17)</f>
        <v>0.33265811932578937</v>
      </c>
      <c r="D190" s="276">
        <f>IF(D$17=0,0,D$17/NMM_fec!D$17)</f>
        <v>0.3325501330022092</v>
      </c>
      <c r="E190" s="276">
        <f>IF(E$17=0,0,E$17/NMM_fec!E$17)</f>
        <v>0.33324576506276909</v>
      </c>
      <c r="F190" s="276">
        <f>IF(F$17=0,0,F$17/NMM_fec!F$17)</f>
        <v>0.33081150679082838</v>
      </c>
      <c r="G190" s="276">
        <f>IF(G$17=0,0,G$17/NMM_fec!G$17)</f>
        <v>0.33588360781255272</v>
      </c>
      <c r="H190" s="276">
        <f>IF(H$17=0,0,H$17/NMM_fec!H$17)</f>
        <v>0.33772580982724137</v>
      </c>
      <c r="I190" s="276">
        <f>IF(I$17=0,0,I$17/NMM_fec!I$17)</f>
        <v>0.33643801514815874</v>
      </c>
      <c r="J190" s="276">
        <f>IF(J$17=0,0,J$17/NMM_fec!J$17)</f>
        <v>0.33568403077108472</v>
      </c>
      <c r="K190" s="276">
        <f>IF(K$17=0,0,K$17/NMM_fec!K$17)</f>
        <v>0.33485075528413366</v>
      </c>
      <c r="L190" s="276">
        <f>IF(L$17=0,0,L$17/NMM_fec!L$17)</f>
        <v>0.33199815080497752</v>
      </c>
      <c r="M190" s="276">
        <f>IF(M$17=0,0,M$17/NMM_fec!M$17)</f>
        <v>0.33175532810367797</v>
      </c>
      <c r="N190" s="276">
        <f>IF(N$17=0,0,N$17/NMM_fec!N$17)</f>
        <v>0.33073651367130669</v>
      </c>
      <c r="O190" s="276">
        <f>IF(O$17=0,0,O$17/NMM_fec!O$17)</f>
        <v>0.33186409287151769</v>
      </c>
      <c r="P190" s="276">
        <f>IF(P$17=0,0,P$17/NMM_fec!P$17)</f>
        <v>0.33266819279621385</v>
      </c>
      <c r="Q190" s="276">
        <f>IF(Q$17=0,0,Q$17/NMM_fec!Q$17)</f>
        <v>0.33372081630583234</v>
      </c>
      <c r="R190" s="276">
        <f>IF(R$17=0,0,R$17/NMM_fec!R$17)</f>
        <v>0.33654813837429348</v>
      </c>
      <c r="S190" s="276">
        <f>IF(S$17=0,0,S$17/NMM_fec!S$17)</f>
        <v>0.34584151433424615</v>
      </c>
      <c r="T190" s="276">
        <f>IF(T$17=0,0,T$17/NMM_fec!T$17)</f>
        <v>0.34495448563393827</v>
      </c>
      <c r="U190" s="276">
        <f>IF(U$17=0,0,U$17/NMM_fec!U$17)</f>
        <v>0.34174998213118069</v>
      </c>
      <c r="V190" s="276">
        <f>IF(V$17=0,0,V$17/NMM_fec!V$17)</f>
        <v>0.33599791310267058</v>
      </c>
      <c r="W190" s="276">
        <f>IF(W$17=0,0,W$17/NMM_fec!W$17)</f>
        <v>0.33612559138965792</v>
      </c>
      <c r="X190" s="276">
        <f>IF(X$17=0,0,X$17/NMM_fec!X$17)</f>
        <v>0.34996660956540648</v>
      </c>
      <c r="Y190" s="276">
        <f>IF(Y$17=0,0,Y$17/NMM_fec!Y$17)</f>
        <v>0.35156973716251999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0.46888346680952742</v>
      </c>
      <c r="C191" s="276">
        <f>IF(C$25=0,0,C$25/NMM_fec!C$25)</f>
        <v>0.46848182215911877</v>
      </c>
      <c r="D191" s="276">
        <f>IF(D$25=0,0,D$25/NMM_fec!D$25)</f>
        <v>0.46909799563583415</v>
      </c>
      <c r="E191" s="276">
        <f>IF(E$25=0,0,E$25/NMM_fec!E$25)</f>
        <v>0.47688321603240835</v>
      </c>
      <c r="F191" s="276">
        <f>IF(F$25=0,0,F$25/NMM_fec!F$25)</f>
        <v>0.48210749224432858</v>
      </c>
      <c r="G191" s="276">
        <f>IF(G$25=0,0,G$25/NMM_fec!G$25)</f>
        <v>0.47386960479532264</v>
      </c>
      <c r="H191" s="276">
        <f>IF(H$25=0,0,H$25/NMM_fec!H$25)</f>
        <v>0.47189113860270032</v>
      </c>
      <c r="I191" s="276">
        <f>IF(I$25=0,0,I$25/NMM_fec!I$25)</f>
        <v>0.47458254901005292</v>
      </c>
      <c r="J191" s="276">
        <f>IF(J$25=0,0,J$25/NMM_fec!J$25)</f>
        <v>0.47541592956520551</v>
      </c>
      <c r="K191" s="276">
        <f>IF(K$25=0,0,K$25/NMM_fec!K$25)</f>
        <v>0.47675271859955548</v>
      </c>
      <c r="L191" s="276">
        <f>IF(L$25=0,0,L$25/NMM_fec!L$25)</f>
        <v>0.4798695629130057</v>
      </c>
      <c r="M191" s="276">
        <f>IF(M$25=0,0,M$25/NMM_fec!M$25)</f>
        <v>0.48141594780748909</v>
      </c>
      <c r="N191" s="276">
        <f>IF(N$25=0,0,N$25/NMM_fec!N$25)</f>
        <v>0.48044710365618137</v>
      </c>
      <c r="O191" s="276">
        <f>IF(O$25=0,0,O$25/NMM_fec!O$25)</f>
        <v>0.47486580045726351</v>
      </c>
      <c r="P191" s="276">
        <f>IF(P$25=0,0,P$25/NMM_fec!P$25)</f>
        <v>0.47293514734327319</v>
      </c>
      <c r="Q191" s="276">
        <f>IF(Q$25=0,0,Q$25/NMM_fec!Q$25)</f>
        <v>0.47026611780221617</v>
      </c>
      <c r="R191" s="276">
        <f>IF(R$25=0,0,R$25/NMM_fec!R$25)</f>
        <v>0.46773424532551511</v>
      </c>
      <c r="S191" s="276">
        <f>IF(S$25=0,0,S$25/NMM_fec!S$25)</f>
        <v>0.48058863961885401</v>
      </c>
      <c r="T191" s="276">
        <f>IF(T$25=0,0,T$25/NMM_fec!T$25)</f>
        <v>0.48149393692699466</v>
      </c>
      <c r="U191" s="276">
        <f>IF(U$25=0,0,U$25/NMM_fec!U$25)</f>
        <v>0.48742716977027811</v>
      </c>
      <c r="V191" s="276">
        <f>IF(V$25=0,0,V$25/NMM_fec!V$25)</f>
        <v>0.49383692575103388</v>
      </c>
      <c r="W191" s="276">
        <f>IF(W$25=0,0,W$25/NMM_fec!W$25)</f>
        <v>0.49559486402030378</v>
      </c>
      <c r="X191" s="276">
        <f>IF(X$25=0,0,X$25/NMM_fec!X$25)</f>
        <v>0.50794735650563294</v>
      </c>
      <c r="Y191" s="276">
        <f>IF(Y$25=0,0,Y$25/NMM_fec!Y$25)</f>
        <v>0.50424938088909099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0.52870907652917842</v>
      </c>
      <c r="C192" s="277">
        <f>IF(C$33=0,0,C$33/NMM_fec!C$33)</f>
        <v>0.52891919367530127</v>
      </c>
      <c r="D192" s="277">
        <f>IF(D$33=0,0,D$33/NMM_fec!D$33)</f>
        <v>0.53018513498380093</v>
      </c>
      <c r="E192" s="277">
        <f>IF(E$33=0,0,E$33/NMM_fec!E$33)</f>
        <v>0.5342017613681459</v>
      </c>
      <c r="F192" s="277">
        <f>IF(F$33=0,0,F$33/NMM_fec!F$33)</f>
        <v>0.53338123510200963</v>
      </c>
      <c r="G192" s="277">
        <f>IF(G$33=0,0,G$33/NMM_fec!G$33)</f>
        <v>0.53334933187897349</v>
      </c>
      <c r="H192" s="277">
        <f>IF(H$33=0,0,H$33/NMM_fec!H$33)</f>
        <v>0.53357454632292678</v>
      </c>
      <c r="I192" s="277">
        <f>IF(I$33=0,0,I$33/NMM_fec!I$33)</f>
        <v>0.5334795712782332</v>
      </c>
      <c r="J192" s="277">
        <f>IF(J$33=0,0,J$33/NMM_fec!J$33)</f>
        <v>0.53348899311604481</v>
      </c>
      <c r="K192" s="277">
        <f>IF(K$33=0,0,K$33/NMM_fec!K$33)</f>
        <v>0.53360764568631658</v>
      </c>
      <c r="L192" s="277">
        <f>IF(L$33=0,0,L$33/NMM_fec!L$33)</f>
        <v>0.53359603450287585</v>
      </c>
      <c r="M192" s="277">
        <f>IF(M$33=0,0,M$33/NMM_fec!M$33)</f>
        <v>0.53362262877917799</v>
      </c>
      <c r="N192" s="277">
        <f>IF(N$33=0,0,N$33/NMM_fec!N$33)</f>
        <v>0.53358761721498982</v>
      </c>
      <c r="O192" s="277">
        <f>IF(O$33=0,0,O$33/NMM_fec!O$33)</f>
        <v>0.53348589914856248</v>
      </c>
      <c r="P192" s="277">
        <f>IF(P$33=0,0,P$33/NMM_fec!P$33)</f>
        <v>0.5336301678243407</v>
      </c>
      <c r="Q192" s="277">
        <f>IF(Q$33=0,0,Q$33/NMM_fec!Q$33)</f>
        <v>0.53374608314535577</v>
      </c>
      <c r="R192" s="277">
        <f>IF(R$33=0,0,R$33/NMM_fec!R$33)</f>
        <v>0.53389277034780092</v>
      </c>
      <c r="S192" s="277">
        <f>IF(S$33=0,0,S$33/NMM_fec!S$33)</f>
        <v>0.54831775733122745</v>
      </c>
      <c r="T192" s="277">
        <f>IF(T$33=0,0,T$33/NMM_fec!T$33)</f>
        <v>0.54842073208262254</v>
      </c>
      <c r="U192" s="277">
        <f>IF(U$33=0,0,U$33/NMM_fec!U$33)</f>
        <v>0.54854734059913224</v>
      </c>
      <c r="V192" s="277">
        <f>IF(V$33=0,0,V$33/NMM_fec!V$33)</f>
        <v>0.54851938564790859</v>
      </c>
      <c r="W192" s="277">
        <f>IF(W$33=0,0,W$33/NMM_fec!W$33)</f>
        <v>0.54856546592222022</v>
      </c>
      <c r="X192" s="277">
        <f>IF(X$33=0,0,X$33/NMM_fec!X$33)</f>
        <v>0.56682912216139625</v>
      </c>
      <c r="Y192" s="277">
        <f>IF(Y$33=0,0,Y$33/NMM_fec!Y$33)</f>
        <v>0.56676856606566028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0.63758152923794331</v>
      </c>
      <c r="C194" s="320">
        <f>IF(C$48=0,0,C$48/NMM_fec!C$48)</f>
        <v>0.63865997591368628</v>
      </c>
      <c r="D194" s="320">
        <f>IF(D$48=0,0,D$48/NMM_fec!D$48)</f>
        <v>0.64026756808126706</v>
      </c>
      <c r="E194" s="320">
        <f>IF(E$48=0,0,E$48/NMM_fec!E$48)</f>
        <v>0.64631593129832399</v>
      </c>
      <c r="F194" s="320">
        <f>IF(F$48=0,0,F$48/NMM_fec!F$48)</f>
        <v>0.64775516058127569</v>
      </c>
      <c r="G194" s="320">
        <f>IF(G$48=0,0,G$48/NMM_fec!G$48)</f>
        <v>0.64429209680437738</v>
      </c>
      <c r="H194" s="320">
        <f>IF(H$48=0,0,H$48/NMM_fec!H$48)</f>
        <v>0.6443951932789499</v>
      </c>
      <c r="I194" s="320">
        <f>IF(I$48=0,0,I$48/NMM_fec!I$48)</f>
        <v>0.65430203461599434</v>
      </c>
      <c r="J194" s="320">
        <f>IF(J$48=0,0,J$48/NMM_fec!J$48)</f>
        <v>0.65656898646214645</v>
      </c>
      <c r="K194" s="320">
        <f>IF(K$48=0,0,K$48/NMM_fec!K$48)</f>
        <v>0.65858472131686574</v>
      </c>
      <c r="L194" s="320">
        <f>IF(L$48=0,0,L$48/NMM_fec!L$48)</f>
        <v>0.66072090165753217</v>
      </c>
      <c r="M194" s="320">
        <f>IF(M$48=0,0,M$48/NMM_fec!M$48)</f>
        <v>0.66181099335984717</v>
      </c>
      <c r="N194" s="320">
        <f>IF(N$48=0,0,N$48/NMM_fec!N$48)</f>
        <v>0.66099975596480887</v>
      </c>
      <c r="O194" s="320">
        <f>IF(O$48=0,0,O$48/NMM_fec!O$48)</f>
        <v>0.65637564047874453</v>
      </c>
      <c r="P194" s="320">
        <f>IF(P$48=0,0,P$48/NMM_fec!P$48)</f>
        <v>0.65591723147482783</v>
      </c>
      <c r="Q194" s="320">
        <f>IF(Q$48=0,0,Q$48/NMM_fec!Q$48)</f>
        <v>0.65564809817999992</v>
      </c>
      <c r="R194" s="320">
        <f>IF(R$48=0,0,R$48/NMM_fec!R$48)</f>
        <v>0.66166387513244607</v>
      </c>
      <c r="S194" s="320">
        <f>IF(S$48=0,0,S$48/NMM_fec!S$48)</f>
        <v>0.66225902204030174</v>
      </c>
      <c r="T194" s="320">
        <f>IF(T$48=0,0,T$48/NMM_fec!T$48)</f>
        <v>0.66397228095275185</v>
      </c>
      <c r="U194" s="320">
        <f>IF(U$48=0,0,U$48/NMM_fec!U$48)</f>
        <v>0.67465047833178082</v>
      </c>
      <c r="V194" s="320">
        <f>IF(V$48=0,0,V$48/NMM_fec!V$48)</f>
        <v>0.67966021186341741</v>
      </c>
      <c r="W194" s="320">
        <f>IF(W$48=0,0,W$48/NMM_fec!W$48)</f>
        <v>0.68170138075116171</v>
      </c>
      <c r="X194" s="320">
        <f>IF(X$48=0,0,X$48/NMM_fec!X$48)</f>
        <v>0.68579819892902782</v>
      </c>
      <c r="Y194" s="320">
        <f>IF(Y$48=0,0,Y$48/NMM_fec!Y$48)</f>
        <v>0.68568881632133438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0.54449999999999987</v>
      </c>
      <c r="C195" s="273">
        <f>IF(C$49=0,0,C$49/NMM_fec!C$49)</f>
        <v>0.5445000000000001</v>
      </c>
      <c r="D195" s="273">
        <f>IF(D$49=0,0,D$49/NMM_fec!D$49)</f>
        <v>0.54449999999999976</v>
      </c>
      <c r="E195" s="273">
        <f>IF(E$49=0,0,E$49/NMM_fec!E$49)</f>
        <v>0.54449999999999987</v>
      </c>
      <c r="F195" s="273">
        <f>IF(F$49=0,0,F$49/NMM_fec!F$49)</f>
        <v>0.54450000000000021</v>
      </c>
      <c r="G195" s="273">
        <f>IF(G$49=0,0,G$49/NMM_fec!G$49)</f>
        <v>0.54449999999999998</v>
      </c>
      <c r="H195" s="273">
        <f>IF(H$49=0,0,H$49/NMM_fec!H$49)</f>
        <v>0.54449999999999998</v>
      </c>
      <c r="I195" s="273">
        <f>IF(I$49=0,0,I$49/NMM_fec!I$49)</f>
        <v>0.54449999999999998</v>
      </c>
      <c r="J195" s="273">
        <f>IF(J$49=0,0,J$49/NMM_fec!J$49)</f>
        <v>0.54450000000000021</v>
      </c>
      <c r="K195" s="273">
        <f>IF(K$49=0,0,K$49/NMM_fec!K$49)</f>
        <v>0.54449999999999998</v>
      </c>
      <c r="L195" s="273">
        <f>IF(L$49=0,0,L$49/NMM_fec!L$49)</f>
        <v>0.54449999999999976</v>
      </c>
      <c r="M195" s="273">
        <f>IF(M$49=0,0,M$49/NMM_fec!M$49)</f>
        <v>0.54449999999999987</v>
      </c>
      <c r="N195" s="273">
        <f>IF(N$49=0,0,N$49/NMM_fec!N$49)</f>
        <v>0.54449999999999998</v>
      </c>
      <c r="O195" s="273">
        <f>IF(O$49=0,0,O$49/NMM_fec!O$49)</f>
        <v>0.54449999999999998</v>
      </c>
      <c r="P195" s="273">
        <f>IF(P$49=0,0,P$49/NMM_fec!P$49)</f>
        <v>0.54449999999999987</v>
      </c>
      <c r="Q195" s="273">
        <f>IF(Q$49=0,0,Q$49/NMM_fec!Q$49)</f>
        <v>0.54449999999999998</v>
      </c>
      <c r="R195" s="273">
        <f>IF(R$49=0,0,R$49/NMM_fec!R$49)</f>
        <v>0.54449999999999998</v>
      </c>
      <c r="S195" s="273">
        <f>IF(S$49=0,0,S$49/NMM_fec!S$49)</f>
        <v>0.54449999999999998</v>
      </c>
      <c r="T195" s="273">
        <f>IF(T$49=0,0,T$49/NMM_fec!T$49)</f>
        <v>0.54449999999999998</v>
      </c>
      <c r="U195" s="273">
        <f>IF(U$49=0,0,U$49/NMM_fec!U$49)</f>
        <v>0.54449999999999987</v>
      </c>
      <c r="V195" s="273">
        <f>IF(V$49=0,0,V$49/NMM_fec!V$49)</f>
        <v>0.54449999999999987</v>
      </c>
      <c r="W195" s="273">
        <f>IF(W$49=0,0,W$49/NMM_fec!W$49)</f>
        <v>0.54449999999999987</v>
      </c>
      <c r="X195" s="273">
        <f>IF(X$49=0,0,X$49/NMM_fec!X$49)</f>
        <v>0.54449999999999987</v>
      </c>
      <c r="Y195" s="273">
        <f>IF(Y$49=0,0,Y$49/NMM_fec!Y$49)</f>
        <v>0.54449999999999998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0.15017604865186493</v>
      </c>
      <c r="C196" s="274">
        <f>IF(C$50=0,0,C$50/NMM_fec!C$50)</f>
        <v>0.15108750020671471</v>
      </c>
      <c r="D196" s="274">
        <f>IF(D$50=0,0,D$50/NMM_fec!D$50)</f>
        <v>0.15165445326359278</v>
      </c>
      <c r="E196" s="274">
        <f>IF(E$50=0,0,E$50/NMM_fec!E$50)</f>
        <v>0.15165445326359275</v>
      </c>
      <c r="F196" s="274">
        <f>IF(F$50=0,0,F$50/NMM_fec!F$50)</f>
        <v>0.1516544532635927</v>
      </c>
      <c r="G196" s="274">
        <f>IF(G$50=0,0,G$50/NMM_fec!G$50)</f>
        <v>0.15218144158434505</v>
      </c>
      <c r="H196" s="274">
        <f>IF(H$50=0,0,H$50/NMM_fec!H$50)</f>
        <v>0.15218144158434496</v>
      </c>
      <c r="I196" s="274">
        <f>IF(I$50=0,0,I$50/NMM_fec!I$50)</f>
        <v>0.15373868358116796</v>
      </c>
      <c r="J196" s="274">
        <f>IF(J$50=0,0,J$50/NMM_fec!J$50)</f>
        <v>0.1547968490852262</v>
      </c>
      <c r="K196" s="274">
        <f>IF(K$50=0,0,K$50/NMM_fec!K$50)</f>
        <v>0.15479684908522637</v>
      </c>
      <c r="L196" s="274">
        <f>IF(L$50=0,0,L$50/NMM_fec!L$50)</f>
        <v>0.15479684908522634</v>
      </c>
      <c r="M196" s="274">
        <f>IF(M$50=0,0,M$50/NMM_fec!M$50)</f>
        <v>0.15479684908522637</v>
      </c>
      <c r="N196" s="274">
        <f>IF(N$50=0,0,N$50/NMM_fec!N$50)</f>
        <v>0.15479684908522626</v>
      </c>
      <c r="O196" s="274">
        <f>IF(O$50=0,0,O$50/NMM_fec!O$50)</f>
        <v>0.15479684908522628</v>
      </c>
      <c r="P196" s="274">
        <f>IF(P$50=0,0,P$50/NMM_fec!P$50)</f>
        <v>0.15479684908522628</v>
      </c>
      <c r="Q196" s="274">
        <f>IF(Q$50=0,0,Q$50/NMM_fec!Q$50)</f>
        <v>0.15479684908522626</v>
      </c>
      <c r="R196" s="274">
        <f>IF(R$50=0,0,R$50/NMM_fec!R$50)</f>
        <v>0.15609255033196104</v>
      </c>
      <c r="S196" s="274">
        <f>IF(S$50=0,0,S$50/NMM_fec!S$50)</f>
        <v>0.1565699472924427</v>
      </c>
      <c r="T196" s="274">
        <f>IF(T$50=0,0,T$50/NMM_fec!T$50)</f>
        <v>0.15656994729244261</v>
      </c>
      <c r="U196" s="274">
        <f>IF(U$50=0,0,U$50/NMM_fec!U$50)</f>
        <v>0.15768833871845589</v>
      </c>
      <c r="V196" s="274">
        <f>IF(V$50=0,0,V$50/NMM_fec!V$50)</f>
        <v>0.15868823064047555</v>
      </c>
      <c r="W196" s="274">
        <f>IF(W$50=0,0,W$50/NMM_fec!W$50)</f>
        <v>0.15868823064047552</v>
      </c>
      <c r="X196" s="274">
        <f>IF(X$50=0,0,X$50/NMM_fec!X$50)</f>
        <v>0.15959479373168536</v>
      </c>
      <c r="Y196" s="274">
        <f>IF(Y$50=0,0,Y$50/NMM_fec!Y$50)</f>
        <v>0.16041070051377421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0.75849841896575698</v>
      </c>
      <c r="C197" s="274">
        <f>IF(C$51=0,0,C$51/NMM_fec!C$51)</f>
        <v>0.75849841896575754</v>
      </c>
      <c r="D197" s="274">
        <f>IF(D$51=0,0,D$51/NMM_fec!D$51)</f>
        <v>0.75849841896575687</v>
      </c>
      <c r="E197" s="274">
        <f>IF(E$51=0,0,E$51/NMM_fec!E$51)</f>
        <v>0.75849841896575676</v>
      </c>
      <c r="F197" s="274">
        <f>IF(F$51=0,0,F$51/NMM_fec!F$51)</f>
        <v>0.75849841896575676</v>
      </c>
      <c r="G197" s="274">
        <f>IF(G$51=0,0,G$51/NMM_fec!G$51)</f>
        <v>0.75849841896575732</v>
      </c>
      <c r="H197" s="274">
        <f>IF(H$51=0,0,H$51/NMM_fec!H$51)</f>
        <v>0.75849841896575687</v>
      </c>
      <c r="I197" s="274">
        <f>IF(I$51=0,0,I$51/NMM_fec!I$51)</f>
        <v>0.7584984189657572</v>
      </c>
      <c r="J197" s="274">
        <f>IF(J$51=0,0,J$51/NMM_fec!J$51)</f>
        <v>0.7584984189657572</v>
      </c>
      <c r="K197" s="274">
        <f>IF(K$51=0,0,K$51/NMM_fec!K$51)</f>
        <v>0.75849841896575732</v>
      </c>
      <c r="L197" s="274">
        <f>IF(L$51=0,0,L$51/NMM_fec!L$51)</f>
        <v>0.75849841896575687</v>
      </c>
      <c r="M197" s="274">
        <f>IF(M$51=0,0,M$51/NMM_fec!M$51)</f>
        <v>0.75849841896575676</v>
      </c>
      <c r="N197" s="274">
        <f>IF(N$51=0,0,N$51/NMM_fec!N$51)</f>
        <v>0.75849841896575709</v>
      </c>
      <c r="O197" s="274">
        <f>IF(O$51=0,0,O$51/NMM_fec!O$51)</f>
        <v>0.75849841896575709</v>
      </c>
      <c r="P197" s="274">
        <f>IF(P$51=0,0,P$51/NMM_fec!P$51)</f>
        <v>0.75849841896575698</v>
      </c>
      <c r="Q197" s="274">
        <f>IF(Q$51=0,0,Q$51/NMM_fec!Q$51)</f>
        <v>0.75849841896575676</v>
      </c>
      <c r="R197" s="274">
        <f>IF(R$51=0,0,R$51/NMM_fec!R$51)</f>
        <v>0.75849841896575676</v>
      </c>
      <c r="S197" s="274">
        <f>IF(S$51=0,0,S$51/NMM_fec!S$51)</f>
        <v>0.7584984189657572</v>
      </c>
      <c r="T197" s="274">
        <f>IF(T$51=0,0,T$51/NMM_fec!T$51)</f>
        <v>0.75849841896575687</v>
      </c>
      <c r="U197" s="274">
        <f>IF(U$51=0,0,U$51/NMM_fec!U$51)</f>
        <v>0.75849841896575732</v>
      </c>
      <c r="V197" s="274">
        <f>IF(V$51=0,0,V$51/NMM_fec!V$51)</f>
        <v>0.75849841896575687</v>
      </c>
      <c r="W197" s="274">
        <f>IF(W$51=0,0,W$51/NMM_fec!W$51)</f>
        <v>0.75849841896575732</v>
      </c>
      <c r="X197" s="274">
        <f>IF(X$51=0,0,X$51/NMM_fec!X$51)</f>
        <v>0.7584984189657572</v>
      </c>
      <c r="Y197" s="274">
        <f>IF(Y$51=0,0,Y$51/NMM_fec!Y$51)</f>
        <v>0.75849841896575676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0.57298694863379762</v>
      </c>
      <c r="C198" s="274">
        <f>IF(C$52=0,0,C$52/NMM_fec!C$52)</f>
        <v>0.57646453277540477</v>
      </c>
      <c r="D198" s="274">
        <f>IF(D$52=0,0,D$52/NMM_fec!D$52)</f>
        <v>0.57862770529855589</v>
      </c>
      <c r="E198" s="274">
        <f>IF(E$52=0,0,E$52/NMM_fec!E$52)</f>
        <v>0.57862770529855567</v>
      </c>
      <c r="F198" s="274">
        <f>IF(F$52=0,0,F$52/NMM_fec!F$52)</f>
        <v>0.57862770529855534</v>
      </c>
      <c r="G198" s="274">
        <f>IF(G$52=0,0,G$52/NMM_fec!G$52)</f>
        <v>0.58063839496967284</v>
      </c>
      <c r="H198" s="274">
        <f>IF(H$52=0,0,H$52/NMM_fec!H$52)</f>
        <v>0.58063839496967307</v>
      </c>
      <c r="I198" s="274">
        <f>IF(I$52=0,0,I$52/NMM_fec!I$52)</f>
        <v>0.587726773397934</v>
      </c>
      <c r="J198" s="274">
        <f>IF(J$52=0,0,J$52/NMM_fec!J$52)</f>
        <v>0.59061731222589875</v>
      </c>
      <c r="K198" s="274">
        <f>IF(K$52=0,0,K$52/NMM_fec!K$52)</f>
        <v>0.59061731222589875</v>
      </c>
      <c r="L198" s="274">
        <f>IF(L$52=0,0,L$52/NMM_fec!L$52)</f>
        <v>0.59061731222589886</v>
      </c>
      <c r="M198" s="274">
        <f>IF(M$52=0,0,M$52/NMM_fec!M$52)</f>
        <v>0.59061731222589886</v>
      </c>
      <c r="N198" s="274">
        <f>IF(N$52=0,0,N$52/NMM_fec!N$52)</f>
        <v>0.59061731222589886</v>
      </c>
      <c r="O198" s="274">
        <f>IF(O$52=0,0,O$52/NMM_fec!O$52)</f>
        <v>0.59061731222589875</v>
      </c>
      <c r="P198" s="274">
        <f>IF(P$52=0,0,P$52/NMM_fec!P$52)</f>
        <v>0.59061731222589864</v>
      </c>
      <c r="Q198" s="274">
        <f>IF(Q$52=0,0,Q$52/NMM_fec!Q$52)</f>
        <v>0.59061731222589864</v>
      </c>
      <c r="R198" s="274">
        <f>IF(R$52=0,0,R$52/NMM_fec!R$52)</f>
        <v>0.59670779892853754</v>
      </c>
      <c r="S198" s="274">
        <f>IF(S$52=0,0,S$52/NMM_fec!S$52)</f>
        <v>0.59738245314218541</v>
      </c>
      <c r="T198" s="274">
        <f>IF(T$52=0,0,T$52/NMM_fec!T$52)</f>
        <v>0.59738245314218541</v>
      </c>
      <c r="U198" s="274">
        <f>IF(U$52=0,0,U$52/NMM_fec!U$52)</f>
        <v>0.60279642575319559</v>
      </c>
      <c r="V198" s="274">
        <f>IF(V$52=0,0,V$52/NMM_fec!V$52)</f>
        <v>0.60546462551805358</v>
      </c>
      <c r="W198" s="274">
        <f>IF(W$52=0,0,W$52/NMM_fec!W$52)</f>
        <v>0.60546462551805347</v>
      </c>
      <c r="X198" s="274">
        <f>IF(X$52=0,0,X$52/NMM_fec!X$52)</f>
        <v>0.61007038089147692</v>
      </c>
      <c r="Y198" s="274">
        <f>IF(Y$52=0,0,Y$52/NMM_fec!Y$52)</f>
        <v>0.61421556072755767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0.84950010159963651</v>
      </c>
      <c r="C199" s="275">
        <f>IF(C$53=0,0,C$53/NMM_fec!C$53)</f>
        <v>0.85177876226931404</v>
      </c>
      <c r="D199" s="275">
        <f>IF(D$53=0,0,D$53/NMM_fec!D$53)</f>
        <v>0.86248389694993077</v>
      </c>
      <c r="E199" s="275">
        <f>IF(E$53=0,0,E$53/NMM_fec!E$53)</f>
        <v>0.89117472234912964</v>
      </c>
      <c r="F199" s="275">
        <f>IF(F$53=0,0,F$53/NMM_fec!F$53)</f>
        <v>0.8705216152754619</v>
      </c>
      <c r="G199" s="275">
        <f>IF(G$53=0,0,G$53/NMM_fec!G$53)</f>
        <v>0.87449414556583993</v>
      </c>
      <c r="H199" s="275">
        <f>IF(H$53=0,0,H$53/NMM_fec!H$53)</f>
        <v>0.88753625944629899</v>
      </c>
      <c r="I199" s="275">
        <f>IF(I$53=0,0,I$53/NMM_fec!I$53)</f>
        <v>0.89681783026203532</v>
      </c>
      <c r="J199" s="275">
        <f>IF(J$53=0,0,J$53/NMM_fec!J$53)</f>
        <v>0.90202013477622389</v>
      </c>
      <c r="K199" s="275">
        <f>IF(K$53=0,0,K$53/NMM_fec!K$53)</f>
        <v>0.91055814069816798</v>
      </c>
      <c r="L199" s="275">
        <f>IF(L$53=0,0,L$53/NMM_fec!L$53)</f>
        <v>0.92506734815832126</v>
      </c>
      <c r="M199" s="275">
        <f>IF(M$53=0,0,M$53/NMM_fec!M$53)</f>
        <v>0.92304416443973303</v>
      </c>
      <c r="N199" s="275">
        <f>IF(N$53=0,0,N$53/NMM_fec!N$53)</f>
        <v>0.92998565894881768</v>
      </c>
      <c r="O199" s="275">
        <f>IF(O$53=0,0,O$53/NMM_fec!O$53)</f>
        <v>0.9389017442931924</v>
      </c>
      <c r="P199" s="275">
        <f>IF(P$53=0,0,P$53/NMM_fec!P$53)</f>
        <v>0.94873234420975328</v>
      </c>
      <c r="Q199" s="275">
        <f>IF(Q$53=0,0,Q$53/NMM_fec!Q$53)</f>
        <v>0.95840503487828677</v>
      </c>
      <c r="R199" s="275">
        <f>IF(R$53=0,0,R$53/NMM_fec!R$53)</f>
        <v>0.97339709099397898</v>
      </c>
      <c r="S199" s="275">
        <f>IF(S$53=0,0,S$53/NMM_fec!S$53)</f>
        <v>0.96761485256288005</v>
      </c>
      <c r="T199" s="275">
        <f>IF(T$53=0,0,T$53/NMM_fec!T$53)</f>
        <v>0.97287346965492494</v>
      </c>
      <c r="U199" s="275">
        <f>IF(U$53=0,0,U$53/NMM_fec!U$53)</f>
        <v>0.99215316819725874</v>
      </c>
      <c r="V199" s="275">
        <f>IF(V$53=0,0,V$53/NMM_fec!V$53)</f>
        <v>0.99698127972738126</v>
      </c>
      <c r="W199" s="275">
        <f>IF(W$53=0,0,W$53/NMM_fec!W$53)</f>
        <v>0.99233063701572788</v>
      </c>
      <c r="X199" s="275">
        <f>IF(X$53=0,0,X$53/NMM_fec!X$53)</f>
        <v>1.0006376095406004</v>
      </c>
      <c r="Y199" s="275">
        <f>IF(Y$53=0,0,Y$53/NMM_fec!Y$53)</f>
        <v>0.9979720382191738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0.66023100000000001</v>
      </c>
      <c r="C200" s="276">
        <f>IF(C$59=0,0,C$59/NMM_fec!C$59)</f>
        <v>0.66023100000000001</v>
      </c>
      <c r="D200" s="276">
        <f>IF(D$59=0,0,D$59/NMM_fec!D$59)</f>
        <v>0.66023100000000001</v>
      </c>
      <c r="E200" s="276">
        <f>IF(E$59=0,0,E$59/NMM_fec!E$59)</f>
        <v>0.66023100000000001</v>
      </c>
      <c r="F200" s="276">
        <f>IF(F$59=0,0,F$59/NMM_fec!F$59)</f>
        <v>0.66023100000000012</v>
      </c>
      <c r="G200" s="276">
        <f>IF(G$59=0,0,G$59/NMM_fec!G$59)</f>
        <v>0.66023100000000001</v>
      </c>
      <c r="H200" s="276">
        <f>IF(H$59=0,0,H$59/NMM_fec!H$59)</f>
        <v>0.66023100000000012</v>
      </c>
      <c r="I200" s="276">
        <f>IF(I$59=0,0,I$59/NMM_fec!I$59)</f>
        <v>0.6602309999999999</v>
      </c>
      <c r="J200" s="276">
        <f>IF(J$59=0,0,J$59/NMM_fec!J$59)</f>
        <v>0.66023100000000001</v>
      </c>
      <c r="K200" s="276">
        <f>IF(K$59=0,0,K$59/NMM_fec!K$59)</f>
        <v>0.66023100000000001</v>
      </c>
      <c r="L200" s="276">
        <f>IF(L$59=0,0,L$59/NMM_fec!L$59)</f>
        <v>0.66023100000000001</v>
      </c>
      <c r="M200" s="276">
        <f>IF(M$59=0,0,M$59/NMM_fec!M$59)</f>
        <v>0.6602309999999999</v>
      </c>
      <c r="N200" s="276">
        <f>IF(N$59=0,0,N$59/NMM_fec!N$59)</f>
        <v>0.66023100000000012</v>
      </c>
      <c r="O200" s="276">
        <f>IF(O$59=0,0,O$59/NMM_fec!O$59)</f>
        <v>0.66023100000000012</v>
      </c>
      <c r="P200" s="276">
        <f>IF(P$59=0,0,P$59/NMM_fec!P$59)</f>
        <v>0.6602309999999999</v>
      </c>
      <c r="Q200" s="276">
        <f>IF(Q$59=0,0,Q$59/NMM_fec!Q$59)</f>
        <v>0.66023100000000001</v>
      </c>
      <c r="R200" s="276">
        <f>IF(R$59=0,0,R$59/NMM_fec!R$59)</f>
        <v>0.66023100000000001</v>
      </c>
      <c r="S200" s="276">
        <f>IF(S$59=0,0,S$59/NMM_fec!S$59)</f>
        <v>0.66023100000000001</v>
      </c>
      <c r="T200" s="276">
        <f>IF(T$59=0,0,T$59/NMM_fec!T$59)</f>
        <v>0.6602309999999999</v>
      </c>
      <c r="U200" s="276">
        <f>IF(U$59=0,0,U$59/NMM_fec!U$59)</f>
        <v>0.6602309999999999</v>
      </c>
      <c r="V200" s="276">
        <f>IF(V$59=0,0,V$59/NMM_fec!V$59)</f>
        <v>0.66023100000000012</v>
      </c>
      <c r="W200" s="276">
        <f>IF(W$59=0,0,W$59/NMM_fec!W$59)</f>
        <v>0.66023100000000012</v>
      </c>
      <c r="X200" s="276">
        <f>IF(X$59=0,0,X$59/NMM_fec!X$59)</f>
        <v>0.66023100000000001</v>
      </c>
      <c r="Y200" s="276">
        <f>IF(Y$59=0,0,Y$59/NMM_fec!Y$59)</f>
        <v>0.6602309999999999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0.50405318253496678</v>
      </c>
      <c r="C201" s="276">
        <f>IF(C$60=0,0,C$60/NMM_fec!C$60)</f>
        <v>0.49907254973927595</v>
      </c>
      <c r="D201" s="276">
        <f>IF(D$60=0,0,D$60/NMM_fec!D$60)</f>
        <v>0.49889043103009084</v>
      </c>
      <c r="E201" s="276">
        <f>IF(E$60=0,0,E$60/NMM_fec!E$60)</f>
        <v>0.49351838275721838</v>
      </c>
      <c r="F201" s="276">
        <f>IF(F$60=0,0,F$60/NMM_fec!F$60)</f>
        <v>0.48670605247960608</v>
      </c>
      <c r="G201" s="276">
        <f>IF(G$60=0,0,G$60/NMM_fec!G$60)</f>
        <v>0.49497928682907072</v>
      </c>
      <c r="H201" s="276">
        <f>IF(H$60=0,0,H$60/NMM_fec!H$60)</f>
        <v>0.49870646550833886</v>
      </c>
      <c r="I201" s="276">
        <f>IF(I$60=0,0,I$60/NMM_fec!I$60)</f>
        <v>0.50464518435133088</v>
      </c>
      <c r="J201" s="276">
        <f>IF(J$60=0,0,J$60/NMM_fec!J$60)</f>
        <v>0.50346499586754134</v>
      </c>
      <c r="K201" s="276">
        <f>IF(K$60=0,0,K$60/NMM_fec!K$60)</f>
        <v>0.50161308831634499</v>
      </c>
      <c r="L201" s="276">
        <f>IF(L$60=0,0,L$60/NMM_fec!L$60)</f>
        <v>0.49565310371723648</v>
      </c>
      <c r="M201" s="276">
        <f>IF(M$60=0,0,M$60/NMM_fec!M$60)</f>
        <v>0.49488967665945449</v>
      </c>
      <c r="N201" s="276">
        <f>IF(N$60=0,0,N$60/NMM_fec!N$60)</f>
        <v>0.49350164881881736</v>
      </c>
      <c r="O201" s="276">
        <f>IF(O$60=0,0,O$60/NMM_fec!O$60)</f>
        <v>0.49299777982938803</v>
      </c>
      <c r="P201" s="276">
        <f>IF(P$60=0,0,P$60/NMM_fec!P$60)</f>
        <v>0.49470484519554048</v>
      </c>
      <c r="Q201" s="276">
        <f>IF(Q$60=0,0,Q$60/NMM_fec!Q$60)</f>
        <v>0.4993078805286455</v>
      </c>
      <c r="R201" s="276">
        <f>IF(R$60=0,0,R$60/NMM_fec!R$60)</f>
        <v>0.51093920590723563</v>
      </c>
      <c r="S201" s="276">
        <f>IF(S$60=0,0,S$60/NMM_fec!S$60)</f>
        <v>0.51185391113710477</v>
      </c>
      <c r="T201" s="276">
        <f>IF(T$60=0,0,T$60/NMM_fec!T$60)</f>
        <v>0.51370586575081312</v>
      </c>
      <c r="U201" s="276">
        <f>IF(U$60=0,0,U$60/NMM_fec!U$60)</f>
        <v>0.51498058833320237</v>
      </c>
      <c r="V201" s="276">
        <f>IF(V$60=0,0,V$60/NMM_fec!V$60)</f>
        <v>0.50754354398943657</v>
      </c>
      <c r="W201" s="276">
        <f>IF(W$60=0,0,W$60/NMM_fec!W$60)</f>
        <v>0.50919558768186146</v>
      </c>
      <c r="X201" s="276">
        <f>IF(X$60=0,0,X$60/NMM_fec!X$60)</f>
        <v>0.522949301092686</v>
      </c>
      <c r="Y201" s="276">
        <f>IF(Y$60=0,0,Y$60/NMM_fec!Y$60)</f>
        <v>0.52744157351384646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0.68549766112396937</v>
      </c>
      <c r="C202" s="276">
        <f>IF(C$79=0,0,C$79/NMM_fec!C$79)</f>
        <v>0.68754209664072663</v>
      </c>
      <c r="D202" s="276">
        <f>IF(D$79=0,0,D$79/NMM_fec!D$79)</f>
        <v>0.68934850599646136</v>
      </c>
      <c r="E202" s="276">
        <f>IF(E$79=0,0,E$79/NMM_fec!E$79)</f>
        <v>0.69687062451496262</v>
      </c>
      <c r="F202" s="276">
        <f>IF(F$79=0,0,F$79/NMM_fec!F$79)</f>
        <v>0.70282812855575916</v>
      </c>
      <c r="G202" s="276">
        <f>IF(G$79=0,0,G$79/NMM_fec!G$79)</f>
        <v>0.69390490215143585</v>
      </c>
      <c r="H202" s="276">
        <f>IF(H$79=0,0,H$79/NMM_fec!H$79)</f>
        <v>0.69164871602746358</v>
      </c>
      <c r="I202" s="276">
        <f>IF(I$79=0,0,I$79/NMM_fec!I$79)</f>
        <v>0.70430373454117845</v>
      </c>
      <c r="J202" s="276">
        <f>IF(J$79=0,0,J$79/NMM_fec!J$79)</f>
        <v>0.7077277371421431</v>
      </c>
      <c r="K202" s="276">
        <f>IF(K$79=0,0,K$79/NMM_fec!K$79)</f>
        <v>0.71046346442752417</v>
      </c>
      <c r="L202" s="276">
        <f>IF(L$79=0,0,L$79/NMM_fec!L$79)</f>
        <v>0.715083691549524</v>
      </c>
      <c r="M202" s="276">
        <f>IF(M$79=0,0,M$79/NMM_fec!M$79)</f>
        <v>0.71724883779992377</v>
      </c>
      <c r="N202" s="276">
        <f>IF(N$79=0,0,N$79/NMM_fec!N$79)</f>
        <v>0.71597704410711727</v>
      </c>
      <c r="O202" s="276">
        <f>IF(O$79=0,0,O$79/NMM_fec!O$79)</f>
        <v>0.70827055496288771</v>
      </c>
      <c r="P202" s="276">
        <f>IF(P$79=0,0,P$79/NMM_fec!P$79)</f>
        <v>0.70600611971625538</v>
      </c>
      <c r="Q202" s="276">
        <f>IF(Q$79=0,0,Q$79/NMM_fec!Q$79)</f>
        <v>0.70269212343644072</v>
      </c>
      <c r="R202" s="276">
        <f>IF(R$79=0,0,R$79/NMM_fec!R$79)</f>
        <v>0.70662657598489309</v>
      </c>
      <c r="S202" s="276">
        <f>IF(S$79=0,0,S$79/NMM_fec!S$79)</f>
        <v>0.70748137425752033</v>
      </c>
      <c r="T202" s="276">
        <f>IF(T$79=0,0,T$79/NMM_fec!T$79)</f>
        <v>0.70916168199468033</v>
      </c>
      <c r="U202" s="276">
        <f>IF(U$79=0,0,U$79/NMM_fec!U$79)</f>
        <v>0.72452692836708599</v>
      </c>
      <c r="V202" s="276">
        <f>IF(V$79=0,0,V$79/NMM_fec!V$79)</f>
        <v>0.73496696436611053</v>
      </c>
      <c r="W202" s="276">
        <f>IF(W$79=0,0,W$79/NMM_fec!W$79)</f>
        <v>0.73806890087094257</v>
      </c>
      <c r="X202" s="276">
        <f>IF(X$79=0,0,X$79/NMM_fec!X$79)</f>
        <v>0.73856780010428791</v>
      </c>
      <c r="Y202" s="276">
        <f>IF(Y$79=0,0,Y$79/NMM_fec!Y$79)</f>
        <v>0.73673758031190273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0.56644149696609947</v>
      </c>
      <c r="C203" s="277">
        <f>IF(C$89=0,0,C$89/NMM_fec!C$89)</f>
        <v>0.5630301623476418</v>
      </c>
      <c r="D203" s="277">
        <f>IF(D$89=0,0,D$89/NMM_fec!D$89)</f>
        <v>0.56599365942059332</v>
      </c>
      <c r="E203" s="277">
        <f>IF(E$89=0,0,E$89/NMM_fec!E$89)</f>
        <v>0.57627346794531309</v>
      </c>
      <c r="F203" s="277">
        <f>IF(F$89=0,0,F$89/NMM_fec!F$89)</f>
        <v>0.56273585140099647</v>
      </c>
      <c r="G203" s="277">
        <f>IF(G$89=0,0,G$89/NMM_fec!G$89)</f>
        <v>0.56899713496015514</v>
      </c>
      <c r="H203" s="277">
        <f>IF(H$89=0,0,H$89/NMM_fec!H$89)</f>
        <v>0.57575757369871472</v>
      </c>
      <c r="I203" s="277">
        <f>IF(I$89=0,0,I$89/NMM_fec!I$89)</f>
        <v>0.58179163264526368</v>
      </c>
      <c r="J203" s="277">
        <f>IF(J$89=0,0,J$89/NMM_fec!J$89)</f>
        <v>0.58216438997437203</v>
      </c>
      <c r="K203" s="277">
        <f>IF(K$89=0,0,K$89/NMM_fec!K$89)</f>
        <v>0.58476504080717506</v>
      </c>
      <c r="L203" s="277">
        <f>IF(L$89=0,0,L$89/NMM_fec!L$89)</f>
        <v>0.58417514970475237</v>
      </c>
      <c r="M203" s="277">
        <f>IF(M$89=0,0,M$89/NMM_fec!M$89)</f>
        <v>0.58383175295550271</v>
      </c>
      <c r="N203" s="277">
        <f>IF(N$89=0,0,N$89/NMM_fec!N$89)</f>
        <v>0.58387924172902439</v>
      </c>
      <c r="O203" s="277">
        <f>IF(O$89=0,0,O$89/NMM_fec!O$89)</f>
        <v>0.58388824084335511</v>
      </c>
      <c r="P203" s="277">
        <f>IF(P$89=0,0,P$89/NMM_fec!P$89)</f>
        <v>0.5883826950745118</v>
      </c>
      <c r="Q203" s="277">
        <f>IF(Q$89=0,0,Q$89/NMM_fec!Q$89)</f>
        <v>0.59440844405115689</v>
      </c>
      <c r="R203" s="277">
        <f>IF(R$89=0,0,R$89/NMM_fec!R$89)</f>
        <v>0.60721550563824178</v>
      </c>
      <c r="S203" s="277">
        <f>IF(S$89=0,0,S$89/NMM_fec!S$89)</f>
        <v>0.60630338002589301</v>
      </c>
      <c r="T203" s="277">
        <f>IF(T$89=0,0,T$89/NMM_fec!T$89)</f>
        <v>0.6096818792925498</v>
      </c>
      <c r="U203" s="277">
        <f>IF(U$89=0,0,U$89/NMM_fec!U$89)</f>
        <v>0.61731417504290298</v>
      </c>
      <c r="V203" s="277">
        <f>IF(V$89=0,0,V$89/NMM_fec!V$89)</f>
        <v>0.61405330740192821</v>
      </c>
      <c r="W203" s="277">
        <f>IF(W$89=0,0,W$89/NMM_fec!W$89)</f>
        <v>0.61478923894243298</v>
      </c>
      <c r="X203" s="277">
        <f>IF(X$89=0,0,X$89/NMM_fec!X$89)</f>
        <v>0.62650475110960513</v>
      </c>
      <c r="Y203" s="277">
        <f>IF(Y$89=0,0,Y$89/NMM_fec!Y$89)</f>
        <v>0.62777181235825619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0.47162861434670822</v>
      </c>
      <c r="C205" s="320">
        <f>IF(C$99=0,0,C$99/NMM_fec!C$99)</f>
        <v>0.46678061254136721</v>
      </c>
      <c r="D205" s="320">
        <f>IF(D$99=0,0,D$99/NMM_fec!D$99)</f>
        <v>0.46736613203786315</v>
      </c>
      <c r="E205" s="320">
        <f>IF(E$99=0,0,E$99/NMM_fec!E$99)</f>
        <v>0.47940208221790043</v>
      </c>
      <c r="F205" s="320">
        <f>IF(F$99=0,0,F$99/NMM_fec!F$99)</f>
        <v>0.47175299749815647</v>
      </c>
      <c r="G205" s="320">
        <f>IF(G$99=0,0,G$99/NMM_fec!G$99)</f>
        <v>0.47880470014596671</v>
      </c>
      <c r="H205" s="320">
        <f>IF(H$99=0,0,H$99/NMM_fec!H$99)</f>
        <v>0.48442276213725477</v>
      </c>
      <c r="I205" s="320">
        <f>IF(I$99=0,0,I$99/NMM_fec!I$99)</f>
        <v>0.48121961152451309</v>
      </c>
      <c r="J205" s="320">
        <f>IF(J$99=0,0,J$99/NMM_fec!J$99)</f>
        <v>0.48777434287774385</v>
      </c>
      <c r="K205" s="320">
        <f>IF(K$99=0,0,K$99/NMM_fec!K$99)</f>
        <v>0.4945135557836684</v>
      </c>
      <c r="L205" s="320">
        <f>IF(L$99=0,0,L$99/NMM_fec!L$99)</f>
        <v>0.49707129906189679</v>
      </c>
      <c r="M205" s="320">
        <f>IF(M$99=0,0,M$99/NMM_fec!M$99)</f>
        <v>0.50007416299836294</v>
      </c>
      <c r="N205" s="320">
        <f>IF(N$99=0,0,N$99/NMM_fec!N$99)</f>
        <v>0.49989877631070428</v>
      </c>
      <c r="O205" s="320">
        <f>IF(O$99=0,0,O$99/NMM_fec!O$99)</f>
        <v>0.50202354422191353</v>
      </c>
      <c r="P205" s="320">
        <f>IF(P$99=0,0,P$99/NMM_fec!P$99)</f>
        <v>0.50591376629219909</v>
      </c>
      <c r="Q205" s="320">
        <f>IF(Q$99=0,0,Q$99/NMM_fec!Q$99)</f>
        <v>0.51707509299195165</v>
      </c>
      <c r="R205" s="320">
        <f>IF(R$99=0,0,R$99/NMM_fec!R$99)</f>
        <v>0.52841119312140183</v>
      </c>
      <c r="S205" s="320">
        <f>IF(S$99=0,0,S$99/NMM_fec!S$99)</f>
        <v>0.53932580859152024</v>
      </c>
      <c r="T205" s="320">
        <f>IF(T$99=0,0,T$99/NMM_fec!T$99)</f>
        <v>0.5497695831084588</v>
      </c>
      <c r="U205" s="320">
        <f>IF(U$99=0,0,U$99/NMM_fec!U$99)</f>
        <v>0.55182894636447</v>
      </c>
      <c r="V205" s="320">
        <f>IF(V$99=0,0,V$99/NMM_fec!V$99)</f>
        <v>0.54906543230294425</v>
      </c>
      <c r="W205" s="320">
        <f>IF(W$99=0,0,W$99/NMM_fec!W$99)</f>
        <v>0.55143019375477431</v>
      </c>
      <c r="X205" s="320">
        <f>IF(X$99=0,0,X$99/NMM_fec!X$99)</f>
        <v>0.55883514731652217</v>
      </c>
      <c r="Y205" s="320">
        <f>IF(Y$99=0,0,Y$99/NMM_fec!Y$99)</f>
        <v>0.56672984060009624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0.46929927634281188</v>
      </c>
      <c r="C206" s="273">
        <f>IF(C$100=0,0,C$100/NMM_fec!C$100)</f>
        <v>0.46948762877742412</v>
      </c>
      <c r="D206" s="273">
        <f>IF(D$100=0,0,D$100/NMM_fec!D$100)</f>
        <v>0.46985261851395022</v>
      </c>
      <c r="E206" s="273">
        <f>IF(E$100=0,0,E$100/NMM_fec!E$100)</f>
        <v>0.47505882982357278</v>
      </c>
      <c r="F206" s="273">
        <f>IF(F$100=0,0,F$100/NMM_fec!F$100)</f>
        <v>0.47811243671570408</v>
      </c>
      <c r="G206" s="273">
        <f>IF(G$100=0,0,G$100/NMM_fec!G$100)</f>
        <v>0.48059114650998425</v>
      </c>
      <c r="H206" s="273">
        <f>IF(H$100=0,0,H$100/NMM_fec!H$100)</f>
        <v>0.48059114650998397</v>
      </c>
      <c r="I206" s="273">
        <f>IF(I$100=0,0,I$100/NMM_fec!I$100)</f>
        <v>0.48059114650998397</v>
      </c>
      <c r="J206" s="273">
        <f>IF(J$100=0,0,J$100/NMM_fec!J$100)</f>
        <v>0.48712221418198026</v>
      </c>
      <c r="K206" s="273">
        <f>IF(K$100=0,0,K$100/NMM_fec!K$100)</f>
        <v>0.49208478626092306</v>
      </c>
      <c r="L206" s="273">
        <f>IF(L$100=0,0,L$100/NMM_fec!L$100)</f>
        <v>0.4961908534033222</v>
      </c>
      <c r="M206" s="273">
        <f>IF(M$100=0,0,M$100/NMM_fec!M$100)</f>
        <v>0.49964260846820618</v>
      </c>
      <c r="N206" s="273">
        <f>IF(N$100=0,0,N$100/NMM_fec!N$100)</f>
        <v>0.49964260846820652</v>
      </c>
      <c r="O206" s="273">
        <f>IF(O$100=0,0,O$100/NMM_fec!O$100)</f>
        <v>0.5017302290256207</v>
      </c>
      <c r="P206" s="273">
        <f>IF(P$100=0,0,P$100/NMM_fec!P$100)</f>
        <v>0.50173022902562059</v>
      </c>
      <c r="Q206" s="273">
        <f>IF(Q$100=0,0,Q$100/NMM_fec!Q$100)</f>
        <v>0.50655720612305888</v>
      </c>
      <c r="R206" s="273">
        <f>IF(R$100=0,0,R$100/NMM_fec!R$100)</f>
        <v>0.51090148551075254</v>
      </c>
      <c r="S206" s="273">
        <f>IF(S$100=0,0,S$100/NMM_fec!S$100)</f>
        <v>0.51481133695967751</v>
      </c>
      <c r="T206" s="273">
        <f>IF(T$100=0,0,T$100/NMM_fec!T$100)</f>
        <v>0.51833020326370993</v>
      </c>
      <c r="U206" s="273">
        <f>IF(U$100=0,0,U$100/NMM_fec!U$100)</f>
        <v>0.52149718293733882</v>
      </c>
      <c r="V206" s="273">
        <f>IF(V$100=0,0,V$100/NMM_fec!V$100)</f>
        <v>0.52434746464360493</v>
      </c>
      <c r="W206" s="273">
        <f>IF(W$100=0,0,W$100/NMM_fec!W$100)</f>
        <v>0.52691271817924434</v>
      </c>
      <c r="X206" s="273">
        <f>IF(X$100=0,0,X$100/NMM_fec!X$100)</f>
        <v>0.52922144636131996</v>
      </c>
      <c r="Y206" s="273">
        <f>IF(Y$100=0,0,Y$100/NMM_fec!Y$100)</f>
        <v>0.53129930172518813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0.12181204890985035</v>
      </c>
      <c r="C207" s="274">
        <f>IF(C$101=0,0,C$101/NMM_fec!C$101)</f>
        <v>0.12186093796025774</v>
      </c>
      <c r="D207" s="274">
        <f>IF(D$101=0,0,D$101/NMM_fec!D$101)</f>
        <v>0.12195567526303781</v>
      </c>
      <c r="E207" s="274">
        <f>IF(E$101=0,0,E$101/NMM_fec!E$101)</f>
        <v>0.12330700755492804</v>
      </c>
      <c r="F207" s="274">
        <f>IF(F$101=0,0,F$101/NMM_fec!F$101)</f>
        <v>0.12409960650158401</v>
      </c>
      <c r="G207" s="274">
        <f>IF(G$101=0,0,G$101/NMM_fec!G$101)</f>
        <v>0.12474298426480397</v>
      </c>
      <c r="H207" s="274">
        <f>IF(H$101=0,0,H$101/NMM_fec!H$101)</f>
        <v>0.12474298426480396</v>
      </c>
      <c r="I207" s="274">
        <f>IF(I$101=0,0,I$101/NMM_fec!I$101)</f>
        <v>0.12474298426480389</v>
      </c>
      <c r="J207" s="274">
        <f>IF(J$101=0,0,J$101/NMM_fec!J$101)</f>
        <v>0.1264381983313895</v>
      </c>
      <c r="K207" s="274">
        <f>IF(K$101=0,0,K$101/NMM_fec!K$101)</f>
        <v>0.12772629124623397</v>
      </c>
      <c r="L207" s="274">
        <f>IF(L$101=0,0,L$101/NMM_fec!L$101)</f>
        <v>0.128792068409742</v>
      </c>
      <c r="M207" s="274">
        <f>IF(M$101=0,0,M$101/NMM_fec!M$101)</f>
        <v>0.12968801131437457</v>
      </c>
      <c r="N207" s="274">
        <f>IF(N$101=0,0,N$101/NMM_fec!N$101)</f>
        <v>0.12968801131437452</v>
      </c>
      <c r="O207" s="274">
        <f>IF(O$101=0,0,O$101/NMM_fec!O$101)</f>
        <v>0.13022987734797825</v>
      </c>
      <c r="P207" s="274">
        <f>IF(P$101=0,0,P$101/NMM_fec!P$101)</f>
        <v>0.13022987734797836</v>
      </c>
      <c r="Q207" s="274">
        <f>IF(Q$101=0,0,Q$101/NMM_fec!Q$101)</f>
        <v>0.13161718318174795</v>
      </c>
      <c r="R207" s="274">
        <f>IF(R$101=0,0,R$101/NMM_fec!R$101)</f>
        <v>0.1329785797146974</v>
      </c>
      <c r="S207" s="274">
        <f>IF(S$101=0,0,S$101/NMM_fec!S$101)</f>
        <v>0.1359712095166675</v>
      </c>
      <c r="T207" s="274">
        <f>IF(T$101=0,0,T$101/NMM_fec!T$101)</f>
        <v>0.13781404239907658</v>
      </c>
      <c r="U207" s="274">
        <f>IF(U$101=0,0,U$101/NMM_fec!U$101)</f>
        <v>0.1387271698047246</v>
      </c>
      <c r="V207" s="274">
        <f>IF(V$101=0,0,V$101/NMM_fec!V$101)</f>
        <v>0.13907294657994099</v>
      </c>
      <c r="W207" s="274">
        <f>IF(W$101=0,0,W$101/NMM_fec!W$101)</f>
        <v>0.13944741760517521</v>
      </c>
      <c r="X207" s="274">
        <f>IF(X$101=0,0,X$101/NMM_fec!X$101)</f>
        <v>0.14058014893240908</v>
      </c>
      <c r="Y207" s="274">
        <f>IF(Y$101=0,0,Y$101/NMM_fec!Y$101)</f>
        <v>0.14213181393145552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0.66558709496815838</v>
      </c>
      <c r="C208" s="274">
        <f>IF(C$102=0,0,C$102/NMM_fec!C$102)</f>
        <v>0.66585422717164433</v>
      </c>
      <c r="D208" s="274">
        <f>IF(D$102=0,0,D$102/NMM_fec!D$102)</f>
        <v>0.6663718765068849</v>
      </c>
      <c r="E208" s="274">
        <f>IF(E$102=0,0,E$102/NMM_fec!E$102)</f>
        <v>0.67375562337384343</v>
      </c>
      <c r="F208" s="274">
        <f>IF(F$102=0,0,F$102/NMM_fec!F$102)</f>
        <v>0.67808642344740577</v>
      </c>
      <c r="G208" s="274">
        <f>IF(G$102=0,0,G$102/NMM_fec!G$102)</f>
        <v>0.6816018715514397</v>
      </c>
      <c r="H208" s="274">
        <f>IF(H$102=0,0,H$102/NMM_fec!H$102)</f>
        <v>0.68160187155144003</v>
      </c>
      <c r="I208" s="274">
        <f>IF(I$102=0,0,I$102/NMM_fec!I$102)</f>
        <v>0.68160187155144003</v>
      </c>
      <c r="J208" s="274">
        <f>IF(J$102=0,0,J$102/NMM_fec!J$102)</f>
        <v>0.69005768631202891</v>
      </c>
      <c r="K208" s="274">
        <f>IF(K$102=0,0,K$102/NMM_fec!K$102)</f>
        <v>0.69766791959655938</v>
      </c>
      <c r="L208" s="274">
        <f>IF(L$102=0,0,L$102/NMM_fec!L$102)</f>
        <v>0.70372626874720101</v>
      </c>
      <c r="M208" s="274">
        <f>IF(M$102=0,0,M$102/NMM_fec!M$102)</f>
        <v>0.70862174534814881</v>
      </c>
      <c r="N208" s="274">
        <f>IF(N$102=0,0,N$102/NMM_fec!N$102)</f>
        <v>0.7086217453481487</v>
      </c>
      <c r="O208" s="274">
        <f>IF(O$102=0,0,O$102/NMM_fec!O$102)</f>
        <v>0.71158252831170543</v>
      </c>
      <c r="P208" s="274">
        <f>IF(P$102=0,0,P$102/NMM_fec!P$102)</f>
        <v>0.71158252831170532</v>
      </c>
      <c r="Q208" s="274">
        <f>IF(Q$102=0,0,Q$102/NMM_fec!Q$102)</f>
        <v>0.71704027739626786</v>
      </c>
      <c r="R208" s="274">
        <f>IF(R$102=0,0,R$102/NMM_fec!R$102)</f>
        <v>0.72195225157237419</v>
      </c>
      <c r="S208" s="274">
        <f>IF(S$102=0,0,S$102/NMM_fec!S$102)</f>
        <v>0.72637302833086992</v>
      </c>
      <c r="T208" s="274">
        <f>IF(T$102=0,0,T$102/NMM_fec!T$102)</f>
        <v>0.73035172741351584</v>
      </c>
      <c r="U208" s="274">
        <f>IF(U$102=0,0,U$102/NMM_fec!U$102)</f>
        <v>0.73393255658789736</v>
      </c>
      <c r="V208" s="274">
        <f>IF(V$102=0,0,V$102/NMM_fec!V$102)</f>
        <v>0.73715530284484065</v>
      </c>
      <c r="W208" s="274">
        <f>IF(W$102=0,0,W$102/NMM_fec!W$102)</f>
        <v>0.74005577447608972</v>
      </c>
      <c r="X208" s="274">
        <f>IF(X$102=0,0,X$102/NMM_fec!X$102)</f>
        <v>0.7426661989442136</v>
      </c>
      <c r="Y208" s="274">
        <f>IF(Y$102=0,0,Y$102/NMM_fec!Y$102)</f>
        <v>0.74501558096552556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0.46495364818046647</v>
      </c>
      <c r="C209" s="274">
        <f>IF(C$103=0,0,C$103/NMM_fec!C$103)</f>
        <v>0.4651402565049011</v>
      </c>
      <c r="D209" s="274">
        <f>IF(D$103=0,0,D$103/NMM_fec!D$103)</f>
        <v>0.46550186650112485</v>
      </c>
      <c r="E209" s="274">
        <f>IF(E$103=0,0,E$103/NMM_fec!E$103)</f>
        <v>0.47065986921630326</v>
      </c>
      <c r="F209" s="274">
        <f>IF(F$103=0,0,F$103/NMM_fec!F$103)</f>
        <v>0.47368520024956151</v>
      </c>
      <c r="G209" s="274">
        <f>IF(G$103=0,0,G$103/NMM_fec!G$103)</f>
        <v>0.47614095763025088</v>
      </c>
      <c r="H209" s="274">
        <f>IF(H$103=0,0,H$103/NMM_fec!H$103)</f>
        <v>0.47614095763025094</v>
      </c>
      <c r="I209" s="274">
        <f>IF(I$103=0,0,I$103/NMM_fec!I$103)</f>
        <v>0.47614095763025083</v>
      </c>
      <c r="J209" s="274">
        <f>IF(J$103=0,0,J$103/NMM_fec!J$103)</f>
        <v>0.48261154877258611</v>
      </c>
      <c r="K209" s="274">
        <f>IF(K$103=0,0,K$103/NMM_fec!K$103)</f>
        <v>0.48752816831319989</v>
      </c>
      <c r="L209" s="274">
        <f>IF(L$103=0,0,L$103/NMM_fec!L$103)</f>
        <v>0.4915962140012522</v>
      </c>
      <c r="M209" s="274">
        <f>IF(M$103=0,0,M$103/NMM_fec!M$103)</f>
        <v>0.49501600642571519</v>
      </c>
      <c r="N209" s="274">
        <f>IF(N$103=0,0,N$103/NMM_fec!N$103)</f>
        <v>0.49501600642571558</v>
      </c>
      <c r="O209" s="274">
        <f>IF(O$103=0,0,O$103/NMM_fec!O$103)</f>
        <v>0.49708429598659137</v>
      </c>
      <c r="P209" s="274">
        <f>IF(P$103=0,0,P$103/NMM_fec!P$103)</f>
        <v>0.49708429598659121</v>
      </c>
      <c r="Q209" s="274">
        <f>IF(Q$103=0,0,Q$103/NMM_fec!Q$103)</f>
        <v>0.5023796088421415</v>
      </c>
      <c r="R209" s="274">
        <f>IF(R$103=0,0,R$103/NMM_fec!R$103)</f>
        <v>0.50757602652233014</v>
      </c>
      <c r="S209" s="274">
        <f>IF(S$103=0,0,S$103/NMM_fec!S$103)</f>
        <v>0.5189988221860764</v>
      </c>
      <c r="T209" s="274">
        <f>IF(T$103=0,0,T$103/NMM_fec!T$103)</f>
        <v>0.52603287078251026</v>
      </c>
      <c r="U209" s="274">
        <f>IF(U$103=0,0,U$103/NMM_fec!U$103)</f>
        <v>0.52951825603223923</v>
      </c>
      <c r="V209" s="274">
        <f>IF(V$103=0,0,V$103/NMM_fec!V$103)</f>
        <v>0.53083807763060886</v>
      </c>
      <c r="W209" s="274">
        <f>IF(W$103=0,0,W$103/NMM_fec!W$103)</f>
        <v>0.53226742448815478</v>
      </c>
      <c r="X209" s="274">
        <f>IF(X$103=0,0,X$103/NMM_fec!X$103)</f>
        <v>0.53659103260179453</v>
      </c>
      <c r="Y209" s="274">
        <f>IF(Y$103=0,0,Y$103/NMM_fec!Y$103)</f>
        <v>0.54251370042092362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0.68836043259898971</v>
      </c>
      <c r="C210" s="275">
        <f>IF(C$104=0,0,C$104/NMM_fec!C$104)</f>
        <v>0.68631845476428899</v>
      </c>
      <c r="D210" s="275">
        <f>IF(D$104=0,0,D$104/NMM_fec!D$104)</f>
        <v>0.69288431714162124</v>
      </c>
      <c r="E210" s="275">
        <f>IF(E$104=0,0,E$104/NMM_fec!E$104)</f>
        <v>0.72386626761258044</v>
      </c>
      <c r="F210" s="275">
        <f>IF(F$104=0,0,F$104/NMM_fec!F$104)</f>
        <v>0.71163563096336968</v>
      </c>
      <c r="G210" s="275">
        <f>IF(G$104=0,0,G$104/NMM_fec!G$104)</f>
        <v>0.71610091876900994</v>
      </c>
      <c r="H210" s="275">
        <f>IF(H$104=0,0,H$104/NMM_fec!H$104)</f>
        <v>0.72678077269352492</v>
      </c>
      <c r="I210" s="275">
        <f>IF(I$104=0,0,I$104/NMM_fec!I$104)</f>
        <v>0.72197329902323282</v>
      </c>
      <c r="J210" s="275">
        <f>IF(J$104=0,0,J$104/NMM_fec!J$104)</f>
        <v>0.73602963887592621</v>
      </c>
      <c r="K210" s="275">
        <f>IF(K$104=0,0,K$104/NMM_fec!K$104)</f>
        <v>0.7505657725697219</v>
      </c>
      <c r="L210" s="275">
        <f>IF(L$104=0,0,L$104/NMM_fec!L$104)</f>
        <v>0.76888828255182151</v>
      </c>
      <c r="M210" s="275">
        <f>IF(M$104=0,0,M$104/NMM_fec!M$104)</f>
        <v>0.77254375128662089</v>
      </c>
      <c r="N210" s="275">
        <f>IF(N$104=0,0,N$104/NMM_fec!N$104)</f>
        <v>0.77835344968912212</v>
      </c>
      <c r="O210" s="275">
        <f>IF(O$104=0,0,O$104/NMM_fec!O$104)</f>
        <v>0.78909910327481503</v>
      </c>
      <c r="P210" s="275">
        <f>IF(P$104=0,0,P$104/NMM_fec!P$104)</f>
        <v>0.79736122188942127</v>
      </c>
      <c r="Q210" s="275">
        <f>IF(Q$104=0,0,Q$104/NMM_fec!Q$104)</f>
        <v>0.81407131304267721</v>
      </c>
      <c r="R210" s="275">
        <f>IF(R$104=0,0,R$104/NMM_fec!R$104)</f>
        <v>0.82589762551628276</v>
      </c>
      <c r="S210" s="275">
        <f>IF(S$104=0,0,S$104/NMM_fec!S$104)</f>
        <v>0.83946766057534317</v>
      </c>
      <c r="T210" s="275">
        <f>IF(T$104=0,0,T$104/NMM_fec!T$104)</f>
        <v>0.85546907674970007</v>
      </c>
      <c r="U210" s="275">
        <f>IF(U$104=0,0,U$104/NMM_fec!U$104)</f>
        <v>0.8664797563273795</v>
      </c>
      <c r="V210" s="275">
        <f>IF(V$104=0,0,V$104/NMM_fec!V$104)</f>
        <v>0.87286650993989967</v>
      </c>
      <c r="W210" s="275">
        <f>IF(W$104=0,0,W$104/NMM_fec!W$104)</f>
        <v>0.87113416540301158</v>
      </c>
      <c r="X210" s="275">
        <f>IF(X$104=0,0,X$104/NMM_fec!X$104)</f>
        <v>0.87200732007675807</v>
      </c>
      <c r="Y210" s="275">
        <f>IF(Y$104=0,0,Y$104/NMM_fec!Y$104)</f>
        <v>0.87928361688393308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0.45020000252227943</v>
      </c>
      <c r="C211" s="276">
        <f>IF(C$110=0,0,C$110/NMM_fec!C$110)</f>
        <v>0.44687063761024148</v>
      </c>
      <c r="D211" s="276">
        <f>IF(D$110=0,0,D$110/NMM_fec!D$110)</f>
        <v>0.44653605012220166</v>
      </c>
      <c r="E211" s="276">
        <f>IF(E$110=0,0,E$110/NMM_fec!E$110)</f>
        <v>0.45395791376186057</v>
      </c>
      <c r="F211" s="276">
        <f>IF(F$110=0,0,F$110/NMM_fec!F$110)</f>
        <v>0.44894884109333794</v>
      </c>
      <c r="G211" s="276">
        <f>IF(G$110=0,0,G$110/NMM_fec!G$110)</f>
        <v>0.45710646438000396</v>
      </c>
      <c r="H211" s="276">
        <f>IF(H$110=0,0,H$110/NMM_fec!H$110)</f>
        <v>0.46180694709561171</v>
      </c>
      <c r="I211" s="276">
        <f>IF(I$110=0,0,I$110/NMM_fec!I$110)</f>
        <v>0.4590365314103681</v>
      </c>
      <c r="J211" s="276">
        <f>IF(J$110=0,0,J$110/NMM_fec!J$110)</f>
        <v>0.46471292871028719</v>
      </c>
      <c r="K211" s="276">
        <f>IF(K$110=0,0,K$110/NMM_fec!K$110)</f>
        <v>0.47004438456499581</v>
      </c>
      <c r="L211" s="276">
        <f>IF(L$110=0,0,L$110/NMM_fec!L$110)</f>
        <v>0.47027716954678378</v>
      </c>
      <c r="M211" s="276">
        <f>IF(M$110=0,0,M$110/NMM_fec!M$110)</f>
        <v>0.47289570155160809</v>
      </c>
      <c r="N211" s="276">
        <f>IF(N$110=0,0,N$110/NMM_fec!N$110)</f>
        <v>0.47216083203099546</v>
      </c>
      <c r="O211" s="276">
        <f>IF(O$110=0,0,O$110/NMM_fec!O$110)</f>
        <v>0.47400592944063874</v>
      </c>
      <c r="P211" s="276">
        <f>IF(P$110=0,0,P$110/NMM_fec!P$110)</f>
        <v>0.47700769772439999</v>
      </c>
      <c r="Q211" s="276">
        <f>IF(Q$110=0,0,Q$110/NMM_fec!Q$110)</f>
        <v>0.48770703063440118</v>
      </c>
      <c r="R211" s="276">
        <f>IF(R$110=0,0,R$110/NMM_fec!R$110)</f>
        <v>0.49922250517852568</v>
      </c>
      <c r="S211" s="276">
        <f>IF(S$110=0,0,S$110/NMM_fec!S$110)</f>
        <v>0.51046576089797646</v>
      </c>
      <c r="T211" s="276">
        <f>IF(T$110=0,0,T$110/NMM_fec!T$110)</f>
        <v>0.52034740806153845</v>
      </c>
      <c r="U211" s="276">
        <f>IF(U$110=0,0,U$110/NMM_fec!U$110)</f>
        <v>0.52010070673875564</v>
      </c>
      <c r="V211" s="276">
        <f>IF(V$110=0,0,V$110/NMM_fec!V$110)</f>
        <v>0.51507005739381495</v>
      </c>
      <c r="W211" s="276">
        <f>IF(W$110=0,0,W$110/NMM_fec!W$110)</f>
        <v>0.51776449926819912</v>
      </c>
      <c r="X211" s="276">
        <f>IF(X$110=0,0,X$110/NMM_fec!X$110)</f>
        <v>0.52706842025307199</v>
      </c>
      <c r="Y211" s="276">
        <f>IF(Y$110=0,0,Y$110/NMM_fec!Y$110)</f>
        <v>0.53612527459747028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0.56750261802656599</v>
      </c>
      <c r="C212" s="276">
        <f>IF(C$118=0,0,C$118/NMM_fec!C$118)</f>
        <v>0.56773038419869215</v>
      </c>
      <c r="D212" s="276">
        <f>IF(D$118=0,0,D$118/NMM_fec!D$118)</f>
        <v>0.56817174995711728</v>
      </c>
      <c r="E212" s="276">
        <f>IF(E$118=0,0,E$118/NMM_fec!E$118)</f>
        <v>0.57446738836345501</v>
      </c>
      <c r="F212" s="276">
        <f>IF(F$118=0,0,F$118/NMM_fec!F$118)</f>
        <v>0.578159978557101</v>
      </c>
      <c r="G212" s="276">
        <f>IF(G$118=0,0,G$118/NMM_fec!G$118)</f>
        <v>0.58115737141170731</v>
      </c>
      <c r="H212" s="276">
        <f>IF(H$118=0,0,H$118/NMM_fec!H$118)</f>
        <v>0.58115737141170742</v>
      </c>
      <c r="I212" s="276">
        <f>IF(I$118=0,0,I$118/NMM_fec!I$118)</f>
        <v>0.5811573714117072</v>
      </c>
      <c r="J212" s="276">
        <f>IF(J$118=0,0,J$118/NMM_fec!J$118)</f>
        <v>0.58905509934184608</v>
      </c>
      <c r="K212" s="276">
        <f>IF(K$118=0,0,K$118/NMM_fec!K$118)</f>
        <v>0.59505611572715233</v>
      </c>
      <c r="L212" s="276">
        <f>IF(L$118=0,0,L$118/NMM_fec!L$118)</f>
        <v>0.60002139901346663</v>
      </c>
      <c r="M212" s="276">
        <f>IF(M$118=0,0,M$118/NMM_fec!M$118)</f>
        <v>0.6041954519789291</v>
      </c>
      <c r="N212" s="276">
        <f>IF(N$118=0,0,N$118/NMM_fec!N$118)</f>
        <v>0.60419545197892943</v>
      </c>
      <c r="O212" s="276">
        <f>IF(O$118=0,0,O$118/NMM_fec!O$118)</f>
        <v>0.60671991811706438</v>
      </c>
      <c r="P212" s="276">
        <f>IF(P$118=0,0,P$118/NMM_fec!P$118)</f>
        <v>0.60671991811706438</v>
      </c>
      <c r="Q212" s="276">
        <f>IF(Q$118=0,0,Q$118/NMM_fec!Q$118)</f>
        <v>0.61318315143194313</v>
      </c>
      <c r="R212" s="276">
        <f>IF(R$118=0,0,R$118/NMM_fec!R$118)</f>
        <v>0.61952567750826704</v>
      </c>
      <c r="S212" s="276">
        <f>IF(S$118=0,0,S$118/NMM_fec!S$118)</f>
        <v>0.63346785533551309</v>
      </c>
      <c r="T212" s="276">
        <f>IF(T$118=0,0,T$118/NMM_fec!T$118)</f>
        <v>0.64205331543336042</v>
      </c>
      <c r="U212" s="276">
        <f>IF(U$118=0,0,U$118/NMM_fec!U$118)</f>
        <v>0.64630742820738185</v>
      </c>
      <c r="V212" s="276">
        <f>IF(V$118=0,0,V$118/NMM_fec!V$118)</f>
        <v>0.64791834623186539</v>
      </c>
      <c r="W212" s="276">
        <f>IF(W$118=0,0,W$118/NMM_fec!W$118)</f>
        <v>0.64966294612241238</v>
      </c>
      <c r="X212" s="276">
        <f>IF(X$118=0,0,X$118/NMM_fec!X$118)</f>
        <v>0.65494015801958405</v>
      </c>
      <c r="Y212" s="276">
        <f>IF(Y$118=0,0,Y$118/NMM_fec!Y$118)</f>
        <v>0.66216911408049639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0.4856632079889126</v>
      </c>
      <c r="C213" s="276">
        <f>IF(C$119=0,0,C$119/NMM_fec!C$119)</f>
        <v>0.48054068823053497</v>
      </c>
      <c r="D213" s="276">
        <f>IF(D$119=0,0,D$119/NMM_fec!D$119)</f>
        <v>0.48111550645467238</v>
      </c>
      <c r="E213" s="276">
        <f>IF(E$119=0,0,E$119/NMM_fec!E$119)</f>
        <v>0.49350638099779781</v>
      </c>
      <c r="F213" s="276">
        <f>IF(F$119=0,0,F$119/NMM_fec!F$119)</f>
        <v>0.48550462663558247</v>
      </c>
      <c r="G213" s="276">
        <f>IF(G$119=0,0,G$119/NMM_fec!G$119)</f>
        <v>0.49285811275826735</v>
      </c>
      <c r="H213" s="276">
        <f>IF(H$119=0,0,H$119/NMM_fec!H$119)</f>
        <v>0.49869141026678399</v>
      </c>
      <c r="I213" s="276">
        <f>IF(I$119=0,0,I$119/NMM_fec!I$119)</f>
        <v>0.4953581954206267</v>
      </c>
      <c r="J213" s="276">
        <f>IF(J$119=0,0,J$119/NMM_fec!J$119)</f>
        <v>0.50208807365209362</v>
      </c>
      <c r="K213" s="276">
        <f>IF(K$119=0,0,K$119/NMM_fec!K$119)</f>
        <v>0.50899905194785233</v>
      </c>
      <c r="L213" s="276">
        <f>IF(L$119=0,0,L$119/NMM_fec!L$119)</f>
        <v>0.51148336935739236</v>
      </c>
      <c r="M213" s="276">
        <f>IF(M$119=0,0,M$119/NMM_fec!M$119)</f>
        <v>0.51458113123593796</v>
      </c>
      <c r="N213" s="276">
        <f>IF(N$119=0,0,N$119/NMM_fec!N$119)</f>
        <v>0.51433685398746709</v>
      </c>
      <c r="O213" s="276">
        <f>IF(O$119=0,0,O$119/NMM_fec!O$119)</f>
        <v>0.51644410331901847</v>
      </c>
      <c r="P213" s="276">
        <f>IF(P$119=0,0,P$119/NMM_fec!P$119)</f>
        <v>0.52042969803789541</v>
      </c>
      <c r="Q213" s="276">
        <f>IF(Q$119=0,0,Q$119/NMM_fec!Q$119)</f>
        <v>0.53197109557819511</v>
      </c>
      <c r="R213" s="276">
        <f>IF(R$119=0,0,R$119/NMM_fec!R$119)</f>
        <v>0.5437725301537738</v>
      </c>
      <c r="S213" s="276">
        <f>IF(S$119=0,0,S$119/NMM_fec!S$119)</f>
        <v>0.55538334501277131</v>
      </c>
      <c r="T213" s="276">
        <f>IF(T$119=0,0,T$119/NMM_fec!T$119)</f>
        <v>0.56630874967471057</v>
      </c>
      <c r="U213" s="276">
        <f>IF(U$119=0,0,U$119/NMM_fec!U$119)</f>
        <v>0.56836883696117957</v>
      </c>
      <c r="V213" s="276">
        <f>IF(V$119=0,0,V$119/NMM_fec!V$119)</f>
        <v>0.56532723581246058</v>
      </c>
      <c r="W213" s="276">
        <f>IF(W$119=0,0,W$119/NMM_fec!W$119)</f>
        <v>0.5678165842701105</v>
      </c>
      <c r="X213" s="276">
        <f>IF(X$119=0,0,X$119/NMM_fec!X$119)</f>
        <v>0.57567960420478237</v>
      </c>
      <c r="Y213" s="276">
        <f>IF(Y$119=0,0,Y$119/NMM_fec!Y$119)</f>
        <v>0.5840392211758888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0.58326657963841522</v>
      </c>
      <c r="C214" s="277">
        <f>IF(C$127=0,0,C$127/NMM_fec!C$127)</f>
        <v>0.58350067264865579</v>
      </c>
      <c r="D214" s="277">
        <f>IF(D$127=0,0,D$127/NMM_fec!D$127)</f>
        <v>0.58395429856703729</v>
      </c>
      <c r="E214" s="277">
        <f>IF(E$127=0,0,E$127/NMM_fec!E$127)</f>
        <v>0.59042481581799544</v>
      </c>
      <c r="F214" s="277">
        <f>IF(F$127=0,0,F$127/NMM_fec!F$127)</f>
        <v>0.59421997796146486</v>
      </c>
      <c r="G214" s="277">
        <f>IF(G$127=0,0,G$127/NMM_fec!G$127)</f>
        <v>0.59730063172869918</v>
      </c>
      <c r="H214" s="277">
        <f>IF(H$127=0,0,H$127/NMM_fec!H$127)</f>
        <v>0.5973006317286994</v>
      </c>
      <c r="I214" s="277">
        <f>IF(I$127=0,0,I$127/NMM_fec!I$127)</f>
        <v>0.59730063172869929</v>
      </c>
      <c r="J214" s="277">
        <f>IF(J$127=0,0,J$127/NMM_fec!J$127)</f>
        <v>0.60541774099023093</v>
      </c>
      <c r="K214" s="277">
        <f>IF(K$127=0,0,K$127/NMM_fec!K$127)</f>
        <v>0.61158545227512873</v>
      </c>
      <c r="L214" s="277">
        <f>IF(L$127=0,0,L$127/NMM_fec!L$127)</f>
        <v>0.61668866009717405</v>
      </c>
      <c r="M214" s="277">
        <f>IF(M$127=0,0,M$127/NMM_fec!M$127)</f>
        <v>0.62097865897834403</v>
      </c>
      <c r="N214" s="277">
        <f>IF(N$127=0,0,N$127/NMM_fec!N$127)</f>
        <v>0.62097865897834403</v>
      </c>
      <c r="O214" s="277">
        <f>IF(O$127=0,0,O$127/NMM_fec!O$127)</f>
        <v>0.62357324917587176</v>
      </c>
      <c r="P214" s="277">
        <f>IF(P$127=0,0,P$127/NMM_fec!P$127)</f>
        <v>0.62357324917587154</v>
      </c>
      <c r="Q214" s="277">
        <f>IF(Q$127=0,0,Q$127/NMM_fec!Q$127)</f>
        <v>0.63021601674949734</v>
      </c>
      <c r="R214" s="277">
        <f>IF(R$127=0,0,R$127/NMM_fec!R$127)</f>
        <v>0.6367347241057193</v>
      </c>
      <c r="S214" s="277">
        <f>IF(S$127=0,0,S$127/NMM_fec!S$127)</f>
        <v>0.65106418465038862</v>
      </c>
      <c r="T214" s="277">
        <f>IF(T$127=0,0,T$127/NMM_fec!T$127)</f>
        <v>0.65988812975095434</v>
      </c>
      <c r="U214" s="277">
        <f>IF(U$127=0,0,U$127/NMM_fec!U$127)</f>
        <v>0.66426041232425326</v>
      </c>
      <c r="V214" s="277">
        <f>IF(V$127=0,0,V$127/NMM_fec!V$127)</f>
        <v>0.66591607807163911</v>
      </c>
      <c r="W214" s="277">
        <f>IF(W$127=0,0,W$127/NMM_fec!W$127)</f>
        <v>0.66770913907025709</v>
      </c>
      <c r="X214" s="277">
        <f>IF(X$127=0,0,X$127/NMM_fec!X$127)</f>
        <v>0.6731329401867947</v>
      </c>
      <c r="Y214" s="277">
        <f>IF(Y$127=0,0,Y$127/NMM_fec!Y$127)</f>
        <v>0.68056270058273238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HR: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2169.6356723725312</v>
      </c>
      <c r="C5" s="223">
        <f t="shared" si="0"/>
        <v>2435.2875518315286</v>
      </c>
      <c r="D5" s="223">
        <f t="shared" si="0"/>
        <v>2382.6696608566322</v>
      </c>
      <c r="E5" s="223">
        <f t="shared" si="0"/>
        <v>2502.0567513922042</v>
      </c>
      <c r="F5" s="223">
        <f t="shared" si="0"/>
        <v>2628.4875989871757</v>
      </c>
      <c r="G5" s="223">
        <f t="shared" si="0"/>
        <v>2716.0287060412884</v>
      </c>
      <c r="H5" s="223">
        <f t="shared" si="0"/>
        <v>2855.4091384931207</v>
      </c>
      <c r="I5" s="223">
        <f t="shared" si="0"/>
        <v>2888.8868997265818</v>
      </c>
      <c r="J5" s="223">
        <f t="shared" si="0"/>
        <v>2811.8652749739813</v>
      </c>
      <c r="K5" s="223">
        <f t="shared" si="0"/>
        <v>2207.6967268744056</v>
      </c>
      <c r="L5" s="223">
        <f t="shared" si="0"/>
        <v>2080.0030000234487</v>
      </c>
      <c r="M5" s="223">
        <f t="shared" si="0"/>
        <v>1892.0931632003733</v>
      </c>
      <c r="N5" s="223">
        <f t="shared" si="0"/>
        <v>1755.3336246428639</v>
      </c>
      <c r="O5" s="223">
        <f t="shared" si="0"/>
        <v>1949.2353490690095</v>
      </c>
      <c r="P5" s="223">
        <f t="shared" si="0"/>
        <v>2041.7233193844522</v>
      </c>
      <c r="Q5" s="223">
        <f t="shared" si="0"/>
        <v>1927.5638233158595</v>
      </c>
      <c r="R5" s="223">
        <f t="shared" si="0"/>
        <v>1832.8752903947607</v>
      </c>
      <c r="S5" s="223">
        <f t="shared" si="0"/>
        <v>2109.6380775297785</v>
      </c>
      <c r="T5" s="223">
        <f t="shared" si="0"/>
        <v>2130.5634573826228</v>
      </c>
      <c r="U5" s="223">
        <f t="shared" si="0"/>
        <v>2102.0028712318508</v>
      </c>
      <c r="V5" s="223">
        <f t="shared" si="0"/>
        <v>2152.8318177060578</v>
      </c>
      <c r="W5" s="223">
        <f t="shared" si="0"/>
        <v>2248.1235029033296</v>
      </c>
      <c r="X5" s="223">
        <f t="shared" si="0"/>
        <v>2070.3790832126583</v>
      </c>
      <c r="Y5" s="223">
        <f t="shared" si="0"/>
        <v>2138.8432420778149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2.4231997566364618</v>
      </c>
      <c r="C10" s="260">
        <v>2.502805429390738</v>
      </c>
      <c r="D10" s="260">
        <v>2.269054477290648</v>
      </c>
      <c r="E10" s="260">
        <v>2.2885026764936032</v>
      </c>
      <c r="F10" s="260">
        <v>2.3202377451077951</v>
      </c>
      <c r="G10" s="260">
        <v>2.32533602454455</v>
      </c>
      <c r="H10" s="260">
        <v>2.1589285659375901</v>
      </c>
      <c r="I10" s="260">
        <v>2.2211127521725138</v>
      </c>
      <c r="J10" s="260">
        <v>2.1896079739735659</v>
      </c>
      <c r="K10" s="260">
        <v>1.6880364898952771</v>
      </c>
      <c r="L10" s="260">
        <v>1.411207584819955</v>
      </c>
      <c r="M10" s="260">
        <v>1.380732871086128</v>
      </c>
      <c r="N10" s="260">
        <v>1.1650383474777231</v>
      </c>
      <c r="O10" s="260">
        <v>1.193913113576635</v>
      </c>
      <c r="P10" s="260">
        <v>1.1343114325920101</v>
      </c>
      <c r="Q10" s="260">
        <v>0.99398367858613201</v>
      </c>
      <c r="R10" s="260">
        <v>0.96126007211515863</v>
      </c>
      <c r="S10" s="260">
        <v>1.070617816739154</v>
      </c>
      <c r="T10" s="260">
        <v>1.169361925031873</v>
      </c>
      <c r="U10" s="260">
        <v>1.141738451848382</v>
      </c>
      <c r="V10" s="260">
        <v>1.1070398291485539</v>
      </c>
      <c r="W10" s="260">
        <v>1.2806866761295881</v>
      </c>
      <c r="X10" s="260">
        <v>1.2377565596442199</v>
      </c>
      <c r="Y10" s="260">
        <v>1.330933615810471</v>
      </c>
      <c r="DA10" s="68" t="s">
        <v>1696</v>
      </c>
    </row>
    <row r="11" spans="1:105" ht="12" customHeight="1" x14ac:dyDescent="0.25">
      <c r="A11" s="37" t="s">
        <v>159</v>
      </c>
      <c r="B11" s="226">
        <v>0.38579440588728608</v>
      </c>
      <c r="C11" s="226">
        <v>0.2012751953740439</v>
      </c>
      <c r="D11" s="226">
        <v>0.1204599222051683</v>
      </c>
      <c r="E11" s="226">
        <v>0.1498662802050221</v>
      </c>
      <c r="F11" s="226">
        <v>0.18240098910870839</v>
      </c>
      <c r="G11" s="226">
        <v>0.14322058924220751</v>
      </c>
      <c r="H11" s="226">
        <v>0.12373976297179751</v>
      </c>
      <c r="I11" s="226">
        <v>0.1044731555485191</v>
      </c>
      <c r="J11" s="226">
        <v>7.0732421009479893E-2</v>
      </c>
      <c r="K11" s="226">
        <v>5.0574222540508057E-2</v>
      </c>
      <c r="L11" s="226">
        <v>3.2093039452083402E-2</v>
      </c>
      <c r="M11" s="226">
        <v>3.3969416081707171E-2</v>
      </c>
      <c r="N11" s="226">
        <v>4.8182374407413207E-2</v>
      </c>
      <c r="O11" s="226">
        <v>4.0084011803632143E-2</v>
      </c>
      <c r="P11" s="226">
        <v>5.9439637968406199E-2</v>
      </c>
      <c r="Q11" s="226">
        <v>7.2121014054421784E-2</v>
      </c>
      <c r="R11" s="226">
        <v>5.1074211031685142E-2</v>
      </c>
      <c r="S11" s="226">
        <v>6.7070683912196463E-2</v>
      </c>
      <c r="T11" s="226">
        <v>6.2837740897298211E-2</v>
      </c>
      <c r="U11" s="226">
        <v>6.2988612713120881E-2</v>
      </c>
      <c r="V11" s="226">
        <v>0.1294933216517033</v>
      </c>
      <c r="W11" s="226">
        <v>0.1212069252885537</v>
      </c>
      <c r="X11" s="226">
        <v>0.1131174709511153</v>
      </c>
      <c r="Y11" s="226">
        <v>0.1089208037276207</v>
      </c>
      <c r="DA11" s="69" t="s">
        <v>1697</v>
      </c>
    </row>
    <row r="12" spans="1:105" ht="12" customHeight="1" x14ac:dyDescent="0.25">
      <c r="A12" s="37" t="s">
        <v>35</v>
      </c>
      <c r="B12" s="226">
        <v>2.0374053507491761</v>
      </c>
      <c r="C12" s="226">
        <v>2.3015302340166941</v>
      </c>
      <c r="D12" s="226">
        <v>2.1485945550854799</v>
      </c>
      <c r="E12" s="226">
        <v>2.138636396288581</v>
      </c>
      <c r="F12" s="226">
        <v>2.137836755999087</v>
      </c>
      <c r="G12" s="226">
        <v>2.1821154353023431</v>
      </c>
      <c r="H12" s="226">
        <v>2.0351888029657932</v>
      </c>
      <c r="I12" s="226">
        <v>2.1166395966239948</v>
      </c>
      <c r="J12" s="226">
        <v>2.1188755529640861</v>
      </c>
      <c r="K12" s="226">
        <v>1.637462267354769</v>
      </c>
      <c r="L12" s="226">
        <v>1.379114545367871</v>
      </c>
      <c r="M12" s="226">
        <v>1.346763455004421</v>
      </c>
      <c r="N12" s="226">
        <v>1.11685597307031</v>
      </c>
      <c r="O12" s="226">
        <v>1.1538291017730029</v>
      </c>
      <c r="P12" s="226">
        <v>1.0748717946236039</v>
      </c>
      <c r="Q12" s="226">
        <v>0.92186266453171029</v>
      </c>
      <c r="R12" s="226">
        <v>0.91018586108347344</v>
      </c>
      <c r="S12" s="226">
        <v>1.0035471328269581</v>
      </c>
      <c r="T12" s="226">
        <v>1.106524184134575</v>
      </c>
      <c r="U12" s="226">
        <v>1.078749839135261</v>
      </c>
      <c r="V12" s="226">
        <v>0.97754650749685112</v>
      </c>
      <c r="W12" s="226">
        <v>1.1594797508410339</v>
      </c>
      <c r="X12" s="226">
        <v>1.124639088693105</v>
      </c>
      <c r="Y12" s="226">
        <v>1.2220128120828511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119.298751222864</v>
      </c>
      <c r="C17" s="261">
        <v>127.8225169026135</v>
      </c>
      <c r="D17" s="261">
        <v>120.14242368545921</v>
      </c>
      <c r="E17" s="261">
        <v>138.51111170839491</v>
      </c>
      <c r="F17" s="261">
        <v>143.95765590400819</v>
      </c>
      <c r="G17" s="261">
        <v>150.8641075109276</v>
      </c>
      <c r="H17" s="261">
        <v>151.9019245953703</v>
      </c>
      <c r="I17" s="261">
        <v>151.69598220357619</v>
      </c>
      <c r="J17" s="261">
        <v>155.44657372175979</v>
      </c>
      <c r="K17" s="261">
        <v>124.3014628236397</v>
      </c>
      <c r="L17" s="261">
        <v>113.6052516090744</v>
      </c>
      <c r="M17" s="261">
        <v>108.0067801329952</v>
      </c>
      <c r="N17" s="261">
        <v>98.161048813391986</v>
      </c>
      <c r="O17" s="261">
        <v>112.8599170773453</v>
      </c>
      <c r="P17" s="261">
        <v>114.59360236647539</v>
      </c>
      <c r="Q17" s="261">
        <v>105.3406386290328</v>
      </c>
      <c r="R17" s="261">
        <v>106.5234826248909</v>
      </c>
      <c r="S17" s="261">
        <v>113.8570921208083</v>
      </c>
      <c r="T17" s="261">
        <v>127.7955098183547</v>
      </c>
      <c r="U17" s="261">
        <v>126.9144230869485</v>
      </c>
      <c r="V17" s="261">
        <v>128.62339257797441</v>
      </c>
      <c r="W17" s="261">
        <v>141.54611480259771</v>
      </c>
      <c r="X17" s="261">
        <v>132.26837321366429</v>
      </c>
      <c r="Y17" s="261">
        <v>142.14684813304331</v>
      </c>
      <c r="DA17" s="70" t="s">
        <v>1703</v>
      </c>
    </row>
    <row r="18" spans="1:105" ht="12" customHeight="1" x14ac:dyDescent="0.25">
      <c r="A18" s="18" t="s">
        <v>28</v>
      </c>
      <c r="B18" s="230">
        <v>16.730859455858059</v>
      </c>
      <c r="C18" s="230">
        <v>19.854745684402761</v>
      </c>
      <c r="D18" s="230">
        <v>18.813646854855609</v>
      </c>
      <c r="E18" s="230">
        <v>37.700614554820859</v>
      </c>
      <c r="F18" s="230">
        <v>61.400679579795387</v>
      </c>
      <c r="G18" s="230">
        <v>39.807529560882642</v>
      </c>
      <c r="H18" s="230">
        <v>34.299592862979551</v>
      </c>
      <c r="I18" s="230">
        <v>41.575826439504127</v>
      </c>
      <c r="J18" s="230">
        <v>45.705403500920397</v>
      </c>
      <c r="K18" s="230">
        <v>39.020822481376079</v>
      </c>
      <c r="L18" s="230">
        <v>44.781886470544478</v>
      </c>
      <c r="M18" s="230">
        <v>46.77657235308515</v>
      </c>
      <c r="N18" s="230">
        <v>39.816444742659861</v>
      </c>
      <c r="O18" s="230">
        <v>36.564763650819692</v>
      </c>
      <c r="P18" s="230">
        <v>32.542048874814768</v>
      </c>
      <c r="Q18" s="230">
        <v>23.21848870646884</v>
      </c>
      <c r="R18" s="230">
        <v>18.605555441049301</v>
      </c>
      <c r="S18" s="230">
        <v>19.697068002038328</v>
      </c>
      <c r="T18" s="230">
        <v>20.369330560890798</v>
      </c>
      <c r="U18" s="230">
        <v>29.45323062582224</v>
      </c>
      <c r="V18" s="230">
        <v>39.806335094056571</v>
      </c>
      <c r="W18" s="230">
        <v>45.505236524511872</v>
      </c>
      <c r="X18" s="230">
        <v>31.137500779193061</v>
      </c>
      <c r="Y18" s="230">
        <v>25.514551681231008</v>
      </c>
      <c r="DA18" s="71" t="s">
        <v>1704</v>
      </c>
    </row>
    <row r="19" spans="1:105" ht="12" customHeight="1" x14ac:dyDescent="0.25">
      <c r="A19" s="18" t="s">
        <v>31</v>
      </c>
      <c r="B19" s="230">
        <v>1.9625244048846591</v>
      </c>
      <c r="C19" s="230">
        <v>2.041570943588872</v>
      </c>
      <c r="D19" s="230">
        <v>1.729957534677216</v>
      </c>
      <c r="E19" s="230">
        <v>2.373584334744768</v>
      </c>
      <c r="F19" s="230">
        <v>1.7179056408217099</v>
      </c>
      <c r="G19" s="230">
        <v>1.647029763852653</v>
      </c>
      <c r="H19" s="230">
        <v>2.4742073068230002</v>
      </c>
      <c r="I19" s="230">
        <v>2.910551503329204</v>
      </c>
      <c r="J19" s="230">
        <v>2.6972825552148869</v>
      </c>
      <c r="K19" s="230">
        <v>1.6517159168734361</v>
      </c>
      <c r="L19" s="230">
        <v>1.079779182668646</v>
      </c>
      <c r="M19" s="230">
        <v>0.87863151260509553</v>
      </c>
      <c r="N19" s="230">
        <v>0.83651609270647742</v>
      </c>
      <c r="O19" s="230">
        <v>0.85674684772387411</v>
      </c>
      <c r="P19" s="230">
        <v>0.58190662382239655</v>
      </c>
      <c r="Q19" s="230">
        <v>0.54453343940641874</v>
      </c>
      <c r="R19" s="230">
        <v>0.55484201665089639</v>
      </c>
      <c r="S19" s="230">
        <v>0.40194549329502782</v>
      </c>
      <c r="T19" s="230">
        <v>0.45250727722204631</v>
      </c>
      <c r="U19" s="230">
        <v>0.42842003715569882</v>
      </c>
      <c r="V19" s="230">
        <v>0.245980125332625</v>
      </c>
      <c r="W19" s="230">
        <v>0.48706287130123932</v>
      </c>
      <c r="X19" s="230">
        <v>0.27524309195386509</v>
      </c>
      <c r="Y19" s="230">
        <v>0.18114585793299631</v>
      </c>
      <c r="DA19" s="71" t="s">
        <v>1705</v>
      </c>
    </row>
    <row r="20" spans="1:105" ht="12" customHeight="1" x14ac:dyDescent="0.25">
      <c r="A20" s="18" t="s">
        <v>159</v>
      </c>
      <c r="B20" s="295">
        <v>8.4667752316889935</v>
      </c>
      <c r="C20" s="295">
        <v>3.842880155058471</v>
      </c>
      <c r="D20" s="295">
        <v>2.2529928276377351</v>
      </c>
      <c r="E20" s="295">
        <v>3.0946555336582491</v>
      </c>
      <c r="F20" s="295">
        <v>2.971664402631927</v>
      </c>
      <c r="G20" s="295">
        <v>2.236208265542563</v>
      </c>
      <c r="H20" s="295">
        <v>1.9699302884951591</v>
      </c>
      <c r="I20" s="295">
        <v>1.638545139421248</v>
      </c>
      <c r="J20" s="295">
        <v>1.0965011662632269</v>
      </c>
      <c r="K20" s="295">
        <v>0.8286595936847716</v>
      </c>
      <c r="L20" s="295">
        <v>0.5285258021159428</v>
      </c>
      <c r="M20" s="295">
        <v>0.56970343542350999</v>
      </c>
      <c r="N20" s="295">
        <v>0.77942963739632154</v>
      </c>
      <c r="O20" s="295">
        <v>0.56329087923922916</v>
      </c>
      <c r="P20" s="295">
        <v>0.88359682539004647</v>
      </c>
      <c r="Q20" s="295">
        <v>1.137723231587259</v>
      </c>
      <c r="R20" s="295">
        <v>0.87624802272732061</v>
      </c>
      <c r="S20" s="295">
        <v>1.1524028563874169</v>
      </c>
      <c r="T20" s="295">
        <v>1.127642334827833</v>
      </c>
      <c r="U20" s="295">
        <v>1.2591334605374369</v>
      </c>
      <c r="V20" s="295">
        <v>2.636005193831751</v>
      </c>
      <c r="W20" s="295">
        <v>2.5470419655545871</v>
      </c>
      <c r="X20" s="295">
        <v>2.3336082807881331</v>
      </c>
      <c r="Y20" s="295">
        <v>2.1111144298384619</v>
      </c>
      <c r="DA20" s="122" t="s">
        <v>1706</v>
      </c>
    </row>
    <row r="21" spans="1:105" ht="12" customHeight="1" x14ac:dyDescent="0.25">
      <c r="A21" s="18" t="s">
        <v>32</v>
      </c>
      <c r="B21" s="295">
        <v>46.425055770006793</v>
      </c>
      <c r="C21" s="295">
        <v>49.625523284505597</v>
      </c>
      <c r="D21" s="295">
        <v>50.652678394031383</v>
      </c>
      <c r="E21" s="295">
        <v>46.586785626035663</v>
      </c>
      <c r="F21" s="295">
        <v>17.663200316316299</v>
      </c>
      <c r="G21" s="295">
        <v>14.273411002744099</v>
      </c>
      <c r="H21" s="295">
        <v>8.1641695861974721</v>
      </c>
      <c r="I21" s="295">
        <v>7.5502112227383131</v>
      </c>
      <c r="J21" s="295">
        <v>5.1311142225299644</v>
      </c>
      <c r="K21" s="295">
        <v>3.4912356077042821</v>
      </c>
      <c r="L21" s="295">
        <v>1.9970465582966399</v>
      </c>
      <c r="M21" s="295">
        <v>1.54763092351067</v>
      </c>
      <c r="N21" s="295">
        <v>1.4734483734237911</v>
      </c>
      <c r="O21" s="295">
        <v>1.207271811900078</v>
      </c>
      <c r="P21" s="295">
        <v>1.537464806411968</v>
      </c>
      <c r="Q21" s="295">
        <v>1.150981542177052</v>
      </c>
      <c r="R21" s="295">
        <v>0.96752481042720362</v>
      </c>
      <c r="S21" s="295">
        <v>0.82304389089845453</v>
      </c>
      <c r="T21" s="295">
        <v>0.83689944339410871</v>
      </c>
      <c r="U21" s="295">
        <v>0.87320906751248395</v>
      </c>
      <c r="V21" s="295">
        <v>0.61740741348815475</v>
      </c>
      <c r="W21" s="295">
        <v>0.51206796559440404</v>
      </c>
      <c r="X21" s="295">
        <v>0.7394921112863625</v>
      </c>
      <c r="Y21" s="295">
        <v>0.70196349353705323</v>
      </c>
      <c r="DA21" s="122" t="s">
        <v>1707</v>
      </c>
    </row>
    <row r="22" spans="1:105" ht="12" customHeight="1" x14ac:dyDescent="0.25">
      <c r="A22" s="18" t="s">
        <v>33</v>
      </c>
      <c r="B22" s="295">
        <v>3.4991217313419851E-2</v>
      </c>
      <c r="C22" s="295">
        <v>5.3426674021281499</v>
      </c>
      <c r="D22" s="295">
        <v>3.917358910324459</v>
      </c>
      <c r="E22" s="295">
        <v>2.2861294724159849</v>
      </c>
      <c r="F22" s="295">
        <v>22.516516386954169</v>
      </c>
      <c r="G22" s="295">
        <v>56.098620703864931</v>
      </c>
      <c r="H22" s="295">
        <v>69.600175728084977</v>
      </c>
      <c r="I22" s="295">
        <v>60.77593338153973</v>
      </c>
      <c r="J22" s="295">
        <v>62.489832131227793</v>
      </c>
      <c r="K22" s="295">
        <v>46.607736984089222</v>
      </c>
      <c r="L22" s="295">
        <v>37.577799050075271</v>
      </c>
      <c r="M22" s="295">
        <v>32.703659249723039</v>
      </c>
      <c r="N22" s="295">
        <v>31.744142735362679</v>
      </c>
      <c r="O22" s="295">
        <v>51.364331544407413</v>
      </c>
      <c r="P22" s="295">
        <v>55.830497609360208</v>
      </c>
      <c r="Q22" s="295">
        <v>58.30666448217783</v>
      </c>
      <c r="R22" s="295">
        <v>62.702020300390693</v>
      </c>
      <c r="S22" s="295">
        <v>66.968587178920842</v>
      </c>
      <c r="T22" s="295">
        <v>71.080770509010236</v>
      </c>
      <c r="U22" s="295">
        <v>53.365983459919008</v>
      </c>
      <c r="V22" s="295">
        <v>37.145357019945919</v>
      </c>
      <c r="W22" s="295">
        <v>34.296606635232152</v>
      </c>
      <c r="X22" s="295">
        <v>40.745561980211242</v>
      </c>
      <c r="Y22" s="295">
        <v>54.327148807786813</v>
      </c>
      <c r="DA22" s="122" t="s">
        <v>1708</v>
      </c>
    </row>
    <row r="23" spans="1:105" ht="12" customHeight="1" x14ac:dyDescent="0.25">
      <c r="A23" s="18" t="s">
        <v>35</v>
      </c>
      <c r="B23" s="295">
        <v>44.713590703732493</v>
      </c>
      <c r="C23" s="295">
        <v>43.942348912559538</v>
      </c>
      <c r="D23" s="295">
        <v>40.1857151614646</v>
      </c>
      <c r="E23" s="295">
        <v>44.161654971373693</v>
      </c>
      <c r="F23" s="295">
        <v>34.829489782285897</v>
      </c>
      <c r="G23" s="295">
        <v>34.070971210283624</v>
      </c>
      <c r="H23" s="295">
        <v>32.400094920840331</v>
      </c>
      <c r="I23" s="295">
        <v>33.197135711518762</v>
      </c>
      <c r="J23" s="295">
        <v>32.847023781080154</v>
      </c>
      <c r="K23" s="295">
        <v>26.829850247396731</v>
      </c>
      <c r="L23" s="295">
        <v>22.712015868381691</v>
      </c>
      <c r="M23" s="295">
        <v>22.586663402554869</v>
      </c>
      <c r="N23" s="295">
        <v>18.066993518280679</v>
      </c>
      <c r="O23" s="295">
        <v>16.214480037914552</v>
      </c>
      <c r="P23" s="295">
        <v>15.978450372385151</v>
      </c>
      <c r="Q23" s="295">
        <v>14.54256548554941</v>
      </c>
      <c r="R23" s="295">
        <v>15.615484703111299</v>
      </c>
      <c r="S23" s="295">
        <v>17.242862528480739</v>
      </c>
      <c r="T23" s="295">
        <v>19.85691237023169</v>
      </c>
      <c r="U23" s="295">
        <v>21.564056731823278</v>
      </c>
      <c r="V23" s="295">
        <v>19.899232161984578</v>
      </c>
      <c r="W23" s="295">
        <v>24.365304016847151</v>
      </c>
      <c r="X23" s="295">
        <v>23.201253247665299</v>
      </c>
      <c r="Y23" s="295">
        <v>23.685180358078679</v>
      </c>
      <c r="DA23" s="122" t="s">
        <v>1709</v>
      </c>
    </row>
    <row r="24" spans="1:105" ht="12" customHeight="1" x14ac:dyDescent="0.25">
      <c r="A24" s="18" t="s">
        <v>38</v>
      </c>
      <c r="B24" s="295">
        <v>0.96495443937957137</v>
      </c>
      <c r="C24" s="295">
        <v>3.1727805203701318</v>
      </c>
      <c r="D24" s="295">
        <v>2.5900740024682598</v>
      </c>
      <c r="E24" s="295">
        <v>2.3076872153457479</v>
      </c>
      <c r="F24" s="295">
        <v>2.8581997952028368</v>
      </c>
      <c r="G24" s="295">
        <v>2.7303370037571222</v>
      </c>
      <c r="H24" s="295">
        <v>2.993753901949844</v>
      </c>
      <c r="I24" s="295">
        <v>4.0477788055248034</v>
      </c>
      <c r="J24" s="295">
        <v>5.4794163645234537</v>
      </c>
      <c r="K24" s="295">
        <v>5.8714419925151464</v>
      </c>
      <c r="L24" s="295">
        <v>4.9281986769917534</v>
      </c>
      <c r="M24" s="295">
        <v>2.9439192560928951</v>
      </c>
      <c r="N24" s="295">
        <v>5.4440737135621804</v>
      </c>
      <c r="O24" s="295">
        <v>6.0890323053404289</v>
      </c>
      <c r="P24" s="295">
        <v>7.2396372542908427</v>
      </c>
      <c r="Q24" s="295">
        <v>6.4396817416659662</v>
      </c>
      <c r="R24" s="295">
        <v>7.2018073305341836</v>
      </c>
      <c r="S24" s="295">
        <v>7.57118217078746</v>
      </c>
      <c r="T24" s="295">
        <v>14.071447322778001</v>
      </c>
      <c r="U24" s="295">
        <v>19.970389704178341</v>
      </c>
      <c r="V24" s="295">
        <v>28.2730755693348</v>
      </c>
      <c r="W24" s="295">
        <v>33.832794823556249</v>
      </c>
      <c r="X24" s="295">
        <v>33.835713722566368</v>
      </c>
      <c r="Y24" s="295">
        <v>35.625743504638272</v>
      </c>
      <c r="DA24" s="122" t="s">
        <v>1710</v>
      </c>
    </row>
    <row r="25" spans="1:105" ht="12" customHeight="1" x14ac:dyDescent="0.25">
      <c r="A25" s="57" t="s">
        <v>1461</v>
      </c>
      <c r="B25" s="261">
        <v>654.03857539621993</v>
      </c>
      <c r="C25" s="261">
        <v>700.76891838011318</v>
      </c>
      <c r="D25" s="261">
        <v>658.66389066465899</v>
      </c>
      <c r="E25" s="261">
        <v>759.36763167847118</v>
      </c>
      <c r="F25" s="261">
        <v>789.22754194590311</v>
      </c>
      <c r="G25" s="261">
        <v>827.09118866249003</v>
      </c>
      <c r="H25" s="261">
        <v>832.78087443432798</v>
      </c>
      <c r="I25" s="261">
        <v>831.65182432137976</v>
      </c>
      <c r="J25" s="261">
        <v>852.21391326448588</v>
      </c>
      <c r="K25" s="261">
        <v>681.46523606911376</v>
      </c>
      <c r="L25" s="261">
        <v>622.82476688396298</v>
      </c>
      <c r="M25" s="261">
        <v>592.13193673211254</v>
      </c>
      <c r="N25" s="261">
        <v>538.15410360310079</v>
      </c>
      <c r="O25" s="261">
        <v>618.73857545003</v>
      </c>
      <c r="P25" s="261">
        <v>628.24326049547358</v>
      </c>
      <c r="Q25" s="261">
        <v>577.51519202035286</v>
      </c>
      <c r="R25" s="261">
        <v>583.99996737664969</v>
      </c>
      <c r="S25" s="261">
        <v>624.20544696512945</v>
      </c>
      <c r="T25" s="261">
        <v>700.62085585026114</v>
      </c>
      <c r="U25" s="261">
        <v>695.79042213069147</v>
      </c>
      <c r="V25" s="261">
        <v>705.15960629941878</v>
      </c>
      <c r="W25" s="261">
        <v>776.00660802741186</v>
      </c>
      <c r="X25" s="261">
        <v>725.1426984766365</v>
      </c>
      <c r="Y25" s="261">
        <v>779.30004377263344</v>
      </c>
      <c r="DA25" s="70" t="s">
        <v>1711</v>
      </c>
    </row>
    <row r="26" spans="1:105" ht="12" customHeight="1" x14ac:dyDescent="0.25">
      <c r="A26" s="18" t="s">
        <v>28</v>
      </c>
      <c r="B26" s="230">
        <v>91.724576925551176</v>
      </c>
      <c r="C26" s="230">
        <v>108.850842520741</v>
      </c>
      <c r="D26" s="230">
        <v>103.1431650442882</v>
      </c>
      <c r="E26" s="230">
        <v>206.6883012793123</v>
      </c>
      <c r="F26" s="230">
        <v>336.62056466717348</v>
      </c>
      <c r="G26" s="230">
        <v>218.23916560035849</v>
      </c>
      <c r="H26" s="230">
        <v>188.04267959909791</v>
      </c>
      <c r="I26" s="230">
        <v>227.9336038029063</v>
      </c>
      <c r="J26" s="230">
        <v>250.57342752739791</v>
      </c>
      <c r="K26" s="230">
        <v>213.92615500921349</v>
      </c>
      <c r="L26" s="230">
        <v>245.51037567891001</v>
      </c>
      <c r="M26" s="230">
        <v>256.44595966119908</v>
      </c>
      <c r="N26" s="230">
        <v>218.28804182688401</v>
      </c>
      <c r="O26" s="230">
        <v>200.46115892031449</v>
      </c>
      <c r="P26" s="230">
        <v>178.40719260168501</v>
      </c>
      <c r="Q26" s="230">
        <v>127.2920891524109</v>
      </c>
      <c r="R26" s="230">
        <v>102.0023332212977</v>
      </c>
      <c r="S26" s="230">
        <v>107.98639686906139</v>
      </c>
      <c r="T26" s="230">
        <v>111.6719815191698</v>
      </c>
      <c r="U26" s="230">
        <v>161.4731822577298</v>
      </c>
      <c r="V26" s="230">
        <v>218.23261710447511</v>
      </c>
      <c r="W26" s="230">
        <v>249.47604031462609</v>
      </c>
      <c r="X26" s="230">
        <v>170.70695579183121</v>
      </c>
      <c r="Y26" s="230">
        <v>139.8799305308012</v>
      </c>
      <c r="DA26" s="71" t="s">
        <v>1712</v>
      </c>
    </row>
    <row r="27" spans="1:105" ht="12" customHeight="1" x14ac:dyDescent="0.25">
      <c r="A27" s="18" t="s">
        <v>31</v>
      </c>
      <c r="B27" s="295">
        <v>10.75926321771151</v>
      </c>
      <c r="C27" s="295">
        <v>11.19262471591802</v>
      </c>
      <c r="D27" s="295">
        <v>9.484248157489473</v>
      </c>
      <c r="E27" s="295">
        <v>13.012841299395991</v>
      </c>
      <c r="F27" s="295">
        <v>9.4181753494568383</v>
      </c>
      <c r="G27" s="295">
        <v>9.0296083516665391</v>
      </c>
      <c r="H27" s="295">
        <v>13.56449255002171</v>
      </c>
      <c r="I27" s="295">
        <v>15.956688057015681</v>
      </c>
      <c r="J27" s="295">
        <v>14.787471132520279</v>
      </c>
      <c r="K27" s="295">
        <v>9.0552995245781158</v>
      </c>
      <c r="L27" s="295">
        <v>5.919737056222826</v>
      </c>
      <c r="M27" s="295">
        <v>4.8169733288233054</v>
      </c>
      <c r="N27" s="295">
        <v>4.5860814799954124</v>
      </c>
      <c r="O27" s="295">
        <v>4.6969937406447286</v>
      </c>
      <c r="P27" s="295">
        <v>3.19022098183944</v>
      </c>
      <c r="Q27" s="295">
        <v>2.9853277701093099</v>
      </c>
      <c r="R27" s="295">
        <v>3.041843090732784</v>
      </c>
      <c r="S27" s="295">
        <v>2.203609468891301</v>
      </c>
      <c r="T27" s="295">
        <v>2.4808073170677778</v>
      </c>
      <c r="U27" s="295">
        <v>2.3487524211301798</v>
      </c>
      <c r="V27" s="295">
        <v>1.348551339383177</v>
      </c>
      <c r="W27" s="295">
        <v>2.6702534872234449</v>
      </c>
      <c r="X27" s="295">
        <v>1.5089814260742691</v>
      </c>
      <c r="Y27" s="295">
        <v>0.99310661383282406</v>
      </c>
      <c r="DA27" s="122" t="s">
        <v>1713</v>
      </c>
    </row>
    <row r="28" spans="1:105" ht="12" customHeight="1" x14ac:dyDescent="0.25">
      <c r="A28" s="18" t="s">
        <v>159</v>
      </c>
      <c r="B28" s="295">
        <v>46.41790089142669</v>
      </c>
      <c r="C28" s="295">
        <v>21.068048376613241</v>
      </c>
      <c r="D28" s="295">
        <v>12.351715372219889</v>
      </c>
      <c r="E28" s="295">
        <v>16.966012433732502</v>
      </c>
      <c r="F28" s="295">
        <v>16.291730906907851</v>
      </c>
      <c r="G28" s="295">
        <v>12.25969637814956</v>
      </c>
      <c r="H28" s="295">
        <v>10.79986492993827</v>
      </c>
      <c r="I28" s="295">
        <v>8.9830925950554654</v>
      </c>
      <c r="J28" s="295">
        <v>6.0114129724909446</v>
      </c>
      <c r="K28" s="295">
        <v>4.5430093323401621</v>
      </c>
      <c r="L28" s="295">
        <v>2.897568156688346</v>
      </c>
      <c r="M28" s="295">
        <v>3.123318722814203</v>
      </c>
      <c r="N28" s="295">
        <v>4.2731130413256322</v>
      </c>
      <c r="O28" s="295">
        <v>3.0881627880837512</v>
      </c>
      <c r="P28" s="295">
        <v>4.8441949557638848</v>
      </c>
      <c r="Q28" s="295">
        <v>6.2374071308795207</v>
      </c>
      <c r="R28" s="295">
        <v>4.8039061817815139</v>
      </c>
      <c r="S28" s="295">
        <v>6.3178861031506628</v>
      </c>
      <c r="T28" s="295">
        <v>6.1821400363989296</v>
      </c>
      <c r="U28" s="295">
        <v>6.9030215850724392</v>
      </c>
      <c r="V28" s="295">
        <v>14.451526642471141</v>
      </c>
      <c r="W28" s="295">
        <v>13.96379829252094</v>
      </c>
      <c r="X28" s="295">
        <v>12.793678222567831</v>
      </c>
      <c r="Y28" s="295">
        <v>11.57388706953477</v>
      </c>
      <c r="DA28" s="122" t="s">
        <v>1714</v>
      </c>
    </row>
    <row r="29" spans="1:105" ht="12" customHeight="1" x14ac:dyDescent="0.25">
      <c r="A29" s="18" t="s">
        <v>32</v>
      </c>
      <c r="B29" s="295">
        <v>254.51881957911041</v>
      </c>
      <c r="C29" s="295">
        <v>272.0649312720509</v>
      </c>
      <c r="D29" s="295">
        <v>277.69616427037607</v>
      </c>
      <c r="E29" s="295">
        <v>255.40548070130919</v>
      </c>
      <c r="F29" s="295">
        <v>96.836004177783167</v>
      </c>
      <c r="G29" s="295">
        <v>78.251962426999228</v>
      </c>
      <c r="H29" s="295">
        <v>44.758908125321383</v>
      </c>
      <c r="I29" s="295">
        <v>41.392968002115254</v>
      </c>
      <c r="J29" s="295">
        <v>28.130609934294121</v>
      </c>
      <c r="K29" s="295">
        <v>19.140206748432782</v>
      </c>
      <c r="L29" s="295">
        <v>10.948526054126299</v>
      </c>
      <c r="M29" s="295">
        <v>8.48466823060979</v>
      </c>
      <c r="N29" s="295">
        <v>8.077972863887604</v>
      </c>
      <c r="O29" s="295">
        <v>6.618697411979368</v>
      </c>
      <c r="P29" s="295">
        <v>8.4289339276402178</v>
      </c>
      <c r="Q29" s="295">
        <v>6.3100939484817458</v>
      </c>
      <c r="R29" s="295">
        <v>5.3043182949179766</v>
      </c>
      <c r="S29" s="295">
        <v>4.5122220339605654</v>
      </c>
      <c r="T29" s="295">
        <v>4.5881831460652203</v>
      </c>
      <c r="U29" s="295">
        <v>4.7872455384886763</v>
      </c>
      <c r="V29" s="295">
        <v>3.3848490534699431</v>
      </c>
      <c r="W29" s="295">
        <v>2.8073403894878108</v>
      </c>
      <c r="X29" s="295">
        <v>4.0541611879821682</v>
      </c>
      <c r="Y29" s="295">
        <v>3.8484158349273452</v>
      </c>
      <c r="DA29" s="122" t="s">
        <v>1715</v>
      </c>
    </row>
    <row r="30" spans="1:105" ht="12" customHeight="1" x14ac:dyDescent="0.25">
      <c r="A30" s="18" t="s">
        <v>33</v>
      </c>
      <c r="B30" s="295">
        <v>0.19183441308866411</v>
      </c>
      <c r="C30" s="295">
        <v>29.290420399924709</v>
      </c>
      <c r="D30" s="295">
        <v>21.476367646447429</v>
      </c>
      <c r="E30" s="295">
        <v>12.53338235298896</v>
      </c>
      <c r="F30" s="295">
        <v>123.4436249303063</v>
      </c>
      <c r="G30" s="295">
        <v>307.55277478392259</v>
      </c>
      <c r="H30" s="295">
        <v>381.57314568602942</v>
      </c>
      <c r="I30" s="295">
        <v>333.19548176141859</v>
      </c>
      <c r="J30" s="295">
        <v>342.59168989544412</v>
      </c>
      <c r="K30" s="295">
        <v>255.52034356645649</v>
      </c>
      <c r="L30" s="295">
        <v>206.01498259879801</v>
      </c>
      <c r="M30" s="295">
        <v>179.29319868549399</v>
      </c>
      <c r="N30" s="295">
        <v>174.0327847441188</v>
      </c>
      <c r="O30" s="295">
        <v>281.59770228210812</v>
      </c>
      <c r="P30" s="295">
        <v>306.08282773952237</v>
      </c>
      <c r="Q30" s="295">
        <v>319.65806333369483</v>
      </c>
      <c r="R30" s="295">
        <v>343.75498160179211</v>
      </c>
      <c r="S30" s="295">
        <v>367.1458326749401</v>
      </c>
      <c r="T30" s="295">
        <v>389.69029772097753</v>
      </c>
      <c r="U30" s="295">
        <v>292.57147655753738</v>
      </c>
      <c r="V30" s="295">
        <v>203.64418016852869</v>
      </c>
      <c r="W30" s="295">
        <v>188.02630802670751</v>
      </c>
      <c r="X30" s="295">
        <v>223.38179602125069</v>
      </c>
      <c r="Y30" s="295">
        <v>297.84092999603411</v>
      </c>
      <c r="DA30" s="122" t="s">
        <v>1716</v>
      </c>
    </row>
    <row r="31" spans="1:105" ht="12" customHeight="1" x14ac:dyDescent="0.25">
      <c r="A31" s="18" t="s">
        <v>35</v>
      </c>
      <c r="B31" s="295">
        <v>245.13595377110769</v>
      </c>
      <c r="C31" s="295">
        <v>240.90772944173091</v>
      </c>
      <c r="D31" s="295">
        <v>220.3125148090013</v>
      </c>
      <c r="E31" s="295">
        <v>242.11004397404821</v>
      </c>
      <c r="F31" s="295">
        <v>190.9477647123739</v>
      </c>
      <c r="G31" s="295">
        <v>186.78929363737359</v>
      </c>
      <c r="H31" s="295">
        <v>177.62895007292761</v>
      </c>
      <c r="I31" s="295">
        <v>181.99861377790759</v>
      </c>
      <c r="J31" s="295">
        <v>180.07917450577719</v>
      </c>
      <c r="K31" s="295">
        <v>147.09086938487749</v>
      </c>
      <c r="L31" s="295">
        <v>124.5154232602377</v>
      </c>
      <c r="M31" s="295">
        <v>123.8281960484572</v>
      </c>
      <c r="N31" s="295">
        <v>99.049743448817921</v>
      </c>
      <c r="O31" s="295">
        <v>88.893599606729282</v>
      </c>
      <c r="P31" s="295">
        <v>87.599600259613666</v>
      </c>
      <c r="Q31" s="295">
        <v>79.727563912270696</v>
      </c>
      <c r="R31" s="295">
        <v>85.609692177456765</v>
      </c>
      <c r="S31" s="295">
        <v>94.53156154847521</v>
      </c>
      <c r="T31" s="295">
        <v>108.8627210701672</v>
      </c>
      <c r="U31" s="295">
        <v>118.221899224222</v>
      </c>
      <c r="V31" s="295">
        <v>109.0947333588576</v>
      </c>
      <c r="W31" s="295">
        <v>133.5793423227413</v>
      </c>
      <c r="X31" s="295">
        <v>127.1975981807401</v>
      </c>
      <c r="Y31" s="295">
        <v>129.85066030122371</v>
      </c>
      <c r="DA31" s="122" t="s">
        <v>1717</v>
      </c>
    </row>
    <row r="32" spans="1:105" ht="12" customHeight="1" x14ac:dyDescent="0.25">
      <c r="A32" s="18" t="s">
        <v>38</v>
      </c>
      <c r="B32" s="295">
        <v>5.2902265982237484</v>
      </c>
      <c r="C32" s="295">
        <v>17.394321653134419</v>
      </c>
      <c r="D32" s="295">
        <v>14.19971536483664</v>
      </c>
      <c r="E32" s="295">
        <v>12.651569637684011</v>
      </c>
      <c r="F32" s="295">
        <v>15.6696772019015</v>
      </c>
      <c r="G32" s="295">
        <v>14.96868748401992</v>
      </c>
      <c r="H32" s="295">
        <v>16.412833470991838</v>
      </c>
      <c r="I32" s="295">
        <v>22.19137632496081</v>
      </c>
      <c r="J32" s="295">
        <v>30.040127296561479</v>
      </c>
      <c r="K32" s="295">
        <v>32.18935250321524</v>
      </c>
      <c r="L32" s="295">
        <v>27.01815407897983</v>
      </c>
      <c r="M32" s="295">
        <v>16.139622054715019</v>
      </c>
      <c r="N32" s="295">
        <v>29.84636619807139</v>
      </c>
      <c r="O32" s="295">
        <v>33.38226070017037</v>
      </c>
      <c r="P32" s="295">
        <v>39.690290029408992</v>
      </c>
      <c r="Q32" s="295">
        <v>35.304646772505777</v>
      </c>
      <c r="R32" s="295">
        <v>39.482892808670861</v>
      </c>
      <c r="S32" s="295">
        <v>41.507938266650122</v>
      </c>
      <c r="T32" s="295">
        <v>77.144725040414642</v>
      </c>
      <c r="U32" s="295">
        <v>109.4848445465108</v>
      </c>
      <c r="V32" s="295">
        <v>155.00314863223309</v>
      </c>
      <c r="W32" s="295">
        <v>185.48352519410469</v>
      </c>
      <c r="X32" s="295">
        <v>185.4995276461903</v>
      </c>
      <c r="Y32" s="295">
        <v>195.3131134262795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1.163835996810896</v>
      </c>
      <c r="C33" s="261">
        <f t="shared" si="1"/>
        <v>1.2452811194113289</v>
      </c>
      <c r="D33" s="261">
        <f t="shared" si="1"/>
        <v>1.2494320292232231</v>
      </c>
      <c r="E33" s="261">
        <f t="shared" si="1"/>
        <v>1.373645328844703</v>
      </c>
      <c r="F33" s="261">
        <f t="shared" si="1"/>
        <v>1.4729833921566591</v>
      </c>
      <c r="G33" s="261">
        <f t="shared" si="1"/>
        <v>1.554513843325994</v>
      </c>
      <c r="H33" s="261">
        <f t="shared" si="1"/>
        <v>1.5614808974850169</v>
      </c>
      <c r="I33" s="261">
        <f t="shared" si="1"/>
        <v>1.5525704494534709</v>
      </c>
      <c r="J33" s="261">
        <f t="shared" si="1"/>
        <v>1.5866200137620941</v>
      </c>
      <c r="K33" s="261">
        <f t="shared" si="1"/>
        <v>1.2641314917570581</v>
      </c>
      <c r="L33" s="261">
        <f t="shared" si="1"/>
        <v>1.1672539455913791</v>
      </c>
      <c r="M33" s="261">
        <f t="shared" si="1"/>
        <v>1.109673464179262</v>
      </c>
      <c r="N33" s="261">
        <f t="shared" si="1"/>
        <v>1.0085138788935359</v>
      </c>
      <c r="O33" s="261">
        <f t="shared" si="1"/>
        <v>1.159523428057607</v>
      </c>
      <c r="P33" s="261">
        <f t="shared" si="1"/>
        <v>1.177335089911258</v>
      </c>
      <c r="Q33" s="261">
        <f t="shared" si="1"/>
        <v>1.082298987887661</v>
      </c>
      <c r="R33" s="261">
        <f t="shared" si="1"/>
        <v>1.094430321104906</v>
      </c>
      <c r="S33" s="261">
        <f t="shared" si="1"/>
        <v>1.1698406271016799</v>
      </c>
      <c r="T33" s="261">
        <f t="shared" si="1"/>
        <v>1.3130097889753829</v>
      </c>
      <c r="U33" s="261">
        <f t="shared" si="1"/>
        <v>1.3041775623623331</v>
      </c>
      <c r="V33" s="261">
        <f t="shared" si="1"/>
        <v>1.321738999516177</v>
      </c>
      <c r="W33" s="261">
        <f t="shared" si="1"/>
        <v>1.454533397190336</v>
      </c>
      <c r="X33" s="261">
        <f t="shared" si="1"/>
        <v>1.359194962713167</v>
      </c>
      <c r="Y33" s="261">
        <f t="shared" si="1"/>
        <v>1.460706556327604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1.163835996810896</v>
      </c>
      <c r="C35" s="262">
        <v>1.2452811194113289</v>
      </c>
      <c r="D35" s="262">
        <v>1.2494320292232231</v>
      </c>
      <c r="E35" s="262">
        <v>1.373645328844703</v>
      </c>
      <c r="F35" s="262">
        <v>1.4729833921566591</v>
      </c>
      <c r="G35" s="262">
        <v>1.554513843325994</v>
      </c>
      <c r="H35" s="262">
        <v>1.5614808974850169</v>
      </c>
      <c r="I35" s="262">
        <v>1.5525704494534709</v>
      </c>
      <c r="J35" s="262">
        <v>1.5866200137620941</v>
      </c>
      <c r="K35" s="262">
        <v>1.2641314917570581</v>
      </c>
      <c r="L35" s="262">
        <v>1.1672539455913791</v>
      </c>
      <c r="M35" s="262">
        <v>1.109673464179262</v>
      </c>
      <c r="N35" s="262">
        <v>1.0085138788935359</v>
      </c>
      <c r="O35" s="262">
        <v>1.159523428057607</v>
      </c>
      <c r="P35" s="262">
        <v>1.177335089911258</v>
      </c>
      <c r="Q35" s="262">
        <v>1.082298987887661</v>
      </c>
      <c r="R35" s="262">
        <v>1.094430321104906</v>
      </c>
      <c r="S35" s="262">
        <v>1.1698406271016799</v>
      </c>
      <c r="T35" s="262">
        <v>1.3130097889753829</v>
      </c>
      <c r="U35" s="262">
        <v>1.3041775623623331</v>
      </c>
      <c r="V35" s="262">
        <v>1.321738999516177</v>
      </c>
      <c r="W35" s="262">
        <v>1.454533397190336</v>
      </c>
      <c r="X35" s="262">
        <v>1.359194962713167</v>
      </c>
      <c r="Y35" s="262">
        <v>1.460706556327604</v>
      </c>
      <c r="DA35" s="72" t="s">
        <v>1720</v>
      </c>
    </row>
    <row r="36" spans="1:105" ht="12" customHeight="1" x14ac:dyDescent="0.25">
      <c r="A36" s="64" t="s">
        <v>28</v>
      </c>
      <c r="B36" s="229">
        <v>0.1137819463644365</v>
      </c>
      <c r="C36" s="229">
        <v>0.16329464240956909</v>
      </c>
      <c r="D36" s="229">
        <v>0.15549053655231571</v>
      </c>
      <c r="E36" s="229">
        <v>0.34914128777785419</v>
      </c>
      <c r="F36" s="229">
        <v>0.59792794553118322</v>
      </c>
      <c r="G36" s="229">
        <v>0.38633360444910092</v>
      </c>
      <c r="H36" s="229">
        <v>0.32828106665889162</v>
      </c>
      <c r="I36" s="229">
        <v>0.39944154041769592</v>
      </c>
      <c r="J36" s="229">
        <v>0.44555418108920558</v>
      </c>
      <c r="K36" s="229">
        <v>0.39683724883395488</v>
      </c>
      <c r="L36" s="229">
        <v>0.46011811015251453</v>
      </c>
      <c r="M36" s="229">
        <v>0.48058761701407998</v>
      </c>
      <c r="N36" s="229">
        <v>0.40907709948685561</v>
      </c>
      <c r="O36" s="229">
        <v>0.37566658909964118</v>
      </c>
      <c r="P36" s="229">
        <v>0.33433712918283431</v>
      </c>
      <c r="Q36" s="229">
        <v>0.23855320372404171</v>
      </c>
      <c r="R36" s="229">
        <v>0.19115488448107421</v>
      </c>
      <c r="S36" s="229">
        <v>0.20238028175811609</v>
      </c>
      <c r="T36" s="229">
        <v>0.2092806739402652</v>
      </c>
      <c r="U36" s="229">
        <v>0.30266254683255672</v>
      </c>
      <c r="V36" s="229">
        <v>0.40905145220554251</v>
      </c>
      <c r="W36" s="229">
        <v>0.46761358560958072</v>
      </c>
      <c r="X36" s="229">
        <v>0.3199701726291766</v>
      </c>
      <c r="Y36" s="229">
        <v>0.26218852835661333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1.3346585521480721E-2</v>
      </c>
      <c r="C38" s="229">
        <v>1.6790826862567259E-2</v>
      </c>
      <c r="D38" s="229">
        <v>1.4297707794502229E-2</v>
      </c>
      <c r="E38" s="229">
        <v>2.1981506165558239E-2</v>
      </c>
      <c r="F38" s="229">
        <v>1.672919253439277E-2</v>
      </c>
      <c r="G38" s="229">
        <v>1.598448716419263E-2</v>
      </c>
      <c r="H38" s="229">
        <v>2.3680613850543521E-2</v>
      </c>
      <c r="I38" s="229">
        <v>2.7963248731724399E-2</v>
      </c>
      <c r="J38" s="229">
        <v>2.6294167166268811E-2</v>
      </c>
      <c r="K38" s="229">
        <v>1.6797759724827631E-2</v>
      </c>
      <c r="L38" s="229">
        <v>1.1094350775917271E-2</v>
      </c>
      <c r="M38" s="229">
        <v>9.0271561945369731E-3</v>
      </c>
      <c r="N38" s="229">
        <v>8.5944282341161981E-3</v>
      </c>
      <c r="O38" s="229">
        <v>8.802221971947086E-3</v>
      </c>
      <c r="P38" s="229">
        <v>5.9785107818403436E-3</v>
      </c>
      <c r="Q38" s="229">
        <v>5.594687843273858E-3</v>
      </c>
      <c r="R38" s="229">
        <v>5.7004888638877843E-3</v>
      </c>
      <c r="S38" s="229">
        <v>4.1298452224480661E-3</v>
      </c>
      <c r="T38" s="229">
        <v>4.6491968725634342E-3</v>
      </c>
      <c r="U38" s="229">
        <v>4.4024610137660403E-3</v>
      </c>
      <c r="V38" s="229">
        <v>2.527701363194192E-3</v>
      </c>
      <c r="W38" s="229">
        <v>5.0050770650051759E-3</v>
      </c>
      <c r="X38" s="229">
        <v>2.8284087496937798E-3</v>
      </c>
      <c r="Y38" s="229">
        <v>1.8614619023185201E-3</v>
      </c>
      <c r="DA38" s="73" t="s">
        <v>1723</v>
      </c>
    </row>
    <row r="39" spans="1:105" ht="12" customHeight="1" x14ac:dyDescent="0.25">
      <c r="A39" s="64" t="s">
        <v>159</v>
      </c>
      <c r="B39" s="229">
        <v>5.7580195914828998E-2</v>
      </c>
      <c r="C39" s="229">
        <v>3.1605629743022223E-2</v>
      </c>
      <c r="D39" s="229">
        <v>1.8620476206477561E-2</v>
      </c>
      <c r="E39" s="229">
        <v>2.8659268051961801E-2</v>
      </c>
      <c r="F39" s="229">
        <v>2.8938461320525018E-2</v>
      </c>
      <c r="G39" s="229">
        <v>2.1702487169032329E-2</v>
      </c>
      <c r="H39" s="229">
        <v>1.8854183457344749E-2</v>
      </c>
      <c r="I39" s="229">
        <v>1.5742392889933319E-2</v>
      </c>
      <c r="J39" s="229">
        <v>1.0689122987130669E-2</v>
      </c>
      <c r="K39" s="229">
        <v>8.4273721686588827E-3</v>
      </c>
      <c r="L39" s="229">
        <v>5.4304164563586492E-3</v>
      </c>
      <c r="M39" s="229">
        <v>5.8531953638723943E-3</v>
      </c>
      <c r="N39" s="229">
        <v>8.0079177681718575E-3</v>
      </c>
      <c r="O39" s="229">
        <v>5.7872536876084867E-3</v>
      </c>
      <c r="P39" s="229">
        <v>9.0780770163678207E-3</v>
      </c>
      <c r="Q39" s="229">
        <v>1.168928457306501E-2</v>
      </c>
      <c r="R39" s="229">
        <v>9.0026384910637264E-3</v>
      </c>
      <c r="S39" s="229">
        <v>1.184052442477267E-2</v>
      </c>
      <c r="T39" s="229">
        <v>1.158573901537306E-2</v>
      </c>
      <c r="U39" s="229">
        <v>1.2938904557187681E-2</v>
      </c>
      <c r="V39" s="229">
        <v>2.7087692197999509E-2</v>
      </c>
      <c r="W39" s="229">
        <v>2.6173502593915599E-2</v>
      </c>
      <c r="X39" s="229">
        <v>2.3980249723561959E-2</v>
      </c>
      <c r="Y39" s="229">
        <v>2.169389423208757E-2</v>
      </c>
      <c r="DA39" s="73" t="s">
        <v>1724</v>
      </c>
    </row>
    <row r="40" spans="1:105" ht="12" customHeight="1" x14ac:dyDescent="0.25">
      <c r="A40" s="64" t="s">
        <v>32</v>
      </c>
      <c r="B40" s="229">
        <v>0.31572396023799959</v>
      </c>
      <c r="C40" s="229">
        <v>0.40814333298144401</v>
      </c>
      <c r="D40" s="229">
        <v>0.41863293183198608</v>
      </c>
      <c r="E40" s="229">
        <v>0.4314351508316468</v>
      </c>
      <c r="F40" s="229">
        <v>0.1720065828085082</v>
      </c>
      <c r="G40" s="229">
        <v>0.13852400240110041</v>
      </c>
      <c r="H40" s="229">
        <v>7.8139186982412678E-2</v>
      </c>
      <c r="I40" s="229">
        <v>7.2538979006896612E-2</v>
      </c>
      <c r="J40" s="229">
        <v>5.0020111855012428E-2</v>
      </c>
      <c r="K40" s="229">
        <v>3.5505462096647483E-2</v>
      </c>
      <c r="L40" s="229">
        <v>2.051894997533053E-2</v>
      </c>
      <c r="M40" s="229">
        <v>1.5900529263517909E-2</v>
      </c>
      <c r="N40" s="229">
        <v>1.5138317615737079E-2</v>
      </c>
      <c r="O40" s="229">
        <v>1.24035174416471E-2</v>
      </c>
      <c r="P40" s="229">
        <v>1.5795919045319951E-2</v>
      </c>
      <c r="Q40" s="229">
        <v>1.182550413959875E-2</v>
      </c>
      <c r="R40" s="229">
        <v>9.940423114793857E-3</v>
      </c>
      <c r="S40" s="229">
        <v>8.4564796406291672E-3</v>
      </c>
      <c r="T40" s="229">
        <v>8.598558455820568E-3</v>
      </c>
      <c r="U40" s="229">
        <v>8.9731304401936777E-3</v>
      </c>
      <c r="V40" s="229">
        <v>6.3445026650420181E-3</v>
      </c>
      <c r="W40" s="229">
        <v>5.2620303893689338E-3</v>
      </c>
      <c r="X40" s="229">
        <v>7.5990497819376883E-3</v>
      </c>
      <c r="Y40" s="229">
        <v>7.2134042420167388E-3</v>
      </c>
      <c r="DA40" s="73" t="s">
        <v>1725</v>
      </c>
    </row>
    <row r="41" spans="1:105" ht="12" customHeight="1" x14ac:dyDescent="0.25">
      <c r="A41" s="64" t="s">
        <v>33</v>
      </c>
      <c r="B41" s="229">
        <v>2.3796558820460739E-4</v>
      </c>
      <c r="C41" s="229">
        <v>4.3940576062332981E-2</v>
      </c>
      <c r="D41" s="229">
        <v>3.2376085483774193E-2</v>
      </c>
      <c r="E41" s="229">
        <v>2.1171596204766861E-2</v>
      </c>
      <c r="F41" s="229">
        <v>0.21926881715167471</v>
      </c>
      <c r="G41" s="229">
        <v>0.54443927016370608</v>
      </c>
      <c r="H41" s="229">
        <v>0.66614259880393278</v>
      </c>
      <c r="I41" s="229">
        <v>0.58390739353238064</v>
      </c>
      <c r="J41" s="229">
        <v>0.60917536765801539</v>
      </c>
      <c r="K41" s="229">
        <v>0.47399529130812651</v>
      </c>
      <c r="L41" s="229">
        <v>0.38609864937209232</v>
      </c>
      <c r="M41" s="229">
        <v>0.33600096962701598</v>
      </c>
      <c r="N41" s="229">
        <v>0.32614167135735628</v>
      </c>
      <c r="O41" s="229">
        <v>0.52771743356361234</v>
      </c>
      <c r="P41" s="229">
        <v>0.57360273667368555</v>
      </c>
      <c r="Q41" s="229">
        <v>0.59905887013271042</v>
      </c>
      <c r="R41" s="229">
        <v>0.64420530121917063</v>
      </c>
      <c r="S41" s="229">
        <v>0.68807812110972189</v>
      </c>
      <c r="T41" s="229">
        <v>0.73030537316138666</v>
      </c>
      <c r="U41" s="229">
        <v>0.54839092775250609</v>
      </c>
      <c r="V41" s="229">
        <v>0.38170713771564618</v>
      </c>
      <c r="W41" s="229">
        <v>0.35243326763730681</v>
      </c>
      <c r="X41" s="229">
        <v>0.41870298432534858</v>
      </c>
      <c r="Y41" s="229">
        <v>0.55826790036065943</v>
      </c>
      <c r="DA41" s="73" t="s">
        <v>1726</v>
      </c>
    </row>
    <row r="42" spans="1:105" ht="12" customHeight="1" x14ac:dyDescent="0.25">
      <c r="A42" s="64" t="s">
        <v>35</v>
      </c>
      <c r="B42" s="229">
        <v>0.30408475981980182</v>
      </c>
      <c r="C42" s="229">
        <v>0.36140226958181609</v>
      </c>
      <c r="D42" s="229">
        <v>0.33212584781679277</v>
      </c>
      <c r="E42" s="229">
        <v>0.40897627980801882</v>
      </c>
      <c r="F42" s="229">
        <v>0.3391741819788332</v>
      </c>
      <c r="G42" s="229">
        <v>0.33066008516351059</v>
      </c>
      <c r="H42" s="229">
        <v>0.31010099049726259</v>
      </c>
      <c r="I42" s="229">
        <v>0.31894290893673721</v>
      </c>
      <c r="J42" s="229">
        <v>0.32020565755867619</v>
      </c>
      <c r="K42" s="229">
        <v>0.27285647205118702</v>
      </c>
      <c r="L42" s="229">
        <v>0.23335796329141659</v>
      </c>
      <c r="M42" s="229">
        <v>0.23205784851007891</v>
      </c>
      <c r="N42" s="229">
        <v>0.1856216282662598</v>
      </c>
      <c r="O42" s="229">
        <v>0.16658765985845581</v>
      </c>
      <c r="P42" s="229">
        <v>0.1641626575771053</v>
      </c>
      <c r="Q42" s="229">
        <v>0.14941435813511619</v>
      </c>
      <c r="R42" s="229">
        <v>0.16043467146127169</v>
      </c>
      <c r="S42" s="229">
        <v>0.17716420415816581</v>
      </c>
      <c r="T42" s="229">
        <v>0.20401593419048239</v>
      </c>
      <c r="U42" s="229">
        <v>0.22159308815425299</v>
      </c>
      <c r="V42" s="229">
        <v>0.20448528593254919</v>
      </c>
      <c r="W42" s="229">
        <v>0.25037881452716249</v>
      </c>
      <c r="X42" s="229">
        <v>0.23841698341536249</v>
      </c>
      <c r="Y42" s="229">
        <v>0.24338983727916319</v>
      </c>
      <c r="DA42" s="73" t="s">
        <v>1727</v>
      </c>
    </row>
    <row r="43" spans="1:105" ht="12" customHeight="1" x14ac:dyDescent="0.25">
      <c r="A43" s="64" t="s">
        <v>36</v>
      </c>
      <c r="B43" s="229">
        <v>0.35251819518825311</v>
      </c>
      <c r="C43" s="229">
        <v>0.19400942239330549</v>
      </c>
      <c r="D43" s="229">
        <v>0.25648206765177339</v>
      </c>
      <c r="E43" s="229">
        <v>9.0908999889361103E-2</v>
      </c>
      <c r="F43" s="229">
        <v>7.1104682877795533E-2</v>
      </c>
      <c r="G43" s="229">
        <v>9.0371881249383904E-2</v>
      </c>
      <c r="H43" s="229">
        <v>0.1076290680212071</v>
      </c>
      <c r="I43" s="229">
        <v>9.514477699594083E-2</v>
      </c>
      <c r="J43" s="229">
        <v>7.1265907844906065E-2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6.5623881758906559E-3</v>
      </c>
      <c r="C44" s="229">
        <v>2.6094419377272009E-2</v>
      </c>
      <c r="D44" s="229">
        <v>2.1406375885600969E-2</v>
      </c>
      <c r="E44" s="229">
        <v>2.1371240115534859E-2</v>
      </c>
      <c r="F44" s="229">
        <v>2.7833527953746749E-2</v>
      </c>
      <c r="G44" s="229">
        <v>2.6498025565966799E-2</v>
      </c>
      <c r="H44" s="229">
        <v>2.8653189213422619E-2</v>
      </c>
      <c r="I44" s="229">
        <v>3.8889208942161732E-2</v>
      </c>
      <c r="J44" s="229">
        <v>5.341549760287919E-2</v>
      </c>
      <c r="K44" s="229">
        <v>5.9711885573655817E-2</v>
      </c>
      <c r="L44" s="229">
        <v>5.0635505567749199E-2</v>
      </c>
      <c r="M44" s="229">
        <v>3.024614820615933E-2</v>
      </c>
      <c r="N44" s="229">
        <v>5.5932816165039582E-2</v>
      </c>
      <c r="O44" s="229">
        <v>6.2558752434694984E-2</v>
      </c>
      <c r="P44" s="229">
        <v>7.4380059634105419E-2</v>
      </c>
      <c r="Q44" s="229">
        <v>6.6163079339855366E-2</v>
      </c>
      <c r="R44" s="229">
        <v>7.3991913473644449E-2</v>
      </c>
      <c r="S44" s="229">
        <v>7.7791170787826242E-2</v>
      </c>
      <c r="T44" s="229">
        <v>0.14457431333949211</v>
      </c>
      <c r="U44" s="229">
        <v>0.20521650361186991</v>
      </c>
      <c r="V44" s="229">
        <v>0.29053522743620319</v>
      </c>
      <c r="W44" s="229">
        <v>0.34766711936799671</v>
      </c>
      <c r="X44" s="229">
        <v>0.34769711408808618</v>
      </c>
      <c r="Y44" s="229">
        <v>0.36609152995474548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1392.7113099999999</v>
      </c>
      <c r="C46" s="279">
        <v>1602.94803</v>
      </c>
      <c r="D46" s="279">
        <v>1600.3448599999999</v>
      </c>
      <c r="E46" s="279">
        <v>1600.51586</v>
      </c>
      <c r="F46" s="279">
        <v>1691.50918</v>
      </c>
      <c r="G46" s="279">
        <v>1734.1935599999999</v>
      </c>
      <c r="H46" s="279">
        <v>1867.00593</v>
      </c>
      <c r="I46" s="279">
        <v>1901.76541</v>
      </c>
      <c r="J46" s="279">
        <v>1800.4285600000001</v>
      </c>
      <c r="K46" s="279">
        <v>1398.97786</v>
      </c>
      <c r="L46" s="279">
        <v>1340.99452</v>
      </c>
      <c r="M46" s="279">
        <v>1189.4640400000001</v>
      </c>
      <c r="N46" s="279">
        <v>1116.84492</v>
      </c>
      <c r="O46" s="279">
        <v>1215.28342</v>
      </c>
      <c r="P46" s="279">
        <v>1296.5748100000001</v>
      </c>
      <c r="Q46" s="279">
        <v>1242.6317100000001</v>
      </c>
      <c r="R46" s="279">
        <v>1140.2961499999999</v>
      </c>
      <c r="S46" s="279">
        <v>1369.3350800000001</v>
      </c>
      <c r="T46" s="279">
        <v>1299.66472</v>
      </c>
      <c r="U46" s="279">
        <v>1276.85211</v>
      </c>
      <c r="V46" s="279">
        <v>1316.62004</v>
      </c>
      <c r="W46" s="279">
        <v>1327.83556</v>
      </c>
      <c r="X46" s="279">
        <v>1210.3710599999999</v>
      </c>
      <c r="Y46" s="279">
        <v>1214.6047100000001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297.60478199563147</v>
      </c>
      <c r="C48" s="223">
        <f t="shared" si="2"/>
        <v>455.1599399738277</v>
      </c>
      <c r="D48" s="223">
        <f t="shared" si="2"/>
        <v>468.38939221054136</v>
      </c>
      <c r="E48" s="223">
        <f t="shared" si="2"/>
        <v>304.5140918304632</v>
      </c>
      <c r="F48" s="223">
        <f t="shared" si="2"/>
        <v>490.9806573484027</v>
      </c>
      <c r="G48" s="223">
        <f t="shared" si="2"/>
        <v>563.19763681850895</v>
      </c>
      <c r="H48" s="223">
        <f t="shared" si="2"/>
        <v>544.8846716748277</v>
      </c>
      <c r="I48" s="223">
        <f t="shared" si="2"/>
        <v>617.14488586831669</v>
      </c>
      <c r="J48" s="223">
        <f t="shared" si="2"/>
        <v>590.76571932166917</v>
      </c>
      <c r="K48" s="223">
        <f t="shared" si="2"/>
        <v>434.06123638629799</v>
      </c>
      <c r="L48" s="223">
        <f t="shared" si="2"/>
        <v>428.5558521959818</v>
      </c>
      <c r="M48" s="223">
        <f t="shared" si="2"/>
        <v>339.54167751123589</v>
      </c>
      <c r="N48" s="223">
        <f t="shared" si="2"/>
        <v>336.26677043874321</v>
      </c>
      <c r="O48" s="223">
        <f t="shared" si="2"/>
        <v>327.38922317764843</v>
      </c>
      <c r="P48" s="223">
        <f t="shared" si="2"/>
        <v>302.14913929614812</v>
      </c>
      <c r="Q48" s="223">
        <f t="shared" si="2"/>
        <v>319.95769919280559</v>
      </c>
      <c r="R48" s="223">
        <f t="shared" si="2"/>
        <v>285.89828109355352</v>
      </c>
      <c r="S48" s="223">
        <f t="shared" si="2"/>
        <v>395.07266156676752</v>
      </c>
      <c r="T48" s="223">
        <f t="shared" si="2"/>
        <v>315.66316505992739</v>
      </c>
      <c r="U48" s="223">
        <f t="shared" si="2"/>
        <v>271.05949095283307</v>
      </c>
      <c r="V48" s="223">
        <f t="shared" si="2"/>
        <v>294.62385338565338</v>
      </c>
      <c r="W48" s="223">
        <f t="shared" si="2"/>
        <v>270.70976183041438</v>
      </c>
      <c r="X48" s="223">
        <f t="shared" si="2"/>
        <v>288.07629031848745</v>
      </c>
      <c r="Y48" s="223">
        <f t="shared" si="2"/>
        <v>296.82518887196875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1.927658696610079</v>
      </c>
      <c r="C53" s="260">
        <v>2.859347630803486</v>
      </c>
      <c r="D53" s="260">
        <v>2.8161976959327588</v>
      </c>
      <c r="E53" s="260">
        <v>1.5582640543303119</v>
      </c>
      <c r="F53" s="260">
        <v>2.5343512527833409</v>
      </c>
      <c r="G53" s="260">
        <v>2.7547916169920912</v>
      </c>
      <c r="H53" s="260">
        <v>2.470359486786021</v>
      </c>
      <c r="I53" s="260">
        <v>2.9078885076621761</v>
      </c>
      <c r="J53" s="260">
        <v>2.6628367714415679</v>
      </c>
      <c r="K53" s="260">
        <v>1.8981425563144669</v>
      </c>
      <c r="L53" s="260">
        <v>1.69131786615599</v>
      </c>
      <c r="M53" s="260">
        <v>1.318603271314152</v>
      </c>
      <c r="N53" s="260">
        <v>1.2450985203196909</v>
      </c>
      <c r="O53" s="260">
        <v>1.0887518700572709</v>
      </c>
      <c r="P53" s="260">
        <v>0.93567809754779585</v>
      </c>
      <c r="Q53" s="260">
        <v>0.93438775064217316</v>
      </c>
      <c r="R53" s="260">
        <v>0.81131211998046426</v>
      </c>
      <c r="S53" s="260">
        <v>1.2184116552267921</v>
      </c>
      <c r="T53" s="260">
        <v>0.92150000075876159</v>
      </c>
      <c r="U53" s="260">
        <v>0.78771708642576821</v>
      </c>
      <c r="V53" s="260">
        <v>0.82292889290945304</v>
      </c>
      <c r="W53" s="260">
        <v>0.79550063051227549</v>
      </c>
      <c r="X53" s="260">
        <v>0.89096703762146545</v>
      </c>
      <c r="Y53" s="260">
        <v>0.9312788686851744</v>
      </c>
      <c r="DA53" s="68" t="s">
        <v>1736</v>
      </c>
    </row>
    <row r="54" spans="1:105" ht="12" customHeight="1" x14ac:dyDescent="0.25">
      <c r="A54" s="37" t="s">
        <v>159</v>
      </c>
      <c r="B54" s="226">
        <v>0.30689997371261513</v>
      </c>
      <c r="C54" s="226">
        <v>0.22994825977038891</v>
      </c>
      <c r="D54" s="226">
        <v>0.14950674774961789</v>
      </c>
      <c r="E54" s="226">
        <v>0.1020454290040386</v>
      </c>
      <c r="F54" s="226">
        <v>0.19923310713794939</v>
      </c>
      <c r="G54" s="226">
        <v>0.16967133973782461</v>
      </c>
      <c r="H54" s="226">
        <v>0.14158953759420961</v>
      </c>
      <c r="I54" s="226">
        <v>0.1367766170724978</v>
      </c>
      <c r="J54" s="226">
        <v>8.601945820252252E-2</v>
      </c>
      <c r="K54" s="226">
        <v>5.6869081107726663E-2</v>
      </c>
      <c r="L54" s="226">
        <v>3.8463179753588712E-2</v>
      </c>
      <c r="M54" s="226">
        <v>3.2440875500223072E-2</v>
      </c>
      <c r="N54" s="226">
        <v>5.1493414967876558E-2</v>
      </c>
      <c r="O54" s="226">
        <v>3.6553365830671043E-2</v>
      </c>
      <c r="P54" s="226">
        <v>4.9030950209255443E-2</v>
      </c>
      <c r="Q54" s="226">
        <v>6.7796879916780489E-2</v>
      </c>
      <c r="R54" s="226">
        <v>4.3107092066424588E-2</v>
      </c>
      <c r="S54" s="226">
        <v>7.6329481655322107E-2</v>
      </c>
      <c r="T54" s="226">
        <v>4.9518439967130692E-2</v>
      </c>
      <c r="U54" s="226">
        <v>4.3457594341378677E-2</v>
      </c>
      <c r="V54" s="226">
        <v>9.6260128154525559E-2</v>
      </c>
      <c r="W54" s="226">
        <v>7.528788054615658E-2</v>
      </c>
      <c r="X54" s="226">
        <v>8.1424685016831283E-2</v>
      </c>
      <c r="Y54" s="226">
        <v>7.6213901029142841E-2</v>
      </c>
      <c r="DA54" s="69" t="s">
        <v>1737</v>
      </c>
    </row>
    <row r="55" spans="1:105" ht="12" customHeight="1" x14ac:dyDescent="0.25">
      <c r="A55" s="37" t="s">
        <v>35</v>
      </c>
      <c r="B55" s="226">
        <v>1.620758722897464</v>
      </c>
      <c r="C55" s="226">
        <v>2.629399371033097</v>
      </c>
      <c r="D55" s="226">
        <v>2.6666909481831409</v>
      </c>
      <c r="E55" s="226">
        <v>1.456218625326273</v>
      </c>
      <c r="F55" s="226">
        <v>2.3351181456453909</v>
      </c>
      <c r="G55" s="226">
        <v>2.5851202772542661</v>
      </c>
      <c r="H55" s="226">
        <v>2.3287699491918108</v>
      </c>
      <c r="I55" s="226">
        <v>2.7711118905896779</v>
      </c>
      <c r="J55" s="226">
        <v>2.5768173132390459</v>
      </c>
      <c r="K55" s="226">
        <v>1.8412734752067399</v>
      </c>
      <c r="L55" s="226">
        <v>1.652854686402401</v>
      </c>
      <c r="M55" s="226">
        <v>1.286162395813929</v>
      </c>
      <c r="N55" s="226">
        <v>1.193605105351814</v>
      </c>
      <c r="O55" s="226">
        <v>1.0521985042266</v>
      </c>
      <c r="P55" s="226">
        <v>0.88664714733854044</v>
      </c>
      <c r="Q55" s="226">
        <v>0.86659087072539265</v>
      </c>
      <c r="R55" s="226">
        <v>0.76820502791403966</v>
      </c>
      <c r="S55" s="226">
        <v>1.1420821735714699</v>
      </c>
      <c r="T55" s="226">
        <v>0.87198156079163092</v>
      </c>
      <c r="U55" s="226">
        <v>0.74425949208438957</v>
      </c>
      <c r="V55" s="226">
        <v>0.72666876475492748</v>
      </c>
      <c r="W55" s="226">
        <v>0.72021274996611895</v>
      </c>
      <c r="X55" s="226">
        <v>0.80954235260463414</v>
      </c>
      <c r="Y55" s="226">
        <v>0.85506496765603157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52.105143954620686</v>
      </c>
      <c r="C60" s="261">
        <f t="shared" si="3"/>
        <v>78.619018090389787</v>
      </c>
      <c r="D60" s="261">
        <f t="shared" si="3"/>
        <v>81.483641233839734</v>
      </c>
      <c r="E60" s="261">
        <f t="shared" si="3"/>
        <v>51.515323744462073</v>
      </c>
      <c r="F60" s="261">
        <f t="shared" si="3"/>
        <v>83.500859930951506</v>
      </c>
      <c r="G60" s="261">
        <f t="shared" si="3"/>
        <v>88.880778376553238</v>
      </c>
      <c r="H60" s="261">
        <f t="shared" si="3"/>
        <v>83.610786424170826</v>
      </c>
      <c r="I60" s="261">
        <f t="shared" si="3"/>
        <v>97.360232203624292</v>
      </c>
      <c r="J60" s="261">
        <f t="shared" si="3"/>
        <v>92.450867970221722</v>
      </c>
      <c r="K60" s="261">
        <f t="shared" si="3"/>
        <v>68.795653374572169</v>
      </c>
      <c r="L60" s="261">
        <f t="shared" si="3"/>
        <v>68.715552302384737</v>
      </c>
      <c r="M60" s="261">
        <f t="shared" si="3"/>
        <v>52.97531453285859</v>
      </c>
      <c r="N60" s="261">
        <f t="shared" si="3"/>
        <v>52.843719794837767</v>
      </c>
      <c r="O60" s="261">
        <f t="shared" si="3"/>
        <v>50.15449977713822</v>
      </c>
      <c r="P60" s="261">
        <f t="shared" si="3"/>
        <v>45.261235784910085</v>
      </c>
      <c r="Q60" s="261">
        <f t="shared" si="3"/>
        <v>46.617178986668819</v>
      </c>
      <c r="R60" s="261">
        <f t="shared" si="3"/>
        <v>40.400130489521878</v>
      </c>
      <c r="S60" s="261">
        <f t="shared" si="3"/>
        <v>57.910677262222514</v>
      </c>
      <c r="T60" s="261">
        <f t="shared" si="3"/>
        <v>44.56758511588923</v>
      </c>
      <c r="U60" s="261">
        <f t="shared" si="3"/>
        <v>40.379687410027692</v>
      </c>
      <c r="V60" s="261">
        <f t="shared" si="3"/>
        <v>45.383410744849272</v>
      </c>
      <c r="W60" s="261">
        <f t="shared" si="3"/>
        <v>41.669965789893581</v>
      </c>
      <c r="X60" s="261">
        <f t="shared" si="3"/>
        <v>43.221608536393809</v>
      </c>
      <c r="Y60" s="261">
        <f t="shared" si="3"/>
        <v>43.708607669726568</v>
      </c>
      <c r="DA60" s="70"/>
    </row>
    <row r="61" spans="1:105" ht="12" customHeight="1" x14ac:dyDescent="0.25">
      <c r="A61" s="60" t="s">
        <v>1499</v>
      </c>
      <c r="B61" s="262">
        <v>43.902118944594662</v>
      </c>
      <c r="C61" s="262">
        <v>66.013851238980223</v>
      </c>
      <c r="D61" s="262">
        <v>67.744101774531117</v>
      </c>
      <c r="E61" s="262">
        <v>43.228166748783678</v>
      </c>
      <c r="F61" s="262">
        <v>69.245654047840986</v>
      </c>
      <c r="G61" s="262">
        <v>72.563829544417658</v>
      </c>
      <c r="H61" s="262">
        <v>67.780094980869194</v>
      </c>
      <c r="I61" s="262">
        <v>79.350809724329963</v>
      </c>
      <c r="J61" s="262">
        <v>75.354949712743348</v>
      </c>
      <c r="K61" s="262">
        <v>56.201163804512873</v>
      </c>
      <c r="L61" s="262">
        <v>56.32070987610318</v>
      </c>
      <c r="M61" s="262">
        <v>43.585846011625307</v>
      </c>
      <c r="N61" s="262">
        <v>43.294086377509373</v>
      </c>
      <c r="O61" s="262">
        <v>40.785849134797623</v>
      </c>
      <c r="P61" s="262">
        <v>36.656539076115457</v>
      </c>
      <c r="Q61" s="262">
        <v>37.602786562068196</v>
      </c>
      <c r="R61" s="262">
        <v>32.215925437003058</v>
      </c>
      <c r="S61" s="262">
        <v>46.114871759925883</v>
      </c>
      <c r="T61" s="262">
        <v>35.399984612244211</v>
      </c>
      <c r="U61" s="262">
        <v>32.407423126953702</v>
      </c>
      <c r="V61" s="262">
        <v>36.678063608943162</v>
      </c>
      <c r="W61" s="262">
        <v>33.66494140499659</v>
      </c>
      <c r="X61" s="262">
        <v>34.552998193959773</v>
      </c>
      <c r="Y61" s="262">
        <v>34.652790251355341</v>
      </c>
      <c r="DA61" s="72" t="s">
        <v>1743</v>
      </c>
    </row>
    <row r="62" spans="1:105" ht="12" customHeight="1" x14ac:dyDescent="0.25">
      <c r="A62" s="59" t="s">
        <v>28</v>
      </c>
      <c r="B62" s="230">
        <v>6.2090244982695104</v>
      </c>
      <c r="C62" s="230">
        <v>10.985838804039339</v>
      </c>
      <c r="D62" s="230">
        <v>11.21585524510812</v>
      </c>
      <c r="E62" s="230">
        <v>12.169663763416951</v>
      </c>
      <c r="F62" s="230">
        <v>35.854484856402827</v>
      </c>
      <c r="G62" s="230">
        <v>31.385691182267269</v>
      </c>
      <c r="H62" s="230">
        <v>29.313938185854401</v>
      </c>
      <c r="I62" s="230">
        <v>37.976163076040358</v>
      </c>
      <c r="J62" s="230">
        <v>39.371670012933777</v>
      </c>
      <c r="K62" s="230">
        <v>30.533916753931781</v>
      </c>
      <c r="L62" s="230">
        <v>35.473616077571641</v>
      </c>
      <c r="M62" s="230">
        <v>28.176049951985839</v>
      </c>
      <c r="N62" s="230">
        <v>28.271879968276259</v>
      </c>
      <c r="O62" s="230">
        <v>26.91603875422177</v>
      </c>
      <c r="P62" s="230">
        <v>23.152146856791369</v>
      </c>
      <c r="Q62" s="230">
        <v>21.507453964428191</v>
      </c>
      <c r="R62" s="230">
        <v>16.368127632596099</v>
      </c>
      <c r="S62" s="230">
        <v>23.10248259396236</v>
      </c>
      <c r="T62" s="230">
        <v>16.909435337318779</v>
      </c>
      <c r="U62" s="230">
        <v>17.815193138257079</v>
      </c>
      <c r="V62" s="230">
        <v>23.099758165813039</v>
      </c>
      <c r="W62" s="230">
        <v>20.866244911348659</v>
      </c>
      <c r="X62" s="230">
        <v>18.6505137996384</v>
      </c>
      <c r="Y62" s="230">
        <v>16.93970870507955</v>
      </c>
      <c r="DA62" s="71" t="s">
        <v>1744</v>
      </c>
    </row>
    <row r="63" spans="1:105" ht="12" customHeight="1" x14ac:dyDescent="0.25">
      <c r="A63" s="59" t="s">
        <v>31</v>
      </c>
      <c r="B63" s="295">
        <v>0.7283165661949369</v>
      </c>
      <c r="C63" s="295">
        <v>1.1296225924916701</v>
      </c>
      <c r="D63" s="295">
        <v>1.031323349418354</v>
      </c>
      <c r="E63" s="295">
        <v>0.76618706641915557</v>
      </c>
      <c r="F63" s="295">
        <v>1.003158632853951</v>
      </c>
      <c r="G63" s="295">
        <v>1.2985776335911809</v>
      </c>
      <c r="H63" s="295">
        <v>2.1145662090199582</v>
      </c>
      <c r="I63" s="295">
        <v>2.658553972281847</v>
      </c>
      <c r="J63" s="295">
        <v>2.323500298896275</v>
      </c>
      <c r="K63" s="295">
        <v>1.292472918299673</v>
      </c>
      <c r="L63" s="295">
        <v>0.8553385128099974</v>
      </c>
      <c r="M63" s="295">
        <v>0.52924710262395358</v>
      </c>
      <c r="N63" s="295">
        <v>0.59397273456688571</v>
      </c>
      <c r="O63" s="295">
        <v>0.63066813657295906</v>
      </c>
      <c r="P63" s="295">
        <v>0.41399936628152639</v>
      </c>
      <c r="Q63" s="295">
        <v>0.50440526203854008</v>
      </c>
      <c r="R63" s="295">
        <v>0.48811899076293841</v>
      </c>
      <c r="S63" s="295">
        <v>0.47143761506073117</v>
      </c>
      <c r="T63" s="295">
        <v>0.37564526340122151</v>
      </c>
      <c r="U63" s="295">
        <v>0.25913577370139429</v>
      </c>
      <c r="V63" s="295">
        <v>0.1427431436567593</v>
      </c>
      <c r="W63" s="295">
        <v>0.2233407391327776</v>
      </c>
      <c r="X63" s="295">
        <v>0.16486310578179089</v>
      </c>
      <c r="Y63" s="295">
        <v>0.12026697959870369</v>
      </c>
      <c r="DA63" s="122" t="s">
        <v>1745</v>
      </c>
    </row>
    <row r="64" spans="1:105" ht="12" customHeight="1" x14ac:dyDescent="0.25">
      <c r="A64" s="59" t="s">
        <v>159</v>
      </c>
      <c r="B64" s="295">
        <v>3.142122792531838</v>
      </c>
      <c r="C64" s="295">
        <v>2.1263058513954451</v>
      </c>
      <c r="D64" s="295">
        <v>1.343133610298948</v>
      </c>
      <c r="E64" s="295">
        <v>0.99894703980104604</v>
      </c>
      <c r="F64" s="295">
        <v>1.7352820368056401</v>
      </c>
      <c r="G64" s="295">
        <v>1.7631072014707621</v>
      </c>
      <c r="H64" s="295">
        <v>1.683588925911615</v>
      </c>
      <c r="I64" s="295">
        <v>1.4966787855115169</v>
      </c>
      <c r="J64" s="295">
        <v>0.94455094540503171</v>
      </c>
      <c r="K64" s="295">
        <v>0.64842874757429891</v>
      </c>
      <c r="L64" s="295">
        <v>0.41866752093357268</v>
      </c>
      <c r="M64" s="295">
        <v>0.34316307601901608</v>
      </c>
      <c r="N64" s="295">
        <v>0.55343819104412151</v>
      </c>
      <c r="O64" s="295">
        <v>0.41464944995379061</v>
      </c>
      <c r="P64" s="295">
        <v>0.62863784460287586</v>
      </c>
      <c r="Q64" s="295">
        <v>1.0538812554499311</v>
      </c>
      <c r="R64" s="295">
        <v>0.77087402841878672</v>
      </c>
      <c r="S64" s="295">
        <v>1.351641113701171</v>
      </c>
      <c r="T64" s="295">
        <v>0.93610318156477246</v>
      </c>
      <c r="U64" s="295">
        <v>0.76160425561772138</v>
      </c>
      <c r="V64" s="295">
        <v>1.5296832114150629</v>
      </c>
      <c r="W64" s="295">
        <v>1.1679359456601559</v>
      </c>
      <c r="X64" s="295">
        <v>1.397767719137972</v>
      </c>
      <c r="Y64" s="295">
        <v>1.4016183365220809</v>
      </c>
      <c r="DA64" s="122" t="s">
        <v>1746</v>
      </c>
    </row>
    <row r="65" spans="1:105" ht="12" customHeight="1" x14ac:dyDescent="0.25">
      <c r="A65" s="59" t="s">
        <v>32</v>
      </c>
      <c r="B65" s="295">
        <v>17.228900246877181</v>
      </c>
      <c r="C65" s="295">
        <v>27.45832195664704</v>
      </c>
      <c r="D65" s="295">
        <v>30.196862576797422</v>
      </c>
      <c r="E65" s="295">
        <v>15.038097484136189</v>
      </c>
      <c r="F65" s="295">
        <v>10.314298678631721</v>
      </c>
      <c r="G65" s="295">
        <v>11.253671724705971</v>
      </c>
      <c r="H65" s="295">
        <v>6.9774578241986598</v>
      </c>
      <c r="I65" s="295">
        <v>6.8965087938894198</v>
      </c>
      <c r="J65" s="295">
        <v>4.4200580345834357</v>
      </c>
      <c r="K65" s="295">
        <v>2.7319028824900791</v>
      </c>
      <c r="L65" s="295">
        <v>1.5819445870072451</v>
      </c>
      <c r="M65" s="295">
        <v>0.93222149495950779</v>
      </c>
      <c r="N65" s="295">
        <v>1.04622991384907</v>
      </c>
      <c r="O65" s="295">
        <v>0.88869642878858246</v>
      </c>
      <c r="P65" s="295">
        <v>1.093834353274131</v>
      </c>
      <c r="Q65" s="295">
        <v>1.066162524410242</v>
      </c>
      <c r="R65" s="295">
        <v>0.85117424389468588</v>
      </c>
      <c r="S65" s="295">
        <v>0.96533946887835909</v>
      </c>
      <c r="T65" s="295">
        <v>0.69474531721143984</v>
      </c>
      <c r="U65" s="295">
        <v>0.52817255891018144</v>
      </c>
      <c r="V65" s="295">
        <v>0.35828372312240181</v>
      </c>
      <c r="W65" s="295">
        <v>0.23480672549835749</v>
      </c>
      <c r="X65" s="295">
        <v>0.44293560758370748</v>
      </c>
      <c r="Y65" s="295">
        <v>0.46605001140839047</v>
      </c>
      <c r="DA65" s="122" t="s">
        <v>1747</v>
      </c>
    </row>
    <row r="66" spans="1:105" ht="12" customHeight="1" x14ac:dyDescent="0.25">
      <c r="A66" s="59" t="s">
        <v>35</v>
      </c>
      <c r="B66" s="295">
        <v>16.5937548407212</v>
      </c>
      <c r="C66" s="295">
        <v>24.313762034406722</v>
      </c>
      <c r="D66" s="295">
        <v>23.956926992908269</v>
      </c>
      <c r="E66" s="295">
        <v>14.25527139501034</v>
      </c>
      <c r="F66" s="295">
        <v>20.338429843146841</v>
      </c>
      <c r="G66" s="295">
        <v>26.862781802382479</v>
      </c>
      <c r="H66" s="295">
        <v>27.690543835884561</v>
      </c>
      <c r="I66" s="295">
        <v>30.322905096606821</v>
      </c>
      <c r="J66" s="295">
        <v>28.295170420924819</v>
      </c>
      <c r="K66" s="295">
        <v>20.99444250221703</v>
      </c>
      <c r="L66" s="295">
        <v>17.991143177780721</v>
      </c>
      <c r="M66" s="295">
        <v>13.605164386036989</v>
      </c>
      <c r="N66" s="295">
        <v>12.828565569773019</v>
      </c>
      <c r="O66" s="295">
        <v>11.93579636526051</v>
      </c>
      <c r="P66" s="295">
        <v>11.367920655165561</v>
      </c>
      <c r="Q66" s="295">
        <v>13.470883555741301</v>
      </c>
      <c r="R66" s="295">
        <v>13.73763054133055</v>
      </c>
      <c r="S66" s="295">
        <v>20.22397096832325</v>
      </c>
      <c r="T66" s="295">
        <v>16.484055512748</v>
      </c>
      <c r="U66" s="295">
        <v>13.04331740046733</v>
      </c>
      <c r="V66" s="295">
        <v>11.547595364935891</v>
      </c>
      <c r="W66" s="295">
        <v>11.172613083356641</v>
      </c>
      <c r="X66" s="295">
        <v>13.8969179618179</v>
      </c>
      <c r="Y66" s="295">
        <v>15.725146218746611</v>
      </c>
      <c r="DA66" s="122" t="s">
        <v>1748</v>
      </c>
    </row>
    <row r="67" spans="1:105" ht="12" customHeight="1" x14ac:dyDescent="0.25">
      <c r="A67" s="60" t="s">
        <v>1506</v>
      </c>
      <c r="B67" s="262">
        <v>8.2030250100260211</v>
      </c>
      <c r="C67" s="262">
        <v>12.605166851409569</v>
      </c>
      <c r="D67" s="262">
        <v>13.73953945930861</v>
      </c>
      <c r="E67" s="262">
        <v>8.2871569956783926</v>
      </c>
      <c r="F67" s="262">
        <v>14.25520588311052</v>
      </c>
      <c r="G67" s="262">
        <v>16.31694883213558</v>
      </c>
      <c r="H67" s="262">
        <v>15.83069144330163</v>
      </c>
      <c r="I67" s="262">
        <v>18.009422479294329</v>
      </c>
      <c r="J67" s="262">
        <v>17.09591825747837</v>
      </c>
      <c r="K67" s="262">
        <v>12.5944895700593</v>
      </c>
      <c r="L67" s="262">
        <v>12.39484242628156</v>
      </c>
      <c r="M67" s="262">
        <v>9.3894685212332831</v>
      </c>
      <c r="N67" s="262">
        <v>9.5496334173283941</v>
      </c>
      <c r="O67" s="262">
        <v>9.3686506423405973</v>
      </c>
      <c r="P67" s="262">
        <v>8.6046967087946236</v>
      </c>
      <c r="Q67" s="262">
        <v>9.0143924246006257</v>
      </c>
      <c r="R67" s="262">
        <v>8.1842050525188217</v>
      </c>
      <c r="S67" s="262">
        <v>11.795805502296631</v>
      </c>
      <c r="T67" s="262">
        <v>9.1676005036450157</v>
      </c>
      <c r="U67" s="262">
        <v>7.97226428307399</v>
      </c>
      <c r="V67" s="262">
        <v>8.7053471359061056</v>
      </c>
      <c r="W67" s="262">
        <v>8.0050243848969931</v>
      </c>
      <c r="X67" s="262">
        <v>8.6686103424340359</v>
      </c>
      <c r="Y67" s="262">
        <v>9.0558174183712268</v>
      </c>
      <c r="DA67" s="72" t="s">
        <v>1749</v>
      </c>
    </row>
    <row r="68" spans="1:105" ht="12" customHeight="1" x14ac:dyDescent="0.25">
      <c r="A68" s="147" t="s">
        <v>28</v>
      </c>
      <c r="B68" s="229">
        <v>0.80196535789790235</v>
      </c>
      <c r="C68" s="229">
        <v>1.652924935123812</v>
      </c>
      <c r="D68" s="229">
        <v>1.7098716156954921</v>
      </c>
      <c r="E68" s="229">
        <v>2.106357882002829</v>
      </c>
      <c r="F68" s="229">
        <v>5.7866137610231672</v>
      </c>
      <c r="G68" s="229">
        <v>4.0551492564666312</v>
      </c>
      <c r="H68" s="229">
        <v>3.3281971501061611</v>
      </c>
      <c r="I68" s="229">
        <v>4.6334203125498794</v>
      </c>
      <c r="J68" s="229">
        <v>4.8008709036245198</v>
      </c>
      <c r="K68" s="229">
        <v>3.953673034838677</v>
      </c>
      <c r="L68" s="229">
        <v>4.885904643423121</v>
      </c>
      <c r="M68" s="229">
        <v>4.0664776146429142</v>
      </c>
      <c r="N68" s="229">
        <v>3.8735573414313329</v>
      </c>
      <c r="O68" s="229">
        <v>3.0352892801570892</v>
      </c>
      <c r="P68" s="229">
        <v>2.4435435754524399</v>
      </c>
      <c r="Q68" s="229">
        <v>1.986892916449273</v>
      </c>
      <c r="R68" s="229">
        <v>1.4294658519733201</v>
      </c>
      <c r="S68" s="229">
        <v>2.0406527058589101</v>
      </c>
      <c r="T68" s="229">
        <v>1.461224149223699</v>
      </c>
      <c r="U68" s="229">
        <v>1.850135964282934</v>
      </c>
      <c r="V68" s="229">
        <v>2.6941286359857992</v>
      </c>
      <c r="W68" s="229">
        <v>2.5735113148618738</v>
      </c>
      <c r="X68" s="229">
        <v>2.040690867619865</v>
      </c>
      <c r="Y68" s="229">
        <v>1.62546777907145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9.4070277196406898E-2</v>
      </c>
      <c r="C70" s="229">
        <v>0.16996256578260999</v>
      </c>
      <c r="D70" s="229">
        <v>0.15722657641677221</v>
      </c>
      <c r="E70" s="229">
        <v>0.13261370222010799</v>
      </c>
      <c r="F70" s="229">
        <v>0.16190140710737971</v>
      </c>
      <c r="G70" s="229">
        <v>0.16778111065773471</v>
      </c>
      <c r="H70" s="229">
        <v>0.24008010066580171</v>
      </c>
      <c r="I70" s="229">
        <v>0.3243665757521611</v>
      </c>
      <c r="J70" s="229">
        <v>0.28332110311474168</v>
      </c>
      <c r="K70" s="229">
        <v>0.16735538275425019</v>
      </c>
      <c r="L70" s="229">
        <v>0.117808751222271</v>
      </c>
      <c r="M70" s="229">
        <v>7.6383009651899189E-2</v>
      </c>
      <c r="N70" s="229">
        <v>8.1380773021578603E-2</v>
      </c>
      <c r="O70" s="229">
        <v>7.1119686360843065E-2</v>
      </c>
      <c r="P70" s="229">
        <v>4.3694673240285677E-2</v>
      </c>
      <c r="Q70" s="229">
        <v>4.6597762981228828E-2</v>
      </c>
      <c r="R70" s="229">
        <v>4.2628542778819507E-2</v>
      </c>
      <c r="S70" s="229">
        <v>4.1642297138610278E-2</v>
      </c>
      <c r="T70" s="229">
        <v>3.2461280904628853E-2</v>
      </c>
      <c r="U70" s="229">
        <v>2.6911659662430022E-2</v>
      </c>
      <c r="V70" s="229">
        <v>1.664815658050741E-2</v>
      </c>
      <c r="W70" s="229">
        <v>2.7545441054188591E-2</v>
      </c>
      <c r="X70" s="229">
        <v>1.803889361926702E-2</v>
      </c>
      <c r="Y70" s="229">
        <v>1.1540346037078941E-2</v>
      </c>
      <c r="DA70" s="73" t="s">
        <v>1752</v>
      </c>
    </row>
    <row r="71" spans="1:105" ht="12" customHeight="1" x14ac:dyDescent="0.25">
      <c r="A71" s="147" t="s">
        <v>159</v>
      </c>
      <c r="B71" s="229">
        <v>0.40584050370138758</v>
      </c>
      <c r="C71" s="229">
        <v>0.3199231323309531</v>
      </c>
      <c r="D71" s="229">
        <v>0.20476245334375689</v>
      </c>
      <c r="E71" s="229">
        <v>0.17290041959199831</v>
      </c>
      <c r="F71" s="229">
        <v>0.28005999678008631</v>
      </c>
      <c r="G71" s="229">
        <v>0.2278000766525938</v>
      </c>
      <c r="H71" s="229">
        <v>0.19114851882553391</v>
      </c>
      <c r="I71" s="229">
        <v>0.18260775508747371</v>
      </c>
      <c r="J71" s="229">
        <v>0.1151758904129896</v>
      </c>
      <c r="K71" s="229">
        <v>8.3961559041343822E-2</v>
      </c>
      <c r="L71" s="229">
        <v>5.7664535245199038E-2</v>
      </c>
      <c r="M71" s="229">
        <v>4.9526635890457048E-2</v>
      </c>
      <c r="N71" s="229">
        <v>7.5827096406498345E-2</v>
      </c>
      <c r="O71" s="229">
        <v>4.6759519183348107E-2</v>
      </c>
      <c r="P71" s="229">
        <v>6.6348230078500575E-2</v>
      </c>
      <c r="Q71" s="229">
        <v>9.7359232045567956E-2</v>
      </c>
      <c r="R71" s="229">
        <v>6.7322183974379876E-2</v>
      </c>
      <c r="S71" s="229">
        <v>0.11939106911156321</v>
      </c>
      <c r="T71" s="229">
        <v>8.0893095942047896E-2</v>
      </c>
      <c r="U71" s="229">
        <v>7.9093805659809613E-2</v>
      </c>
      <c r="V71" s="229">
        <v>0.17840720730831031</v>
      </c>
      <c r="W71" s="229">
        <v>0.14404586852882131</v>
      </c>
      <c r="X71" s="229">
        <v>0.15294012004934751</v>
      </c>
      <c r="Y71" s="229">
        <v>0.13449377933454071</v>
      </c>
      <c r="DA71" s="73" t="s">
        <v>1753</v>
      </c>
    </row>
    <row r="72" spans="1:105" ht="12" customHeight="1" x14ac:dyDescent="0.25">
      <c r="A72" s="147" t="s">
        <v>32</v>
      </c>
      <c r="B72" s="229">
        <v>2.225306270981052</v>
      </c>
      <c r="C72" s="229">
        <v>4.1313681957641268</v>
      </c>
      <c r="D72" s="229">
        <v>4.6035506945084146</v>
      </c>
      <c r="E72" s="229">
        <v>2.6028340455269419</v>
      </c>
      <c r="F72" s="229">
        <v>1.6646414781333809</v>
      </c>
      <c r="G72" s="229">
        <v>1.4540166811029049</v>
      </c>
      <c r="H72" s="229">
        <v>0.79219499946581673</v>
      </c>
      <c r="I72" s="229">
        <v>0.84143371375626252</v>
      </c>
      <c r="J72" s="229">
        <v>0.53896946722332295</v>
      </c>
      <c r="K72" s="229">
        <v>0.35373944480634811</v>
      </c>
      <c r="L72" s="229">
        <v>0.21788673549363949</v>
      </c>
      <c r="M72" s="229">
        <v>0.13454184839967651</v>
      </c>
      <c r="N72" s="229">
        <v>0.14334496213773459</v>
      </c>
      <c r="O72" s="229">
        <v>0.10021722617681909</v>
      </c>
      <c r="P72" s="229">
        <v>0.1154463956662464</v>
      </c>
      <c r="Q72" s="229">
        <v>9.8493795269211662E-2</v>
      </c>
      <c r="R72" s="229">
        <v>7.4334984613856056E-2</v>
      </c>
      <c r="S72" s="229">
        <v>8.5268870617127887E-2</v>
      </c>
      <c r="T72" s="229">
        <v>6.0036223257494407E-2</v>
      </c>
      <c r="U72" s="229">
        <v>5.4851555018430483E-2</v>
      </c>
      <c r="V72" s="229">
        <v>4.1786690204412169E-2</v>
      </c>
      <c r="W72" s="229">
        <v>2.8959583645404109E-2</v>
      </c>
      <c r="X72" s="229">
        <v>4.846486585035812E-2</v>
      </c>
      <c r="Y72" s="229">
        <v>4.4720324898683828E-2</v>
      </c>
      <c r="DA72" s="73" t="s">
        <v>1754</v>
      </c>
    </row>
    <row r="73" spans="1:105" ht="12" customHeight="1" x14ac:dyDescent="0.25">
      <c r="A73" s="147" t="s">
        <v>33</v>
      </c>
      <c r="B73" s="229">
        <v>1.677244626319219E-3</v>
      </c>
      <c r="C73" s="229">
        <v>0.44478173175434521</v>
      </c>
      <c r="D73" s="229">
        <v>0.35602777393086249</v>
      </c>
      <c r="E73" s="229">
        <v>0.12772754212004281</v>
      </c>
      <c r="F73" s="229">
        <v>2.1220348775736921</v>
      </c>
      <c r="G73" s="229">
        <v>5.714704794432298</v>
      </c>
      <c r="H73" s="229">
        <v>6.7535235018815296</v>
      </c>
      <c r="I73" s="229">
        <v>6.7731773090296521</v>
      </c>
      <c r="J73" s="229">
        <v>6.5638982236564356</v>
      </c>
      <c r="K73" s="229">
        <v>4.7223954086769044</v>
      </c>
      <c r="L73" s="229">
        <v>4.0999063982967456</v>
      </c>
      <c r="M73" s="229">
        <v>2.8430620621807301</v>
      </c>
      <c r="N73" s="229">
        <v>3.0882404979835978</v>
      </c>
      <c r="O73" s="229">
        <v>4.2638209399633116</v>
      </c>
      <c r="P73" s="229">
        <v>4.1922453706732528</v>
      </c>
      <c r="Q73" s="229">
        <v>4.9895193483952802</v>
      </c>
      <c r="R73" s="229">
        <v>4.8173996822151004</v>
      </c>
      <c r="S73" s="229">
        <v>6.9380695959454979</v>
      </c>
      <c r="T73" s="229">
        <v>5.0990845331272023</v>
      </c>
      <c r="U73" s="229">
        <v>3.352240931490956</v>
      </c>
      <c r="V73" s="229">
        <v>2.5140312416325501</v>
      </c>
      <c r="W73" s="229">
        <v>1.9396164480892899</v>
      </c>
      <c r="X73" s="229">
        <v>2.6703843965736258</v>
      </c>
      <c r="Y73" s="229">
        <v>3.4610457208557501</v>
      </c>
      <c r="DA73" s="73" t="s">
        <v>1755</v>
      </c>
    </row>
    <row r="74" spans="1:105" ht="12" customHeight="1" x14ac:dyDescent="0.25">
      <c r="A74" s="147" t="s">
        <v>35</v>
      </c>
      <c r="B74" s="229">
        <v>2.143270097165495</v>
      </c>
      <c r="C74" s="229">
        <v>3.6582389611033301</v>
      </c>
      <c r="D74" s="229">
        <v>3.652264456812548</v>
      </c>
      <c r="E74" s="229">
        <v>2.4673404168513131</v>
      </c>
      <c r="F74" s="229">
        <v>3.2824523481318622</v>
      </c>
      <c r="G74" s="229">
        <v>3.4707723662973811</v>
      </c>
      <c r="H74" s="229">
        <v>3.1438829029104269</v>
      </c>
      <c r="I74" s="229">
        <v>3.6996566538019389</v>
      </c>
      <c r="J74" s="229">
        <v>3.4502336411508732</v>
      </c>
      <c r="K74" s="229">
        <v>2.7184577029999959</v>
      </c>
      <c r="L74" s="229">
        <v>2.4779827858707111</v>
      </c>
      <c r="M74" s="229">
        <v>1.9635504804127839</v>
      </c>
      <c r="N74" s="229">
        <v>1.75765405054729</v>
      </c>
      <c r="O74" s="229">
        <v>1.3459853839722511</v>
      </c>
      <c r="P74" s="229">
        <v>1.1998027506911131</v>
      </c>
      <c r="Q74" s="229">
        <v>1.2444617182249069</v>
      </c>
      <c r="R74" s="229">
        <v>1.199738552059612</v>
      </c>
      <c r="S74" s="229">
        <v>1.7863924758677869</v>
      </c>
      <c r="T74" s="229">
        <v>1.424465070055422</v>
      </c>
      <c r="U74" s="229">
        <v>1.3545691269739939</v>
      </c>
      <c r="V74" s="229">
        <v>1.3467979675862409</v>
      </c>
      <c r="W74" s="229">
        <v>1.377959777082562</v>
      </c>
      <c r="X74" s="229">
        <v>1.520564734966932</v>
      </c>
      <c r="Y74" s="229">
        <v>1.5089231429401859</v>
      </c>
      <c r="DA74" s="73" t="s">
        <v>1756</v>
      </c>
    </row>
    <row r="75" spans="1:105" ht="12" customHeight="1" x14ac:dyDescent="0.25">
      <c r="A75" s="147" t="s">
        <v>36</v>
      </c>
      <c r="B75" s="229">
        <v>2.4846418048094878</v>
      </c>
      <c r="C75" s="229">
        <v>1.963830577604246</v>
      </c>
      <c r="D75" s="229">
        <v>2.820437932343911</v>
      </c>
      <c r="E75" s="229">
        <v>0.54845100011141101</v>
      </c>
      <c r="F75" s="229">
        <v>0.68813531712138665</v>
      </c>
      <c r="G75" s="229">
        <v>0.94858811874909532</v>
      </c>
      <c r="H75" s="229">
        <v>1.09117093197754</v>
      </c>
      <c r="I75" s="229">
        <v>1.103655223002165</v>
      </c>
      <c r="J75" s="229">
        <v>0.76789409215418292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4.6253453647968588E-2</v>
      </c>
      <c r="C76" s="229">
        <v>0.26413675194614539</v>
      </c>
      <c r="D76" s="229">
        <v>0.235397956256859</v>
      </c>
      <c r="E76" s="229">
        <v>0.1289319872537493</v>
      </c>
      <c r="F76" s="229">
        <v>0.26936669723956602</v>
      </c>
      <c r="G76" s="229">
        <v>0.27813642777694447</v>
      </c>
      <c r="H76" s="229">
        <v>0.29049333746882039</v>
      </c>
      <c r="I76" s="229">
        <v>0.45110493631479559</v>
      </c>
      <c r="J76" s="229">
        <v>0.57555493614130226</v>
      </c>
      <c r="K76" s="229">
        <v>0.59490703694177882</v>
      </c>
      <c r="L76" s="229">
        <v>0.53768857672987003</v>
      </c>
      <c r="M76" s="229">
        <v>0.25592687005482162</v>
      </c>
      <c r="N76" s="229">
        <v>0.52962869580036176</v>
      </c>
      <c r="O76" s="229">
        <v>0.50545860652693375</v>
      </c>
      <c r="P76" s="229">
        <v>0.54361571299278633</v>
      </c>
      <c r="Q76" s="229">
        <v>0.55106765123515811</v>
      </c>
      <c r="R76" s="229">
        <v>0.55331525490373357</v>
      </c>
      <c r="S76" s="229">
        <v>0.78438848775712833</v>
      </c>
      <c r="T76" s="229">
        <v>1.0094361511345209</v>
      </c>
      <c r="U76" s="229">
        <v>1.2544612399854349</v>
      </c>
      <c r="V76" s="229">
        <v>1.913547236608286</v>
      </c>
      <c r="W76" s="229">
        <v>1.913385951634853</v>
      </c>
      <c r="X76" s="229">
        <v>2.2175264637546408</v>
      </c>
      <c r="Y76" s="229">
        <v>2.269626325233538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210.20219881287159</v>
      </c>
      <c r="C79" s="261">
        <f t="shared" si="4"/>
        <v>323.45038088601342</v>
      </c>
      <c r="D79" s="261">
        <f t="shared" si="4"/>
        <v>330.27449453776723</v>
      </c>
      <c r="E79" s="261">
        <f t="shared" si="4"/>
        <v>208.89818882815231</v>
      </c>
      <c r="F79" s="261">
        <f t="shared" si="4"/>
        <v>348.28078691359701</v>
      </c>
      <c r="G79" s="261">
        <f t="shared" si="4"/>
        <v>395.86708442347282</v>
      </c>
      <c r="H79" s="261">
        <f t="shared" si="4"/>
        <v>384.98658071649578</v>
      </c>
      <c r="I79" s="261">
        <f t="shared" si="4"/>
        <v>439.88753488984389</v>
      </c>
      <c r="J79" s="261">
        <f t="shared" si="4"/>
        <v>418.7162012800863</v>
      </c>
      <c r="K79" s="261">
        <f t="shared" si="4"/>
        <v>309.58767814333117</v>
      </c>
      <c r="L79" s="261">
        <f t="shared" si="4"/>
        <v>301.57349847780029</v>
      </c>
      <c r="M79" s="261">
        <f t="shared" si="4"/>
        <v>228.46303169711271</v>
      </c>
      <c r="N79" s="261">
        <f t="shared" si="4"/>
        <v>232.36093654616289</v>
      </c>
      <c r="O79" s="261">
        <f t="shared" si="4"/>
        <v>227.95879371318941</v>
      </c>
      <c r="P79" s="261">
        <f t="shared" si="4"/>
        <v>209.37024350102351</v>
      </c>
      <c r="Q79" s="261">
        <f t="shared" si="4"/>
        <v>219.33314291105691</v>
      </c>
      <c r="R79" s="261">
        <f t="shared" si="4"/>
        <v>199.13740744746539</v>
      </c>
      <c r="S79" s="261">
        <f t="shared" si="4"/>
        <v>286.99881126935878</v>
      </c>
      <c r="T79" s="261">
        <f t="shared" si="4"/>
        <v>223.06036966830371</v>
      </c>
      <c r="U79" s="261">
        <f t="shared" si="4"/>
        <v>193.9434201110509</v>
      </c>
      <c r="V79" s="261">
        <f t="shared" si="4"/>
        <v>211.777324087978</v>
      </c>
      <c r="W79" s="261">
        <f t="shared" si="4"/>
        <v>194.7403839302545</v>
      </c>
      <c r="X79" s="261">
        <f t="shared" si="4"/>
        <v>210.88361822012141</v>
      </c>
      <c r="Y79" s="261">
        <f t="shared" si="4"/>
        <v>220.3033090296567</v>
      </c>
      <c r="DA79" s="70"/>
    </row>
    <row r="80" spans="1:105" ht="12" customHeight="1" x14ac:dyDescent="0.25">
      <c r="A80" s="60" t="s">
        <v>1521</v>
      </c>
      <c r="B80" s="262">
        <v>210.20219881287159</v>
      </c>
      <c r="C80" s="262">
        <v>323.45038088601342</v>
      </c>
      <c r="D80" s="262">
        <v>330.27449453776723</v>
      </c>
      <c r="E80" s="262">
        <v>208.89818882815231</v>
      </c>
      <c r="F80" s="262">
        <v>348.28078691359701</v>
      </c>
      <c r="G80" s="262">
        <v>395.86708442347282</v>
      </c>
      <c r="H80" s="262">
        <v>384.98658071649578</v>
      </c>
      <c r="I80" s="262">
        <v>439.88753488984389</v>
      </c>
      <c r="J80" s="262">
        <v>418.7162012800863</v>
      </c>
      <c r="K80" s="262">
        <v>309.58767814333117</v>
      </c>
      <c r="L80" s="262">
        <v>301.57349847780029</v>
      </c>
      <c r="M80" s="262">
        <v>228.46303169711271</v>
      </c>
      <c r="N80" s="262">
        <v>232.36093654616289</v>
      </c>
      <c r="O80" s="262">
        <v>227.95879371318941</v>
      </c>
      <c r="P80" s="262">
        <v>209.37024350102351</v>
      </c>
      <c r="Q80" s="262">
        <v>219.33314291105691</v>
      </c>
      <c r="R80" s="262">
        <v>199.13740744746539</v>
      </c>
      <c r="S80" s="262">
        <v>286.99881126935878</v>
      </c>
      <c r="T80" s="262">
        <v>223.06036966830371</v>
      </c>
      <c r="U80" s="262">
        <v>193.9434201110509</v>
      </c>
      <c r="V80" s="262">
        <v>211.777324087978</v>
      </c>
      <c r="W80" s="262">
        <v>194.7403839302545</v>
      </c>
      <c r="X80" s="262">
        <v>210.88361822012141</v>
      </c>
      <c r="Y80" s="262">
        <v>220.3033090296567</v>
      </c>
      <c r="DA80" s="72" t="s">
        <v>1761</v>
      </c>
    </row>
    <row r="81" spans="1:105" ht="12" customHeight="1" x14ac:dyDescent="0.25">
      <c r="A81" s="59" t="s">
        <v>28</v>
      </c>
      <c r="B81" s="230">
        <v>29.479465707738861</v>
      </c>
      <c r="C81" s="230">
        <v>50.241735256299712</v>
      </c>
      <c r="D81" s="230">
        <v>51.719180575774622</v>
      </c>
      <c r="E81" s="230">
        <v>56.858904683334721</v>
      </c>
      <c r="F81" s="230">
        <v>148.5483829726999</v>
      </c>
      <c r="G81" s="230">
        <v>104.4548695204151</v>
      </c>
      <c r="H81" s="230">
        <v>86.930320412075133</v>
      </c>
      <c r="I81" s="230">
        <v>120.5614515151629</v>
      </c>
      <c r="J81" s="230">
        <v>123.11363623963889</v>
      </c>
      <c r="K81" s="230">
        <v>97.186031095966086</v>
      </c>
      <c r="L81" s="230">
        <v>118.8768122958766</v>
      </c>
      <c r="M81" s="230">
        <v>98.944876599654037</v>
      </c>
      <c r="N81" s="230">
        <v>94.251095543314747</v>
      </c>
      <c r="O81" s="230">
        <v>73.854913507834695</v>
      </c>
      <c r="P81" s="230">
        <v>59.456519004898936</v>
      </c>
      <c r="Q81" s="230">
        <v>48.34396456972997</v>
      </c>
      <c r="R81" s="230">
        <v>34.78164610612248</v>
      </c>
      <c r="S81" s="230">
        <v>49.65026768888989</v>
      </c>
      <c r="T81" s="230">
        <v>35.553599741229718</v>
      </c>
      <c r="U81" s="230">
        <v>45.0087558368214</v>
      </c>
      <c r="V81" s="230">
        <v>65.540792844957551</v>
      </c>
      <c r="W81" s="230">
        <v>62.606502792246538</v>
      </c>
      <c r="X81" s="230">
        <v>49.644436285920278</v>
      </c>
      <c r="Y81" s="230">
        <v>39.543192392999288</v>
      </c>
      <c r="DA81" s="71" t="s">
        <v>1762</v>
      </c>
    </row>
    <row r="82" spans="1:105" ht="12" customHeight="1" x14ac:dyDescent="0.25">
      <c r="A82" s="59" t="s">
        <v>31</v>
      </c>
      <c r="B82" s="295">
        <v>3.4579317964530012</v>
      </c>
      <c r="C82" s="295">
        <v>5.1661234288849824</v>
      </c>
      <c r="D82" s="295">
        <v>4.7556960548188982</v>
      </c>
      <c r="E82" s="295">
        <v>3.57976672371914</v>
      </c>
      <c r="F82" s="295">
        <v>4.1561772083011066</v>
      </c>
      <c r="G82" s="295">
        <v>4.3218024574056058</v>
      </c>
      <c r="H82" s="295">
        <v>6.270734314755269</v>
      </c>
      <c r="I82" s="295">
        <v>8.4400081490044254</v>
      </c>
      <c r="J82" s="295">
        <v>7.2654924342055516</v>
      </c>
      <c r="K82" s="295">
        <v>4.113796282371518</v>
      </c>
      <c r="L82" s="295">
        <v>2.8663532811089949</v>
      </c>
      <c r="M82" s="295">
        <v>1.858539055300076</v>
      </c>
      <c r="N82" s="295">
        <v>1.9801506308956209</v>
      </c>
      <c r="O82" s="295">
        <v>1.730490177401661</v>
      </c>
      <c r="P82" s="295">
        <v>1.0631826647261109</v>
      </c>
      <c r="Q82" s="295">
        <v>1.1337906456574329</v>
      </c>
      <c r="R82" s="295">
        <v>1.0372342136790531</v>
      </c>
      <c r="S82" s="295">
        <v>1.0131813189849279</v>
      </c>
      <c r="T82" s="295">
        <v>0.78982775434141383</v>
      </c>
      <c r="U82" s="295">
        <v>0.65468719180290225</v>
      </c>
      <c r="V82" s="295">
        <v>0.40500418841144159</v>
      </c>
      <c r="W82" s="295">
        <v>0.67010536239483376</v>
      </c>
      <c r="X82" s="295">
        <v>0.43883702287288939</v>
      </c>
      <c r="Y82" s="295">
        <v>0.2807451058099012</v>
      </c>
      <c r="DA82" s="122" t="s">
        <v>1763</v>
      </c>
    </row>
    <row r="83" spans="1:105" ht="12" customHeight="1" x14ac:dyDescent="0.25">
      <c r="A83" s="59" t="s">
        <v>159</v>
      </c>
      <c r="B83" s="295">
        <v>14.918301761856959</v>
      </c>
      <c r="C83" s="295">
        <v>9.7242729995684307</v>
      </c>
      <c r="D83" s="295">
        <v>6.1935330128963102</v>
      </c>
      <c r="E83" s="295">
        <v>4.6672640776230656</v>
      </c>
      <c r="F83" s="295">
        <v>7.1894308787710282</v>
      </c>
      <c r="G83" s="295">
        <v>5.8678055426794256</v>
      </c>
      <c r="H83" s="295">
        <v>4.9926735822327153</v>
      </c>
      <c r="I83" s="295">
        <v>4.7514480720950614</v>
      </c>
      <c r="J83" s="295">
        <v>2.953572999677208</v>
      </c>
      <c r="K83" s="295">
        <v>2.0638759492641729</v>
      </c>
      <c r="L83" s="295">
        <v>1.4030106260260149</v>
      </c>
      <c r="M83" s="295">
        <v>1.2050741061333949</v>
      </c>
      <c r="N83" s="295">
        <v>1.8450190040403991</v>
      </c>
      <c r="O83" s="295">
        <v>1.137756545160461</v>
      </c>
      <c r="P83" s="295">
        <v>1.6143910189419719</v>
      </c>
      <c r="Q83" s="295">
        <v>2.3688902535111662</v>
      </c>
      <c r="R83" s="295">
        <v>1.638077870034951</v>
      </c>
      <c r="S83" s="295">
        <v>2.9048541792694991</v>
      </c>
      <c r="T83" s="295">
        <v>1.96824064020596</v>
      </c>
      <c r="U83" s="295">
        <v>1.924136309910125</v>
      </c>
      <c r="V83" s="295">
        <v>4.3401601764879478</v>
      </c>
      <c r="W83" s="295">
        <v>3.504242634637595</v>
      </c>
      <c r="X83" s="295">
        <v>3.7206154865613699</v>
      </c>
      <c r="Y83" s="295">
        <v>3.2718663884715231</v>
      </c>
      <c r="DA83" s="122" t="s">
        <v>1764</v>
      </c>
    </row>
    <row r="84" spans="1:105" ht="12" customHeight="1" x14ac:dyDescent="0.25">
      <c r="A84" s="59" t="s">
        <v>32</v>
      </c>
      <c r="B84" s="295">
        <v>81.800091810142462</v>
      </c>
      <c r="C84" s="295">
        <v>125.5756403253304</v>
      </c>
      <c r="D84" s="295">
        <v>139.24546584286631</v>
      </c>
      <c r="E84" s="295">
        <v>70.260753960972039</v>
      </c>
      <c r="F84" s="295">
        <v>42.73307499311575</v>
      </c>
      <c r="G84" s="295">
        <v>37.453398900894619</v>
      </c>
      <c r="H84" s="295">
        <v>20.691612313354241</v>
      </c>
      <c r="I84" s="295">
        <v>21.89407889663735</v>
      </c>
      <c r="J84" s="295">
        <v>13.821344556861209</v>
      </c>
      <c r="K84" s="295">
        <v>8.6953403531059301</v>
      </c>
      <c r="L84" s="295">
        <v>5.3013070142301562</v>
      </c>
      <c r="M84" s="295">
        <v>3.273650527291621</v>
      </c>
      <c r="N84" s="295">
        <v>3.4878584544469851</v>
      </c>
      <c r="O84" s="295">
        <v>2.4384939582763669</v>
      </c>
      <c r="P84" s="295">
        <v>2.8090519387223658</v>
      </c>
      <c r="Q84" s="295">
        <v>2.3964958098206468</v>
      </c>
      <c r="R84" s="295">
        <v>1.80871276118561</v>
      </c>
      <c r="S84" s="295">
        <v>2.0746412358725128</v>
      </c>
      <c r="T84" s="295">
        <v>1.4607641495701089</v>
      </c>
      <c r="U84" s="295">
        <v>1.334388550222771</v>
      </c>
      <c r="V84" s="295">
        <v>1.016556065579874</v>
      </c>
      <c r="W84" s="295">
        <v>0.7045075900338913</v>
      </c>
      <c r="X84" s="295">
        <v>1.1790178429229701</v>
      </c>
      <c r="Y84" s="295">
        <v>1.0879233868027101</v>
      </c>
      <c r="DA84" s="122" t="s">
        <v>1765</v>
      </c>
    </row>
    <row r="85" spans="1:105" ht="12" customHeight="1" x14ac:dyDescent="0.25">
      <c r="A85" s="59" t="s">
        <v>33</v>
      </c>
      <c r="B85" s="295">
        <v>6.1653879382856623E-2</v>
      </c>
      <c r="C85" s="295">
        <v>13.519431850041309</v>
      </c>
      <c r="D85" s="295">
        <v>10.76891654373223</v>
      </c>
      <c r="E85" s="295">
        <v>3.4478699963059638</v>
      </c>
      <c r="F85" s="295">
        <v>54.474838427700107</v>
      </c>
      <c r="G85" s="295">
        <v>147.2026566465367</v>
      </c>
      <c r="H85" s="295">
        <v>176.39759168422901</v>
      </c>
      <c r="I85" s="295">
        <v>176.23786159317689</v>
      </c>
      <c r="J85" s="295">
        <v>168.3247465811159</v>
      </c>
      <c r="K85" s="295">
        <v>116.0821501907145</v>
      </c>
      <c r="L85" s="295">
        <v>99.753032224451871</v>
      </c>
      <c r="M85" s="295">
        <v>69.176926953852771</v>
      </c>
      <c r="N85" s="295">
        <v>75.142827272212628</v>
      </c>
      <c r="O85" s="295">
        <v>103.7476489613495</v>
      </c>
      <c r="P85" s="295">
        <v>102.00608618509381</v>
      </c>
      <c r="Q85" s="295">
        <v>121.4021876075081</v>
      </c>
      <c r="R85" s="295">
        <v>117.2165747557011</v>
      </c>
      <c r="S85" s="295">
        <v>168.80727019047171</v>
      </c>
      <c r="T85" s="295">
        <v>124.0677623852669</v>
      </c>
      <c r="U85" s="295">
        <v>81.550867884540907</v>
      </c>
      <c r="V85" s="295">
        <v>61.159515033067237</v>
      </c>
      <c r="W85" s="295">
        <v>47.18557166309062</v>
      </c>
      <c r="X85" s="295">
        <v>64.963160338555397</v>
      </c>
      <c r="Y85" s="295">
        <v>84.197791296083153</v>
      </c>
      <c r="DA85" s="122" t="s">
        <v>1766</v>
      </c>
    </row>
    <row r="86" spans="1:105" ht="12" customHeight="1" x14ac:dyDescent="0.25">
      <c r="A86" s="59" t="s">
        <v>35</v>
      </c>
      <c r="B86" s="295">
        <v>78.784521936739409</v>
      </c>
      <c r="C86" s="295">
        <v>111.19456757076949</v>
      </c>
      <c r="D86" s="295">
        <v>110.47152500717981</v>
      </c>
      <c r="E86" s="295">
        <v>66.603246666560381</v>
      </c>
      <c r="F86" s="295">
        <v>84.263959655346625</v>
      </c>
      <c r="G86" s="295">
        <v>89.402153096713903</v>
      </c>
      <c r="H86" s="295">
        <v>82.116153509515129</v>
      </c>
      <c r="I86" s="295">
        <v>96.264950339596624</v>
      </c>
      <c r="J86" s="295">
        <v>88.477865363495454</v>
      </c>
      <c r="K86" s="295">
        <v>66.822954889997987</v>
      </c>
      <c r="L86" s="295">
        <v>60.290717074245528</v>
      </c>
      <c r="M86" s="295">
        <v>47.776793183870687</v>
      </c>
      <c r="N86" s="295">
        <v>42.767101464674013</v>
      </c>
      <c r="O86" s="295">
        <v>32.750629327474023</v>
      </c>
      <c r="P86" s="295">
        <v>29.19370694479543</v>
      </c>
      <c r="Q86" s="295">
        <v>30.279544869365481</v>
      </c>
      <c r="R86" s="295">
        <v>29.191940248173271</v>
      </c>
      <c r="S86" s="295">
        <v>43.463968351695947</v>
      </c>
      <c r="T86" s="295">
        <v>34.659200625050708</v>
      </c>
      <c r="U86" s="295">
        <v>32.952967931574861</v>
      </c>
      <c r="V86" s="295">
        <v>32.763916844408968</v>
      </c>
      <c r="W86" s="295">
        <v>33.521998575768087</v>
      </c>
      <c r="X86" s="295">
        <v>36.991187789127068</v>
      </c>
      <c r="Y86" s="295">
        <v>36.707979644861453</v>
      </c>
      <c r="DA86" s="122" t="s">
        <v>1767</v>
      </c>
    </row>
    <row r="87" spans="1:105" ht="12" customHeight="1" x14ac:dyDescent="0.25">
      <c r="A87" s="59" t="s">
        <v>38</v>
      </c>
      <c r="B87" s="295">
        <v>1.7002319205580561</v>
      </c>
      <c r="C87" s="295">
        <v>8.0286094551190939</v>
      </c>
      <c r="D87" s="295">
        <v>7.1201775004989241</v>
      </c>
      <c r="E87" s="295">
        <v>3.4803827196370101</v>
      </c>
      <c r="F87" s="295">
        <v>6.9149227776624924</v>
      </c>
      <c r="G87" s="295">
        <v>7.164398258827485</v>
      </c>
      <c r="H87" s="295">
        <v>7.5874949003343017</v>
      </c>
      <c r="I87" s="295">
        <v>11.73773632417066</v>
      </c>
      <c r="J87" s="295">
        <v>14.75954310509216</v>
      </c>
      <c r="K87" s="295">
        <v>14.62352938191105</v>
      </c>
      <c r="L87" s="295">
        <v>13.082265961861181</v>
      </c>
      <c r="M87" s="295">
        <v>6.2271712710100937</v>
      </c>
      <c r="N87" s="295">
        <v>12.88688417657854</v>
      </c>
      <c r="O87" s="295">
        <v>12.298861235692611</v>
      </c>
      <c r="P87" s="295">
        <v>13.22730574384487</v>
      </c>
      <c r="Q87" s="295">
        <v>13.408269155464049</v>
      </c>
      <c r="R87" s="295">
        <v>13.46322149256898</v>
      </c>
      <c r="S87" s="295">
        <v>19.084628304174348</v>
      </c>
      <c r="T87" s="295">
        <v>24.56097437263881</v>
      </c>
      <c r="U87" s="295">
        <v>30.517616406177929</v>
      </c>
      <c r="V87" s="295">
        <v>46.551378935064953</v>
      </c>
      <c r="W87" s="295">
        <v>46.547455312082889</v>
      </c>
      <c r="X87" s="295">
        <v>53.946363454161457</v>
      </c>
      <c r="Y87" s="295">
        <v>55.213810814628722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23.389980531528899</v>
      </c>
      <c r="C89" s="261">
        <f t="shared" si="5"/>
        <v>35.170573366621099</v>
      </c>
      <c r="D89" s="261">
        <f t="shared" si="5"/>
        <v>36.092408743001833</v>
      </c>
      <c r="E89" s="261">
        <f t="shared" si="5"/>
        <v>23.03091520351833</v>
      </c>
      <c r="F89" s="261">
        <f t="shared" si="5"/>
        <v>36.892399251070813</v>
      </c>
      <c r="G89" s="261">
        <f t="shared" si="5"/>
        <v>38.660242401490791</v>
      </c>
      <c r="H89" s="261">
        <f t="shared" si="5"/>
        <v>36.111585047375158</v>
      </c>
      <c r="I89" s="261">
        <f t="shared" si="5"/>
        <v>42.276180267186163</v>
      </c>
      <c r="J89" s="261">
        <f t="shared" si="5"/>
        <v>40.147283299919529</v>
      </c>
      <c r="K89" s="261">
        <f t="shared" si="5"/>
        <v>29.942612312080058</v>
      </c>
      <c r="L89" s="261">
        <f t="shared" si="5"/>
        <v>30.006303549640741</v>
      </c>
      <c r="M89" s="261">
        <f t="shared" si="5"/>
        <v>23.22147800995042</v>
      </c>
      <c r="N89" s="261">
        <f t="shared" si="5"/>
        <v>23.066035577422952</v>
      </c>
      <c r="O89" s="261">
        <f t="shared" si="5"/>
        <v>21.72970781726351</v>
      </c>
      <c r="P89" s="261">
        <f t="shared" si="5"/>
        <v>19.52971191266689</v>
      </c>
      <c r="Q89" s="261">
        <f t="shared" si="5"/>
        <v>20.033849544437569</v>
      </c>
      <c r="R89" s="261">
        <f t="shared" si="5"/>
        <v>17.163861036585899</v>
      </c>
      <c r="S89" s="261">
        <f t="shared" si="5"/>
        <v>24.568881379959478</v>
      </c>
      <c r="T89" s="261">
        <f t="shared" si="5"/>
        <v>18.860250274975861</v>
      </c>
      <c r="U89" s="261">
        <f t="shared" si="5"/>
        <v>17.265886345328539</v>
      </c>
      <c r="V89" s="261">
        <f t="shared" si="5"/>
        <v>19.54117965991675</v>
      </c>
      <c r="W89" s="261">
        <f t="shared" si="5"/>
        <v>17.93586147975395</v>
      </c>
      <c r="X89" s="261">
        <f t="shared" si="5"/>
        <v>18.408996524350659</v>
      </c>
      <c r="Y89" s="261">
        <f t="shared" si="5"/>
        <v>18.462163303900169</v>
      </c>
      <c r="DA89" s="70"/>
    </row>
    <row r="90" spans="1:105" ht="12" customHeight="1" x14ac:dyDescent="0.25">
      <c r="A90" s="60" t="s">
        <v>1533</v>
      </c>
      <c r="B90" s="262">
        <v>23.389980531528899</v>
      </c>
      <c r="C90" s="262">
        <v>35.170573366621099</v>
      </c>
      <c r="D90" s="262">
        <v>36.092408743001833</v>
      </c>
      <c r="E90" s="262">
        <v>23.03091520351833</v>
      </c>
      <c r="F90" s="262">
        <v>36.892399251070813</v>
      </c>
      <c r="G90" s="262">
        <v>38.660242401490791</v>
      </c>
      <c r="H90" s="262">
        <v>36.111585047375158</v>
      </c>
      <c r="I90" s="262">
        <v>42.276180267186163</v>
      </c>
      <c r="J90" s="262">
        <v>40.147283299919529</v>
      </c>
      <c r="K90" s="262">
        <v>29.942612312080058</v>
      </c>
      <c r="L90" s="262">
        <v>30.006303549640741</v>
      </c>
      <c r="M90" s="262">
        <v>23.22147800995042</v>
      </c>
      <c r="N90" s="262">
        <v>23.066035577422952</v>
      </c>
      <c r="O90" s="262">
        <v>21.72970781726351</v>
      </c>
      <c r="P90" s="262">
        <v>19.52971191266689</v>
      </c>
      <c r="Q90" s="262">
        <v>20.033849544437569</v>
      </c>
      <c r="R90" s="262">
        <v>17.163861036585899</v>
      </c>
      <c r="S90" s="262">
        <v>24.568881379959478</v>
      </c>
      <c r="T90" s="262">
        <v>18.860250274975861</v>
      </c>
      <c r="U90" s="262">
        <v>17.265886345328539</v>
      </c>
      <c r="V90" s="262">
        <v>19.54117965991675</v>
      </c>
      <c r="W90" s="262">
        <v>17.93586147975395</v>
      </c>
      <c r="X90" s="262">
        <v>18.408996524350659</v>
      </c>
      <c r="Y90" s="262">
        <v>18.462163303900169</v>
      </c>
      <c r="DA90" s="72" t="s">
        <v>1770</v>
      </c>
    </row>
    <row r="91" spans="1:105" ht="12" customHeight="1" x14ac:dyDescent="0.25">
      <c r="A91" s="59" t="s">
        <v>28</v>
      </c>
      <c r="B91" s="230">
        <v>3.3080171441745589</v>
      </c>
      <c r="C91" s="230">
        <v>5.8529875533634659</v>
      </c>
      <c r="D91" s="230">
        <v>5.9755347152742608</v>
      </c>
      <c r="E91" s="230">
        <v>6.483700681072067</v>
      </c>
      <c r="F91" s="230">
        <v>19.10239694392963</v>
      </c>
      <c r="G91" s="230">
        <v>16.721532431003428</v>
      </c>
      <c r="H91" s="230">
        <v>15.61775285459189</v>
      </c>
      <c r="I91" s="230">
        <v>20.23277546424934</v>
      </c>
      <c r="J91" s="230">
        <v>20.976267597892001</v>
      </c>
      <c r="K91" s="230">
        <v>16.26772774514842</v>
      </c>
      <c r="L91" s="230">
        <v>18.899479327739591</v>
      </c>
      <c r="M91" s="230">
        <v>15.011513696276319</v>
      </c>
      <c r="N91" s="230">
        <v>15.06256959674886</v>
      </c>
      <c r="O91" s="230">
        <v>14.34021039489344</v>
      </c>
      <c r="P91" s="230">
        <v>12.334900393460909</v>
      </c>
      <c r="Q91" s="230">
        <v>11.45864804716145</v>
      </c>
      <c r="R91" s="230">
        <v>8.7205400529110548</v>
      </c>
      <c r="S91" s="230">
        <v>12.30844048290057</v>
      </c>
      <c r="T91" s="230">
        <v>9.0089356242275258</v>
      </c>
      <c r="U91" s="230">
        <v>9.4915013372165458</v>
      </c>
      <c r="V91" s="230">
        <v>12.30698897388679</v>
      </c>
      <c r="W91" s="230">
        <v>11.117027468731109</v>
      </c>
      <c r="X91" s="230">
        <v>9.9365398564723169</v>
      </c>
      <c r="Y91" s="230">
        <v>9.0250645378100813</v>
      </c>
      <c r="DA91" s="71" t="s">
        <v>1771</v>
      </c>
    </row>
    <row r="92" spans="1:105" ht="12" customHeight="1" x14ac:dyDescent="0.25">
      <c r="A92" s="59" t="s">
        <v>31</v>
      </c>
      <c r="B92" s="295">
        <v>0.38802934149006452</v>
      </c>
      <c r="C92" s="295">
        <v>0.60183542575018445</v>
      </c>
      <c r="D92" s="295">
        <v>0.54946398134107632</v>
      </c>
      <c r="E92" s="295">
        <v>0.40820582235837122</v>
      </c>
      <c r="F92" s="295">
        <v>0.53445850579788423</v>
      </c>
      <c r="G92" s="295">
        <v>0.69185055980347565</v>
      </c>
      <c r="H92" s="295">
        <v>1.126589414147066</v>
      </c>
      <c r="I92" s="295">
        <v>1.4164128554288711</v>
      </c>
      <c r="J92" s="295">
        <v>1.2379044124219141</v>
      </c>
      <c r="K92" s="295">
        <v>0.68859811606609922</v>
      </c>
      <c r="L92" s="295">
        <v>0.45570354332421031</v>
      </c>
      <c r="M92" s="295">
        <v>0.28196997603612239</v>
      </c>
      <c r="N92" s="295">
        <v>0.31645421751309299</v>
      </c>
      <c r="O92" s="295">
        <v>0.33600463464903768</v>
      </c>
      <c r="P92" s="295">
        <v>0.22056878688727749</v>
      </c>
      <c r="Q92" s="295">
        <v>0.2687348479459849</v>
      </c>
      <c r="R92" s="295">
        <v>0.26005791896794922</v>
      </c>
      <c r="S92" s="295">
        <v>0.251170487967041</v>
      </c>
      <c r="T92" s="295">
        <v>0.2001346542932049</v>
      </c>
      <c r="U92" s="295">
        <v>0.1380612336627218</v>
      </c>
      <c r="V92" s="295">
        <v>7.605007301252166E-2</v>
      </c>
      <c r="W92" s="295">
        <v>0.1189905103852881</v>
      </c>
      <c r="X92" s="295">
        <v>8.7835050501093345E-2</v>
      </c>
      <c r="Y92" s="295">
        <v>6.4075319802891065E-2</v>
      </c>
      <c r="DA92" s="122" t="s">
        <v>1772</v>
      </c>
    </row>
    <row r="93" spans="1:105" ht="12" customHeight="1" x14ac:dyDescent="0.25">
      <c r="A93" s="59" t="s">
        <v>159</v>
      </c>
      <c r="B93" s="295">
        <v>1.6740465542846359</v>
      </c>
      <c r="C93" s="295">
        <v>1.132844009898043</v>
      </c>
      <c r="D93" s="295">
        <v>0.71558889983834195</v>
      </c>
      <c r="E93" s="295">
        <v>0.53221467151648039</v>
      </c>
      <c r="F93" s="295">
        <v>0.92451603779805835</v>
      </c>
      <c r="G93" s="295">
        <v>0.93934060835295918</v>
      </c>
      <c r="H93" s="295">
        <v>0.89697520636458439</v>
      </c>
      <c r="I93" s="295">
        <v>0.79739403237567175</v>
      </c>
      <c r="J93" s="295">
        <v>0.50323375625542677</v>
      </c>
      <c r="K93" s="295">
        <v>0.34546705595206573</v>
      </c>
      <c r="L93" s="295">
        <v>0.22305586607740319</v>
      </c>
      <c r="M93" s="295">
        <v>0.18282893537220971</v>
      </c>
      <c r="N93" s="295">
        <v>0.29485839920991752</v>
      </c>
      <c r="O93" s="295">
        <v>0.2209151356468286</v>
      </c>
      <c r="P93" s="295">
        <v>0.33492294449842103</v>
      </c>
      <c r="Q93" s="295">
        <v>0.56148228468485184</v>
      </c>
      <c r="R93" s="295">
        <v>0.41070292164557731</v>
      </c>
      <c r="S93" s="295">
        <v>0.72012149060465647</v>
      </c>
      <c r="T93" s="295">
        <v>0.49873299327384979</v>
      </c>
      <c r="U93" s="295">
        <v>0.40576421229484527</v>
      </c>
      <c r="V93" s="295">
        <v>0.81497798727116266</v>
      </c>
      <c r="W93" s="295">
        <v>0.62224784788952248</v>
      </c>
      <c r="X93" s="295">
        <v>0.74469662340209342</v>
      </c>
      <c r="Y93" s="295">
        <v>0.74674813863219769</v>
      </c>
      <c r="DA93" s="122" t="s">
        <v>1773</v>
      </c>
    </row>
    <row r="94" spans="1:105" ht="12" customHeight="1" x14ac:dyDescent="0.25">
      <c r="A94" s="59" t="s">
        <v>32</v>
      </c>
      <c r="B94" s="295">
        <v>9.1791387532497897</v>
      </c>
      <c r="C94" s="295">
        <v>14.629125687645249</v>
      </c>
      <c r="D94" s="295">
        <v>16.08815348243019</v>
      </c>
      <c r="E94" s="295">
        <v>8.0119323586427118</v>
      </c>
      <c r="F94" s="295">
        <v>5.495207317761448</v>
      </c>
      <c r="G94" s="295">
        <v>5.9956824152675319</v>
      </c>
      <c r="H94" s="295">
        <v>3.717419718932828</v>
      </c>
      <c r="I94" s="295">
        <v>3.6742920456337611</v>
      </c>
      <c r="J94" s="295">
        <v>2.354899350247956</v>
      </c>
      <c r="K94" s="295">
        <v>1.4554913697016001</v>
      </c>
      <c r="L94" s="295">
        <v>0.84282157630600452</v>
      </c>
      <c r="M94" s="295">
        <v>0.49666492511884319</v>
      </c>
      <c r="N94" s="295">
        <v>0.55740583608996586</v>
      </c>
      <c r="O94" s="295">
        <v>0.47347582912882391</v>
      </c>
      <c r="P94" s="295">
        <v>0.58276832287042701</v>
      </c>
      <c r="Q94" s="295">
        <v>0.56802544589870285</v>
      </c>
      <c r="R94" s="295">
        <v>0.45348492219159231</v>
      </c>
      <c r="S94" s="295">
        <v>0.51430937563348023</v>
      </c>
      <c r="T94" s="295">
        <v>0.37014339705230098</v>
      </c>
      <c r="U94" s="295">
        <v>0.28139748529650388</v>
      </c>
      <c r="V94" s="295">
        <v>0.1908848481589854</v>
      </c>
      <c r="W94" s="295">
        <v>0.12509930887412979</v>
      </c>
      <c r="X94" s="295">
        <v>0.23598531203422521</v>
      </c>
      <c r="Y94" s="295">
        <v>0.24830010385872781</v>
      </c>
      <c r="DA94" s="122" t="s">
        <v>1774</v>
      </c>
    </row>
    <row r="95" spans="1:105" ht="12" customHeight="1" x14ac:dyDescent="0.25">
      <c r="A95" s="59" t="s">
        <v>35</v>
      </c>
      <c r="B95" s="295">
        <v>8.8407487383298502</v>
      </c>
      <c r="C95" s="295">
        <v>12.953780689964161</v>
      </c>
      <c r="D95" s="295">
        <v>12.76366766411796</v>
      </c>
      <c r="E95" s="295">
        <v>7.5948616699287008</v>
      </c>
      <c r="F95" s="295">
        <v>10.835820445783799</v>
      </c>
      <c r="G95" s="295">
        <v>14.311836387063391</v>
      </c>
      <c r="H95" s="295">
        <v>14.752847853338791</v>
      </c>
      <c r="I95" s="295">
        <v>16.15530586949852</v>
      </c>
      <c r="J95" s="295">
        <v>15.07497818310223</v>
      </c>
      <c r="K95" s="295">
        <v>11.185328025211859</v>
      </c>
      <c r="L95" s="295">
        <v>9.5852432361935325</v>
      </c>
      <c r="M95" s="295">
        <v>7.2485004771469272</v>
      </c>
      <c r="N95" s="295">
        <v>6.8347475278611149</v>
      </c>
      <c r="O95" s="295">
        <v>6.3591018229453793</v>
      </c>
      <c r="P95" s="295">
        <v>6.0565514649498553</v>
      </c>
      <c r="Q95" s="295">
        <v>7.1769589187465801</v>
      </c>
      <c r="R95" s="295">
        <v>7.3190752208697294</v>
      </c>
      <c r="S95" s="295">
        <v>10.77483954285373</v>
      </c>
      <c r="T95" s="295">
        <v>8.7823036061289841</v>
      </c>
      <c r="U95" s="295">
        <v>6.9491620768579194</v>
      </c>
      <c r="V95" s="295">
        <v>6.1522777775872948</v>
      </c>
      <c r="W95" s="295">
        <v>5.9524963438739036</v>
      </c>
      <c r="X95" s="295">
        <v>7.403939681940928</v>
      </c>
      <c r="Y95" s="295">
        <v>8.3779752037962698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9.9798000000001537</v>
      </c>
      <c r="C97" s="279">
        <v>15.060619999999931</v>
      </c>
      <c r="D97" s="279">
        <v>17.72264999999982</v>
      </c>
      <c r="E97" s="279">
        <v>19.511400000000201</v>
      </c>
      <c r="F97" s="279">
        <v>19.772259999999999</v>
      </c>
      <c r="G97" s="279">
        <v>37.034740000000077</v>
      </c>
      <c r="H97" s="279">
        <v>37.705359999999907</v>
      </c>
      <c r="I97" s="279">
        <v>34.713050000000138</v>
      </c>
      <c r="J97" s="279">
        <v>36.78852999999998</v>
      </c>
      <c r="K97" s="279">
        <v>23.83715000000009</v>
      </c>
      <c r="L97" s="279">
        <v>26.569180000000049</v>
      </c>
      <c r="M97" s="279">
        <v>33.563249999999968</v>
      </c>
      <c r="N97" s="279">
        <v>26.75097999999992</v>
      </c>
      <c r="O97" s="279">
        <v>26.45747000000005</v>
      </c>
      <c r="P97" s="279">
        <v>27.05226999999983</v>
      </c>
      <c r="Q97" s="279">
        <v>33.03914000000016</v>
      </c>
      <c r="R97" s="279">
        <v>28.385569999999841</v>
      </c>
      <c r="S97" s="279">
        <v>24.37587999999996</v>
      </c>
      <c r="T97" s="279">
        <v>28.253459999999851</v>
      </c>
      <c r="U97" s="279">
        <v>18.682780000000189</v>
      </c>
      <c r="V97" s="279">
        <v>17.099009999999911</v>
      </c>
      <c r="W97" s="279">
        <v>15.568050000000071</v>
      </c>
      <c r="X97" s="279">
        <v>14.671100000000139</v>
      </c>
      <c r="Y97" s="279">
        <v>13.41983000000009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44.957477051198723</v>
      </c>
      <c r="C99" s="223">
        <f t="shared" si="6"/>
        <v>49.694156297512933</v>
      </c>
      <c r="D99" s="223">
        <f t="shared" si="6"/>
        <v>48.931616008189252</v>
      </c>
      <c r="E99" s="223">
        <f t="shared" si="6"/>
        <v>55.721432022332962</v>
      </c>
      <c r="F99" s="223">
        <f t="shared" si="6"/>
        <v>68.011523594820446</v>
      </c>
      <c r="G99" s="223">
        <f t="shared" si="6"/>
        <v>71.293853432738672</v>
      </c>
      <c r="H99" s="223">
        <f t="shared" si="6"/>
        <v>60.297107322003271</v>
      </c>
      <c r="I99" s="223">
        <f t="shared" si="6"/>
        <v>54.619261789914916</v>
      </c>
      <c r="J99" s="223">
        <f t="shared" si="6"/>
        <v>62.653847794074252</v>
      </c>
      <c r="K99" s="223">
        <f t="shared" si="6"/>
        <v>66.121422128062378</v>
      </c>
      <c r="L99" s="223">
        <f t="shared" si="6"/>
        <v>71.178350983829077</v>
      </c>
      <c r="M99" s="223">
        <f t="shared" si="6"/>
        <v>67.76735654710069</v>
      </c>
      <c r="N99" s="223">
        <f t="shared" si="6"/>
        <v>64.294175314201141</v>
      </c>
      <c r="O99" s="223">
        <f t="shared" si="6"/>
        <v>64.919523756371419</v>
      </c>
      <c r="P99" s="223">
        <f t="shared" si="6"/>
        <v>65.876235722951265</v>
      </c>
      <c r="Q99" s="223">
        <f t="shared" si="6"/>
        <v>62.768104391739286</v>
      </c>
      <c r="R99" s="223">
        <f t="shared" si="6"/>
        <v>64.910758037985715</v>
      </c>
      <c r="S99" s="223">
        <f t="shared" si="6"/>
        <v>65.985582461508457</v>
      </c>
      <c r="T99" s="223">
        <f t="shared" si="6"/>
        <v>68.172049407309487</v>
      </c>
      <c r="U99" s="223">
        <f t="shared" si="6"/>
        <v>64.805692812782638</v>
      </c>
      <c r="V99" s="223">
        <f t="shared" si="6"/>
        <v>59.030416332247789</v>
      </c>
      <c r="W99" s="223">
        <f t="shared" si="6"/>
        <v>64.564702057975467</v>
      </c>
      <c r="X99" s="223">
        <f t="shared" si="6"/>
        <v>65.455323550326042</v>
      </c>
      <c r="Y99" s="223">
        <f t="shared" si="6"/>
        <v>66.742253321202639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0.16044349880064221</v>
      </c>
      <c r="C104" s="260">
        <v>0.1726565711781268</v>
      </c>
      <c r="D104" s="260">
        <v>0.15474721385404891</v>
      </c>
      <c r="E104" s="260">
        <v>0.14697223907745441</v>
      </c>
      <c r="F104" s="260">
        <v>0.1966751594012236</v>
      </c>
      <c r="G104" s="260">
        <v>0.21364170752669309</v>
      </c>
      <c r="H104" s="260">
        <v>0.1652406697904262</v>
      </c>
      <c r="I104" s="260">
        <v>0.1541988696102638</v>
      </c>
      <c r="J104" s="260">
        <v>0.19231888142144929</v>
      </c>
      <c r="K104" s="260">
        <v>0.19549118554866149</v>
      </c>
      <c r="L104" s="260">
        <v>0.18172803668014639</v>
      </c>
      <c r="M104" s="260">
        <v>0.18410203795047009</v>
      </c>
      <c r="N104" s="260">
        <v>0.1722312701399826</v>
      </c>
      <c r="O104" s="260">
        <v>0.1635240370736232</v>
      </c>
      <c r="P104" s="260">
        <v>0.15619624083376571</v>
      </c>
      <c r="Q104" s="260">
        <v>0.13785730465308799</v>
      </c>
      <c r="R104" s="260">
        <v>0.14059546279928961</v>
      </c>
      <c r="S104" s="260">
        <v>0.1556929126398543</v>
      </c>
      <c r="T104" s="260">
        <v>0.1695422215702139</v>
      </c>
      <c r="U104" s="260">
        <v>0.14880679499987901</v>
      </c>
      <c r="V104" s="260">
        <v>0.12965298052589319</v>
      </c>
      <c r="W104" s="260">
        <v>0.14594437474162519</v>
      </c>
      <c r="X104" s="260">
        <v>0.15613840354589639</v>
      </c>
      <c r="Y104" s="260">
        <v>0.16474621518803881</v>
      </c>
      <c r="DA104" s="68" t="s">
        <v>1782</v>
      </c>
    </row>
    <row r="105" spans="1:105" ht="12" customHeight="1" x14ac:dyDescent="0.25">
      <c r="A105" s="37" t="s">
        <v>159</v>
      </c>
      <c r="B105" s="226">
        <v>2.554399575550859E-2</v>
      </c>
      <c r="C105" s="226">
        <v>1.3885012669542431E-2</v>
      </c>
      <c r="D105" s="226">
        <v>8.2152445121473038E-3</v>
      </c>
      <c r="E105" s="226">
        <v>9.6247135693497826E-3</v>
      </c>
      <c r="F105" s="226">
        <v>1.546123610976315E-2</v>
      </c>
      <c r="G105" s="226">
        <v>1.315848157673357E-2</v>
      </c>
      <c r="H105" s="226">
        <v>9.4708280930493136E-3</v>
      </c>
      <c r="I105" s="226">
        <v>7.2529602445628866E-3</v>
      </c>
      <c r="J105" s="226">
        <v>6.2126098600600076E-3</v>
      </c>
      <c r="K105" s="226">
        <v>5.8569911147235481E-3</v>
      </c>
      <c r="L105" s="226">
        <v>4.132776151050583E-3</v>
      </c>
      <c r="M105" s="226">
        <v>4.5293618045830226E-3</v>
      </c>
      <c r="N105" s="226">
        <v>7.1229514122990254E-3</v>
      </c>
      <c r="O105" s="226">
        <v>5.4900975269470123E-3</v>
      </c>
      <c r="P105" s="226">
        <v>8.1849197146586297E-3</v>
      </c>
      <c r="Q105" s="226">
        <v>1.0002587387081039E-2</v>
      </c>
      <c r="R105" s="226">
        <v>7.4701972394501963E-3</v>
      </c>
      <c r="S105" s="226">
        <v>9.7536487510006438E-3</v>
      </c>
      <c r="T105" s="226">
        <v>9.1106525380420973E-3</v>
      </c>
      <c r="U105" s="226">
        <v>8.2095278162470642E-3</v>
      </c>
      <c r="V105" s="226">
        <v>1.516584558954343E-2</v>
      </c>
      <c r="W105" s="226">
        <v>1.3812487671889331E-2</v>
      </c>
      <c r="X105" s="226">
        <v>1.4269349808603071E-2</v>
      </c>
      <c r="Y105" s="226">
        <v>1.3482483240486461E-2</v>
      </c>
      <c r="DA105" s="69" t="s">
        <v>1783</v>
      </c>
    </row>
    <row r="106" spans="1:105" ht="12" customHeight="1" x14ac:dyDescent="0.25">
      <c r="A106" s="37" t="s">
        <v>35</v>
      </c>
      <c r="B106" s="226">
        <v>0.1348995030451336</v>
      </c>
      <c r="C106" s="226">
        <v>0.15877155850858429</v>
      </c>
      <c r="D106" s="226">
        <v>0.1465319693419016</v>
      </c>
      <c r="E106" s="226">
        <v>0.13734752550810461</v>
      </c>
      <c r="F106" s="226">
        <v>0.18121392329146041</v>
      </c>
      <c r="G106" s="226">
        <v>0.2004832259499596</v>
      </c>
      <c r="H106" s="226">
        <v>0.1557698416973769</v>
      </c>
      <c r="I106" s="226">
        <v>0.1469459093657009</v>
      </c>
      <c r="J106" s="226">
        <v>0.18610627156138931</v>
      </c>
      <c r="K106" s="226">
        <v>0.189634194433938</v>
      </c>
      <c r="L106" s="226">
        <v>0.17759526052909591</v>
      </c>
      <c r="M106" s="226">
        <v>0.17957267614588709</v>
      </c>
      <c r="N106" s="226">
        <v>0.16510831872768361</v>
      </c>
      <c r="O106" s="226">
        <v>0.15803393954667619</v>
      </c>
      <c r="P106" s="226">
        <v>0.148011321119107</v>
      </c>
      <c r="Q106" s="226">
        <v>0.12785471726600689</v>
      </c>
      <c r="R106" s="226">
        <v>0.13312526555983939</v>
      </c>
      <c r="S106" s="226">
        <v>0.14593926388885359</v>
      </c>
      <c r="T106" s="226">
        <v>0.16043156903217179</v>
      </c>
      <c r="U106" s="226">
        <v>0.140597267183632</v>
      </c>
      <c r="V106" s="226">
        <v>0.11448713493634979</v>
      </c>
      <c r="W106" s="226">
        <v>0.13213188706973589</v>
      </c>
      <c r="X106" s="226">
        <v>0.1418690537372933</v>
      </c>
      <c r="Y106" s="226">
        <v>0.1512637319475523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19.41783799844082</v>
      </c>
      <c r="C110" s="261">
        <f t="shared" si="7"/>
        <v>21.182374041443481</v>
      </c>
      <c r="D110" s="261">
        <f t="shared" si="7"/>
        <v>19.781289447293599</v>
      </c>
      <c r="E110" s="261">
        <f t="shared" si="7"/>
        <v>21.66628668311953</v>
      </c>
      <c r="F110" s="261">
        <f t="shared" si="7"/>
        <v>28.556082979394311</v>
      </c>
      <c r="G110" s="261">
        <f t="shared" si="7"/>
        <v>29.90479925578159</v>
      </c>
      <c r="H110" s="261">
        <f t="shared" si="7"/>
        <v>24.092528014752411</v>
      </c>
      <c r="I110" s="261">
        <f t="shared" si="7"/>
        <v>22.360330121282711</v>
      </c>
      <c r="J110" s="261">
        <f t="shared" si="7"/>
        <v>28.920951186489699</v>
      </c>
      <c r="K110" s="261">
        <f t="shared" si="7"/>
        <v>30.758635987208731</v>
      </c>
      <c r="L110" s="261">
        <f t="shared" si="7"/>
        <v>32.157940513020428</v>
      </c>
      <c r="M110" s="261">
        <f t="shared" si="7"/>
        <v>32.338013397936983</v>
      </c>
      <c r="N110" s="261">
        <f t="shared" si="7"/>
        <v>31.8244037719431</v>
      </c>
      <c r="O110" s="261">
        <f t="shared" si="7"/>
        <v>32.552594191416333</v>
      </c>
      <c r="P110" s="261">
        <f t="shared" si="7"/>
        <v>32.517637244828997</v>
      </c>
      <c r="Q110" s="261">
        <f t="shared" si="7"/>
        <v>29.481263027784831</v>
      </c>
      <c r="R110" s="261">
        <f t="shared" si="7"/>
        <v>29.667254863815351</v>
      </c>
      <c r="S110" s="261">
        <f t="shared" si="7"/>
        <v>31.314048009982699</v>
      </c>
      <c r="T110" s="261">
        <f t="shared" si="7"/>
        <v>34.610590756956832</v>
      </c>
      <c r="U110" s="261">
        <f t="shared" si="7"/>
        <v>32.532722286969012</v>
      </c>
      <c r="V110" s="261">
        <f t="shared" si="7"/>
        <v>30.70789189431602</v>
      </c>
      <c r="W110" s="261">
        <f t="shared" si="7"/>
        <v>32.820720011432293</v>
      </c>
      <c r="X110" s="261">
        <f t="shared" si="7"/>
        <v>32.177866401172039</v>
      </c>
      <c r="Y110" s="261">
        <f t="shared" si="7"/>
        <v>32.575967015098549</v>
      </c>
      <c r="DA110" s="70"/>
    </row>
    <row r="111" spans="1:105" ht="12" customHeight="1" x14ac:dyDescent="0.25">
      <c r="A111" s="60" t="s">
        <v>1554</v>
      </c>
      <c r="B111" s="262">
        <v>19.41783799844082</v>
      </c>
      <c r="C111" s="262">
        <v>21.182374041443481</v>
      </c>
      <c r="D111" s="262">
        <v>19.781289447293599</v>
      </c>
      <c r="E111" s="262">
        <v>21.66628668311953</v>
      </c>
      <c r="F111" s="262">
        <v>28.556082979394311</v>
      </c>
      <c r="G111" s="262">
        <v>29.90479925578159</v>
      </c>
      <c r="H111" s="262">
        <v>24.092528014752411</v>
      </c>
      <c r="I111" s="262">
        <v>22.360330121282711</v>
      </c>
      <c r="J111" s="262">
        <v>28.920951186489699</v>
      </c>
      <c r="K111" s="262">
        <v>30.758635987208731</v>
      </c>
      <c r="L111" s="262">
        <v>32.157940513020428</v>
      </c>
      <c r="M111" s="262">
        <v>32.338013397936983</v>
      </c>
      <c r="N111" s="262">
        <v>31.8244037719431</v>
      </c>
      <c r="O111" s="262">
        <v>32.552594191416333</v>
      </c>
      <c r="P111" s="262">
        <v>32.517637244828997</v>
      </c>
      <c r="Q111" s="262">
        <v>29.481263027784831</v>
      </c>
      <c r="R111" s="262">
        <v>29.667254863815351</v>
      </c>
      <c r="S111" s="262">
        <v>31.314048009982699</v>
      </c>
      <c r="T111" s="262">
        <v>34.610590756956832</v>
      </c>
      <c r="U111" s="262">
        <v>32.532722286969012</v>
      </c>
      <c r="V111" s="262">
        <v>30.70789189431602</v>
      </c>
      <c r="W111" s="262">
        <v>32.820720011432293</v>
      </c>
      <c r="X111" s="262">
        <v>32.177866401172039</v>
      </c>
      <c r="Y111" s="262">
        <v>32.575967015098549</v>
      </c>
      <c r="DA111" s="72" t="s">
        <v>1788</v>
      </c>
    </row>
    <row r="112" spans="1:105" ht="12" customHeight="1" x14ac:dyDescent="0.25">
      <c r="A112" s="59" t="s">
        <v>28</v>
      </c>
      <c r="B112" s="230">
        <v>2.7462417471900178</v>
      </c>
      <c r="C112" s="230">
        <v>3.525110902312512</v>
      </c>
      <c r="D112" s="230">
        <v>3.2750316734709619</v>
      </c>
      <c r="E112" s="230">
        <v>6.0995282420294172</v>
      </c>
      <c r="F112" s="230">
        <v>14.785962510159861</v>
      </c>
      <c r="G112" s="230">
        <v>12.93458187367486</v>
      </c>
      <c r="H112" s="230">
        <v>10.41967965912049</v>
      </c>
      <c r="I112" s="230">
        <v>10.70133431618363</v>
      </c>
      <c r="J112" s="230">
        <v>15.110701432557359</v>
      </c>
      <c r="K112" s="230">
        <v>16.711070859043438</v>
      </c>
      <c r="L112" s="230">
        <v>20.254688517132781</v>
      </c>
      <c r="M112" s="230">
        <v>20.9048937722864</v>
      </c>
      <c r="N112" s="230">
        <v>20.781954275624422</v>
      </c>
      <c r="O112" s="230">
        <v>21.482619717216391</v>
      </c>
      <c r="P112" s="230">
        <v>20.538030373377261</v>
      </c>
      <c r="Q112" s="230">
        <v>16.86223190764527</v>
      </c>
      <c r="R112" s="230">
        <v>15.073210144754441</v>
      </c>
      <c r="S112" s="230">
        <v>15.68761272639588</v>
      </c>
      <c r="T112" s="230">
        <v>16.532367253875549</v>
      </c>
      <c r="U112" s="230">
        <v>17.884073305834409</v>
      </c>
      <c r="V112" s="230">
        <v>19.339758066390178</v>
      </c>
      <c r="W112" s="230">
        <v>20.342978580788571</v>
      </c>
      <c r="X112" s="230">
        <v>17.368499775017771</v>
      </c>
      <c r="Y112" s="230">
        <v>15.924472113770589</v>
      </c>
      <c r="DA112" s="71" t="s">
        <v>1789</v>
      </c>
    </row>
    <row r="113" spans="1:105" ht="12" customHeight="1" x14ac:dyDescent="0.25">
      <c r="A113" s="59" t="s">
        <v>31</v>
      </c>
      <c r="B113" s="295">
        <v>0.32213326905250028</v>
      </c>
      <c r="C113" s="295">
        <v>0.36247072138240061</v>
      </c>
      <c r="D113" s="295">
        <v>0.30114659659221638</v>
      </c>
      <c r="E113" s="295">
        <v>0.38401879798436889</v>
      </c>
      <c r="F113" s="295">
        <v>0.41369067207426191</v>
      </c>
      <c r="G113" s="295">
        <v>0.53516612469882585</v>
      </c>
      <c r="H113" s="295">
        <v>0.75162546827710019</v>
      </c>
      <c r="I113" s="295">
        <v>0.74915611664190285</v>
      </c>
      <c r="J113" s="295">
        <v>0.8917508270171336</v>
      </c>
      <c r="K113" s="295">
        <v>0.70736442675076328</v>
      </c>
      <c r="L113" s="295">
        <v>0.48838029694490759</v>
      </c>
      <c r="M113" s="295">
        <v>0.39266875514835348</v>
      </c>
      <c r="N113" s="295">
        <v>0.43661455214820039</v>
      </c>
      <c r="O113" s="295">
        <v>0.50335801153642301</v>
      </c>
      <c r="P113" s="295">
        <v>0.36725456225908337</v>
      </c>
      <c r="Q113" s="295">
        <v>0.39546282502790753</v>
      </c>
      <c r="R113" s="295">
        <v>0.44950285631712578</v>
      </c>
      <c r="S113" s="295">
        <v>0.32012709887989521</v>
      </c>
      <c r="T113" s="295">
        <v>0.36726864781946872</v>
      </c>
      <c r="U113" s="295">
        <v>0.26013768905416718</v>
      </c>
      <c r="V113" s="295">
        <v>0.1195085179741551</v>
      </c>
      <c r="W113" s="295">
        <v>0.2177399858814332</v>
      </c>
      <c r="X113" s="295">
        <v>0.15353061296012571</v>
      </c>
      <c r="Y113" s="295">
        <v>0.1130590965978467</v>
      </c>
      <c r="DA113" s="122" t="s">
        <v>1790</v>
      </c>
    </row>
    <row r="114" spans="1:105" ht="12" customHeight="1" x14ac:dyDescent="0.25">
      <c r="A114" s="59" t="s">
        <v>159</v>
      </c>
      <c r="B114" s="295">
        <v>1.38975595764732</v>
      </c>
      <c r="C114" s="295">
        <v>0.68228417257032681</v>
      </c>
      <c r="D114" s="295">
        <v>0.39219524675579542</v>
      </c>
      <c r="E114" s="295">
        <v>0.50067987086665133</v>
      </c>
      <c r="F114" s="295">
        <v>0.71560964391265269</v>
      </c>
      <c r="G114" s="295">
        <v>0.72660673034258527</v>
      </c>
      <c r="H114" s="295">
        <v>0.59843400004530867</v>
      </c>
      <c r="I114" s="295">
        <v>0.42175034943968343</v>
      </c>
      <c r="J114" s="295">
        <v>0.36251516176902132</v>
      </c>
      <c r="K114" s="295">
        <v>0.3548820426504759</v>
      </c>
      <c r="L114" s="295">
        <v>0.23905034688897109</v>
      </c>
      <c r="M114" s="295">
        <v>0.25460586785490719</v>
      </c>
      <c r="N114" s="295">
        <v>0.40681861954595983</v>
      </c>
      <c r="O114" s="295">
        <v>0.33094604041291392</v>
      </c>
      <c r="P114" s="295">
        <v>0.5576581397038356</v>
      </c>
      <c r="Q114" s="295">
        <v>0.82626191653873626</v>
      </c>
      <c r="R114" s="295">
        <v>0.70988853986879841</v>
      </c>
      <c r="S114" s="295">
        <v>0.9178244048265134</v>
      </c>
      <c r="T114" s="295">
        <v>0.91522876290226796</v>
      </c>
      <c r="U114" s="295">
        <v>0.76454890114288876</v>
      </c>
      <c r="V114" s="295">
        <v>1.2806932009690519</v>
      </c>
      <c r="W114" s="295">
        <v>1.1386474196598499</v>
      </c>
      <c r="X114" s="295">
        <v>1.3016868369516801</v>
      </c>
      <c r="Y114" s="295">
        <v>1.3176160524768941</v>
      </c>
      <c r="DA114" s="122" t="s">
        <v>1791</v>
      </c>
    </row>
    <row r="115" spans="1:105" ht="12" customHeight="1" x14ac:dyDescent="0.25">
      <c r="A115" s="59" t="s">
        <v>32</v>
      </c>
      <c r="B115" s="295">
        <v>7.6203154182002972</v>
      </c>
      <c r="C115" s="295">
        <v>8.8107637309400371</v>
      </c>
      <c r="D115" s="295">
        <v>8.8174891006725176</v>
      </c>
      <c r="E115" s="295">
        <v>7.5372090876178737</v>
      </c>
      <c r="F115" s="295">
        <v>4.2534939266769456</v>
      </c>
      <c r="G115" s="295">
        <v>4.6378312160577986</v>
      </c>
      <c r="H115" s="295">
        <v>2.4801469833983978</v>
      </c>
      <c r="I115" s="295">
        <v>1.9433729013153911</v>
      </c>
      <c r="J115" s="295">
        <v>1.69640193705844</v>
      </c>
      <c r="K115" s="295">
        <v>1.4951577623410559</v>
      </c>
      <c r="L115" s="295">
        <v>0.90325707960329915</v>
      </c>
      <c r="M115" s="295">
        <v>0.69165093608151484</v>
      </c>
      <c r="N115" s="295">
        <v>0.76905753192922566</v>
      </c>
      <c r="O115" s="295">
        <v>0.70929929912955336</v>
      </c>
      <c r="P115" s="295">
        <v>0.97032915823949673</v>
      </c>
      <c r="Q115" s="295">
        <v>0.83589065296060405</v>
      </c>
      <c r="R115" s="295">
        <v>0.78383603402976088</v>
      </c>
      <c r="S115" s="295">
        <v>0.65550841454701936</v>
      </c>
      <c r="T115" s="295">
        <v>0.67925300300837943</v>
      </c>
      <c r="U115" s="295">
        <v>0.53021467061142125</v>
      </c>
      <c r="V115" s="295">
        <v>0.29996506779744858</v>
      </c>
      <c r="W115" s="295">
        <v>0.2289184377798745</v>
      </c>
      <c r="X115" s="295">
        <v>0.41248874338325942</v>
      </c>
      <c r="Y115" s="295">
        <v>0.43811853789846628</v>
      </c>
      <c r="DA115" s="122" t="s">
        <v>1792</v>
      </c>
    </row>
    <row r="116" spans="1:105" ht="12" customHeight="1" x14ac:dyDescent="0.25">
      <c r="A116" s="59" t="s">
        <v>35</v>
      </c>
      <c r="B116" s="295">
        <v>7.3393916063506817</v>
      </c>
      <c r="C116" s="295">
        <v>7.8017445142382087</v>
      </c>
      <c r="D116" s="295">
        <v>6.9954268298021063</v>
      </c>
      <c r="E116" s="295">
        <v>7.1448506846212156</v>
      </c>
      <c r="F116" s="295">
        <v>8.3873262265705932</v>
      </c>
      <c r="G116" s="295">
        <v>11.07061331100752</v>
      </c>
      <c r="H116" s="295">
        <v>9.8426419039111153</v>
      </c>
      <c r="I116" s="295">
        <v>8.5447164377021068</v>
      </c>
      <c r="J116" s="295">
        <v>10.85958182808775</v>
      </c>
      <c r="K116" s="295">
        <v>11.490160896422999</v>
      </c>
      <c r="L116" s="295">
        <v>10.27256427245047</v>
      </c>
      <c r="M116" s="295">
        <v>10.094194066565811</v>
      </c>
      <c r="N116" s="295">
        <v>9.4299587926952952</v>
      </c>
      <c r="O116" s="295">
        <v>9.5263711231210486</v>
      </c>
      <c r="P116" s="295">
        <v>10.08436501124933</v>
      </c>
      <c r="Q116" s="295">
        <v>10.561415725612321</v>
      </c>
      <c r="R116" s="295">
        <v>12.65081728884523</v>
      </c>
      <c r="S116" s="295">
        <v>13.73297536533339</v>
      </c>
      <c r="T116" s="295">
        <v>16.11647308935116</v>
      </c>
      <c r="U116" s="295">
        <v>13.093747720326119</v>
      </c>
      <c r="V116" s="295">
        <v>9.6679670411851824</v>
      </c>
      <c r="W116" s="295">
        <v>10.892435587322559</v>
      </c>
      <c r="X116" s="295">
        <v>12.941660432859191</v>
      </c>
      <c r="Y116" s="295">
        <v>14.782701214354759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1.623825553957259</v>
      </c>
      <c r="C119" s="261">
        <f t="shared" si="8"/>
        <v>1.7713856848913221</v>
      </c>
      <c r="D119" s="261">
        <f t="shared" si="8"/>
        <v>1.6542193470416029</v>
      </c>
      <c r="E119" s="261">
        <f t="shared" si="8"/>
        <v>1.811853100135985</v>
      </c>
      <c r="F119" s="261">
        <f t="shared" si="8"/>
        <v>2.3880154560249069</v>
      </c>
      <c r="G119" s="261">
        <f t="shared" si="8"/>
        <v>2.5008024694303952</v>
      </c>
      <c r="H119" s="261">
        <f t="shared" si="8"/>
        <v>2.014748637460436</v>
      </c>
      <c r="I119" s="261">
        <f t="shared" si="8"/>
        <v>1.8698927990219401</v>
      </c>
      <c r="J119" s="261">
        <f t="shared" si="8"/>
        <v>2.4185277261630982</v>
      </c>
      <c r="K119" s="261">
        <f t="shared" si="8"/>
        <v>2.5722049553049842</v>
      </c>
      <c r="L119" s="261">
        <f t="shared" si="8"/>
        <v>2.6892224341285038</v>
      </c>
      <c r="M119" s="261">
        <f t="shared" si="8"/>
        <v>2.704281111213243</v>
      </c>
      <c r="N119" s="261">
        <f t="shared" si="8"/>
        <v>2.6613302721180641</v>
      </c>
      <c r="O119" s="261">
        <f t="shared" si="8"/>
        <v>2.7222255278814731</v>
      </c>
      <c r="P119" s="261">
        <f t="shared" si="8"/>
        <v>2.7193022372884932</v>
      </c>
      <c r="Q119" s="261">
        <f t="shared" si="8"/>
        <v>2.4653840593013658</v>
      </c>
      <c r="R119" s="261">
        <f t="shared" si="8"/>
        <v>2.4809377113710789</v>
      </c>
      <c r="S119" s="261">
        <f t="shared" si="8"/>
        <v>2.61865153888591</v>
      </c>
      <c r="T119" s="261">
        <f t="shared" si="8"/>
        <v>2.8943264287824508</v>
      </c>
      <c r="U119" s="261">
        <f t="shared" si="8"/>
        <v>2.7205637308137471</v>
      </c>
      <c r="V119" s="261">
        <f t="shared" si="8"/>
        <v>2.5679614574058771</v>
      </c>
      <c r="W119" s="261">
        <f t="shared" si="8"/>
        <v>2.7446476718015429</v>
      </c>
      <c r="X119" s="261">
        <f t="shared" si="8"/>
        <v>2.6908887456081052</v>
      </c>
      <c r="Y119" s="261">
        <f t="shared" si="8"/>
        <v>2.724180090916057</v>
      </c>
      <c r="DA119" s="70"/>
    </row>
    <row r="120" spans="1:105" ht="12" customHeight="1" x14ac:dyDescent="0.25">
      <c r="A120" s="60" t="s">
        <v>1566</v>
      </c>
      <c r="B120" s="262">
        <v>1.623825553957259</v>
      </c>
      <c r="C120" s="262">
        <v>1.7713856848913221</v>
      </c>
      <c r="D120" s="262">
        <v>1.6542193470416029</v>
      </c>
      <c r="E120" s="262">
        <v>1.811853100135985</v>
      </c>
      <c r="F120" s="262">
        <v>2.3880154560249069</v>
      </c>
      <c r="G120" s="262">
        <v>2.5008024694303952</v>
      </c>
      <c r="H120" s="262">
        <v>2.014748637460436</v>
      </c>
      <c r="I120" s="262">
        <v>1.8698927990219401</v>
      </c>
      <c r="J120" s="262">
        <v>2.4185277261630982</v>
      </c>
      <c r="K120" s="262">
        <v>2.5722049553049842</v>
      </c>
      <c r="L120" s="262">
        <v>2.6892224341285038</v>
      </c>
      <c r="M120" s="262">
        <v>2.704281111213243</v>
      </c>
      <c r="N120" s="262">
        <v>2.6613302721180641</v>
      </c>
      <c r="O120" s="262">
        <v>2.7222255278814731</v>
      </c>
      <c r="P120" s="262">
        <v>2.7193022372884932</v>
      </c>
      <c r="Q120" s="262">
        <v>2.4653840593013658</v>
      </c>
      <c r="R120" s="262">
        <v>2.4809377113710789</v>
      </c>
      <c r="S120" s="262">
        <v>2.61865153888591</v>
      </c>
      <c r="T120" s="262">
        <v>2.8943264287824508</v>
      </c>
      <c r="U120" s="262">
        <v>2.7205637308137471</v>
      </c>
      <c r="V120" s="262">
        <v>2.5679614574058771</v>
      </c>
      <c r="W120" s="262">
        <v>2.7446476718015429</v>
      </c>
      <c r="X120" s="262">
        <v>2.6908887456081052</v>
      </c>
      <c r="Y120" s="262">
        <v>2.724180090916057</v>
      </c>
      <c r="DA120" s="72" t="s">
        <v>1796</v>
      </c>
    </row>
    <row r="121" spans="1:105" ht="12" customHeight="1" x14ac:dyDescent="0.25">
      <c r="A121" s="59" t="s">
        <v>28</v>
      </c>
      <c r="B121" s="230">
        <v>0.2296557179429273</v>
      </c>
      <c r="C121" s="230">
        <v>0.29478900607616643</v>
      </c>
      <c r="D121" s="230">
        <v>0.27387601656933053</v>
      </c>
      <c r="E121" s="230">
        <v>0.51007582962050968</v>
      </c>
      <c r="F121" s="230">
        <v>1.2364828548770199</v>
      </c>
      <c r="G121" s="230">
        <v>1.0816603052261591</v>
      </c>
      <c r="H121" s="230">
        <v>0.87135046115263193</v>
      </c>
      <c r="I121" s="230">
        <v>0.89490396023769581</v>
      </c>
      <c r="J121" s="230">
        <v>1.2636392952900031</v>
      </c>
      <c r="K121" s="230">
        <v>1.3974709180849141</v>
      </c>
      <c r="L121" s="230">
        <v>1.6938075600489519</v>
      </c>
      <c r="M121" s="230">
        <v>1.7481812708977349</v>
      </c>
      <c r="N121" s="230">
        <v>1.7379003994492039</v>
      </c>
      <c r="O121" s="230">
        <v>1.7964938663904351</v>
      </c>
      <c r="P121" s="230">
        <v>1.7175021519346401</v>
      </c>
      <c r="Q121" s="230">
        <v>1.410111829678796</v>
      </c>
      <c r="R121" s="230">
        <v>1.2605040692576279</v>
      </c>
      <c r="S121" s="230">
        <v>1.31188376521383</v>
      </c>
      <c r="T121" s="230">
        <v>1.3825267476433221</v>
      </c>
      <c r="U121" s="230">
        <v>1.495563782393829</v>
      </c>
      <c r="V121" s="230">
        <v>1.617296084047928</v>
      </c>
      <c r="W121" s="230">
        <v>1.7011908568679019</v>
      </c>
      <c r="X121" s="230">
        <v>1.4524487108626289</v>
      </c>
      <c r="Y121" s="230">
        <v>1.33169123945193</v>
      </c>
      <c r="DA121" s="71" t="s">
        <v>1797</v>
      </c>
    </row>
    <row r="122" spans="1:105" ht="12" customHeight="1" x14ac:dyDescent="0.25">
      <c r="A122" s="59" t="s">
        <v>31</v>
      </c>
      <c r="B122" s="295">
        <v>2.6938541464257809E-2</v>
      </c>
      <c r="C122" s="295">
        <v>3.0311779302583809E-2</v>
      </c>
      <c r="D122" s="295">
        <v>2.518352141329867E-2</v>
      </c>
      <c r="E122" s="295">
        <v>3.2113747030799167E-2</v>
      </c>
      <c r="F122" s="295">
        <v>3.4595071027056612E-2</v>
      </c>
      <c r="G122" s="295">
        <v>4.4753511125595398E-2</v>
      </c>
      <c r="H122" s="295">
        <v>6.2855022402156638E-2</v>
      </c>
      <c r="I122" s="295">
        <v>6.2648521746045419E-2</v>
      </c>
      <c r="J122" s="295">
        <v>7.4573069400888675E-2</v>
      </c>
      <c r="K122" s="295">
        <v>5.9153672628767848E-2</v>
      </c>
      <c r="L122" s="295">
        <v>4.0841024953038228E-2</v>
      </c>
      <c r="M122" s="295">
        <v>3.2837103641593937E-2</v>
      </c>
      <c r="N122" s="295">
        <v>3.6512090947755413E-2</v>
      </c>
      <c r="O122" s="295">
        <v>4.2093543163126003E-2</v>
      </c>
      <c r="P122" s="295">
        <v>3.0711830176540351E-2</v>
      </c>
      <c r="Q122" s="295">
        <v>3.307075900890756E-2</v>
      </c>
      <c r="R122" s="295">
        <v>3.7589881258826868E-2</v>
      </c>
      <c r="S122" s="295">
        <v>2.6770774569090369E-2</v>
      </c>
      <c r="T122" s="295">
        <v>3.071300808794826E-2</v>
      </c>
      <c r="U122" s="295">
        <v>2.1754132827118178E-2</v>
      </c>
      <c r="V122" s="295">
        <v>9.9939542917999273E-3</v>
      </c>
      <c r="W122" s="295">
        <v>1.8208605572924981E-2</v>
      </c>
      <c r="X122" s="295">
        <v>1.283906749347646E-2</v>
      </c>
      <c r="Y122" s="295">
        <v>9.4546184893316721E-3</v>
      </c>
      <c r="DA122" s="122" t="s">
        <v>1798</v>
      </c>
    </row>
    <row r="123" spans="1:105" ht="12" customHeight="1" x14ac:dyDescent="0.25">
      <c r="A123" s="59" t="s">
        <v>159</v>
      </c>
      <c r="B123" s="295">
        <v>0.11621897545819811</v>
      </c>
      <c r="C123" s="295">
        <v>5.7056324940461527E-2</v>
      </c>
      <c r="D123" s="295">
        <v>3.2797506286424388E-2</v>
      </c>
      <c r="E123" s="295">
        <v>4.1869582428825013E-2</v>
      </c>
      <c r="F123" s="295">
        <v>5.9843182672392567E-2</v>
      </c>
      <c r="G123" s="295">
        <v>6.0762819037956821E-2</v>
      </c>
      <c r="H123" s="295">
        <v>5.0044316041181279E-2</v>
      </c>
      <c r="I123" s="295">
        <v>3.5269065220626117E-2</v>
      </c>
      <c r="J123" s="295">
        <v>3.0315495650172459E-2</v>
      </c>
      <c r="K123" s="295">
        <v>2.9677172584438319E-2</v>
      </c>
      <c r="L123" s="295">
        <v>1.9990694226196939E-2</v>
      </c>
      <c r="M123" s="295">
        <v>2.1291531757730221E-2</v>
      </c>
      <c r="N123" s="295">
        <v>3.4020392501852653E-2</v>
      </c>
      <c r="O123" s="295">
        <v>2.7675513486445438E-2</v>
      </c>
      <c r="P123" s="295">
        <v>4.6634416133045628E-2</v>
      </c>
      <c r="Q123" s="295">
        <v>6.9096529409970034E-2</v>
      </c>
      <c r="R123" s="295">
        <v>5.9364752738843597E-2</v>
      </c>
      <c r="S123" s="295">
        <v>7.6753484230457428E-2</v>
      </c>
      <c r="T123" s="295">
        <v>7.6536422491356948E-2</v>
      </c>
      <c r="U123" s="295">
        <v>6.3935750366516192E-2</v>
      </c>
      <c r="V123" s="295">
        <v>0.1070985527163143</v>
      </c>
      <c r="W123" s="295">
        <v>9.5219909504838968E-2</v>
      </c>
      <c r="X123" s="295">
        <v>0.10885415509500369</v>
      </c>
      <c r="Y123" s="295">
        <v>0.1101862430043998</v>
      </c>
      <c r="DA123" s="122" t="s">
        <v>1799</v>
      </c>
    </row>
    <row r="124" spans="1:105" ht="12" customHeight="1" x14ac:dyDescent="0.25">
      <c r="A124" s="59" t="s">
        <v>32</v>
      </c>
      <c r="B124" s="295">
        <v>0.6372523504564066</v>
      </c>
      <c r="C124" s="295">
        <v>0.73680413325773131</v>
      </c>
      <c r="D124" s="295">
        <v>0.73736654536727153</v>
      </c>
      <c r="E124" s="295">
        <v>0.63030254567864485</v>
      </c>
      <c r="F124" s="295">
        <v>0.35570036851139791</v>
      </c>
      <c r="G124" s="295">
        <v>0.38784074953040781</v>
      </c>
      <c r="H124" s="295">
        <v>0.20740342202544421</v>
      </c>
      <c r="I124" s="295">
        <v>0.16251544473063281</v>
      </c>
      <c r="J124" s="295">
        <v>0.1418623852665408</v>
      </c>
      <c r="K124" s="295">
        <v>0.12503324942158389</v>
      </c>
      <c r="L124" s="295">
        <v>7.5535285018363832E-2</v>
      </c>
      <c r="M124" s="295">
        <v>5.7839624808786877E-2</v>
      </c>
      <c r="N124" s="295">
        <v>6.4312786671217079E-2</v>
      </c>
      <c r="O124" s="295">
        <v>5.9315477213427482E-2</v>
      </c>
      <c r="P124" s="295">
        <v>8.1144218168142587E-2</v>
      </c>
      <c r="Q124" s="295">
        <v>6.9901736882367463E-2</v>
      </c>
      <c r="R124" s="295">
        <v>6.5548645645938527E-2</v>
      </c>
      <c r="S124" s="295">
        <v>5.4817189970424528E-2</v>
      </c>
      <c r="T124" s="295">
        <v>5.6802842004129349E-2</v>
      </c>
      <c r="U124" s="295">
        <v>4.4339443520488207E-2</v>
      </c>
      <c r="V124" s="295">
        <v>2.5084715529253569E-2</v>
      </c>
      <c r="W124" s="295">
        <v>1.914340870846605E-2</v>
      </c>
      <c r="X124" s="295">
        <v>3.4494559192389897E-2</v>
      </c>
      <c r="Y124" s="295">
        <v>3.6637862441691323E-2</v>
      </c>
      <c r="DA124" s="122" t="s">
        <v>1800</v>
      </c>
    </row>
    <row r="125" spans="1:105" ht="12" customHeight="1" x14ac:dyDescent="0.25">
      <c r="A125" s="59" t="s">
        <v>35</v>
      </c>
      <c r="B125" s="295">
        <v>0.61375996863546878</v>
      </c>
      <c r="C125" s="295">
        <v>0.6524244413143786</v>
      </c>
      <c r="D125" s="295">
        <v>0.58499575740527809</v>
      </c>
      <c r="E125" s="295">
        <v>0.59749139537720619</v>
      </c>
      <c r="F125" s="295">
        <v>0.70139397893703903</v>
      </c>
      <c r="G125" s="295">
        <v>0.92578508451027608</v>
      </c>
      <c r="H125" s="295">
        <v>0.82309541583902113</v>
      </c>
      <c r="I125" s="295">
        <v>0.71455580708693955</v>
      </c>
      <c r="J125" s="295">
        <v>0.90813748055549359</v>
      </c>
      <c r="K125" s="295">
        <v>0.96086994258528058</v>
      </c>
      <c r="L125" s="295">
        <v>0.85904786988195259</v>
      </c>
      <c r="M125" s="295">
        <v>0.84413158010739664</v>
      </c>
      <c r="N125" s="295">
        <v>0.78858460254803386</v>
      </c>
      <c r="O125" s="295">
        <v>0.79664712762803913</v>
      </c>
      <c r="P125" s="295">
        <v>0.84330962087612438</v>
      </c>
      <c r="Q125" s="295">
        <v>0.88320320432132537</v>
      </c>
      <c r="R125" s="295">
        <v>1.057930362469842</v>
      </c>
      <c r="S125" s="295">
        <v>1.1484263249021069</v>
      </c>
      <c r="T125" s="295">
        <v>1.347747408555694</v>
      </c>
      <c r="U125" s="295">
        <v>1.0949706217057951</v>
      </c>
      <c r="V125" s="295">
        <v>0.80848815082058179</v>
      </c>
      <c r="W125" s="295">
        <v>0.91088489114741045</v>
      </c>
      <c r="X125" s="295">
        <v>1.0822522529646059</v>
      </c>
      <c r="Y125" s="295">
        <v>1.236210127528705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23.755369999999999</v>
      </c>
      <c r="C128" s="279">
        <v>26.567740000000001</v>
      </c>
      <c r="D128" s="279">
        <v>27.341360000000002</v>
      </c>
      <c r="E128" s="279">
        <v>32.096319999999999</v>
      </c>
      <c r="F128" s="279">
        <v>36.870750000000001</v>
      </c>
      <c r="G128" s="279">
        <v>38.674610000000001</v>
      </c>
      <c r="H128" s="279">
        <v>34.024590000000003</v>
      </c>
      <c r="I128" s="279">
        <v>30.234839999999998</v>
      </c>
      <c r="J128" s="279">
        <v>31.122050000000002</v>
      </c>
      <c r="K128" s="279">
        <v>32.595089999999999</v>
      </c>
      <c r="L128" s="279">
        <v>36.149459999999998</v>
      </c>
      <c r="M128" s="279">
        <v>32.540959999999998</v>
      </c>
      <c r="N128" s="279">
        <v>29.636209999999998</v>
      </c>
      <c r="O128" s="279">
        <v>29.481179999999998</v>
      </c>
      <c r="P128" s="279">
        <v>30.4831</v>
      </c>
      <c r="Q128" s="279">
        <v>30.683599999999998</v>
      </c>
      <c r="R128" s="279">
        <v>32.621969999999997</v>
      </c>
      <c r="S128" s="279">
        <v>31.897189999999998</v>
      </c>
      <c r="T128" s="279">
        <v>30.497589999999999</v>
      </c>
      <c r="U128" s="279">
        <v>29.403600000000001</v>
      </c>
      <c r="V128" s="279">
        <v>25.62491</v>
      </c>
      <c r="W128" s="279">
        <v>28.853390000000001</v>
      </c>
      <c r="X128" s="279">
        <v>30.430430000000001</v>
      </c>
      <c r="Y128" s="279">
        <v>31.277360000000002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0.99999999999999978</v>
      </c>
      <c r="E132" s="232">
        <f t="shared" si="9"/>
        <v>1</v>
      </c>
      <c r="F132" s="232">
        <f t="shared" si="9"/>
        <v>1</v>
      </c>
      <c r="G132" s="232">
        <f t="shared" si="9"/>
        <v>0.99999999999999989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0.99999999999999989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1.1168694299659326E-3</v>
      </c>
      <c r="C137" s="268">
        <f t="shared" si="14"/>
        <v>1.0277248070801456E-3</v>
      </c>
      <c r="D137" s="268">
        <f t="shared" si="14"/>
        <v>9.5231601533670579E-4</v>
      </c>
      <c r="E137" s="268">
        <f t="shared" si="14"/>
        <v>9.1464858869417154E-4</v>
      </c>
      <c r="F137" s="268">
        <f t="shared" si="14"/>
        <v>8.8272729382548459E-4</v>
      </c>
      <c r="G137" s="268">
        <f t="shared" si="14"/>
        <v>8.5615296310097278E-4</v>
      </c>
      <c r="H137" s="268">
        <f t="shared" si="14"/>
        <v>7.5608379087730912E-4</v>
      </c>
      <c r="I137" s="268">
        <f t="shared" si="14"/>
        <v>7.6884725130039902E-4</v>
      </c>
      <c r="J137" s="268">
        <f t="shared" si="14"/>
        <v>7.7870301733920261E-4</v>
      </c>
      <c r="K137" s="268">
        <f t="shared" si="14"/>
        <v>7.6461430111605564E-4</v>
      </c>
      <c r="L137" s="268">
        <f t="shared" si="14"/>
        <v>6.7846420644780117E-4</v>
      </c>
      <c r="M137" s="268">
        <f t="shared" si="14"/>
        <v>7.2973831201350202E-4</v>
      </c>
      <c r="N137" s="268">
        <f t="shared" si="14"/>
        <v>6.6371334265003846E-4</v>
      </c>
      <c r="O137" s="268">
        <f t="shared" si="14"/>
        <v>6.1250331528559117E-4</v>
      </c>
      <c r="P137" s="268">
        <f t="shared" si="14"/>
        <v>5.5556569385414444E-4</v>
      </c>
      <c r="Q137" s="268">
        <f t="shared" si="14"/>
        <v>5.1566836156752944E-4</v>
      </c>
      <c r="R137" s="268">
        <f t="shared" si="14"/>
        <v>5.2445470630362663E-4</v>
      </c>
      <c r="S137" s="268">
        <f t="shared" si="14"/>
        <v>5.0748885704260892E-4</v>
      </c>
      <c r="T137" s="268">
        <f t="shared" si="14"/>
        <v>5.4885101918927261E-4</v>
      </c>
      <c r="U137" s="268">
        <f t="shared" si="14"/>
        <v>5.4316693258334202E-4</v>
      </c>
      <c r="V137" s="268">
        <f t="shared" si="14"/>
        <v>5.1422494783087897E-4</v>
      </c>
      <c r="W137" s="268">
        <f t="shared" si="14"/>
        <v>5.6966918164222326E-4</v>
      </c>
      <c r="X137" s="268">
        <f t="shared" si="14"/>
        <v>5.9784054508682657E-4</v>
      </c>
      <c r="Y137" s="268">
        <f t="shared" si="14"/>
        <v>6.2226795757014592E-4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5.4985614747202656E-2</v>
      </c>
      <c r="C139" s="269">
        <f t="shared" si="16"/>
        <v>5.2487648453046487E-2</v>
      </c>
      <c r="D139" s="269">
        <f t="shared" si="16"/>
        <v>5.0423449653639714E-2</v>
      </c>
      <c r="E139" s="269">
        <f t="shared" si="16"/>
        <v>5.5358900884771703E-2</v>
      </c>
      <c r="F139" s="269">
        <f t="shared" si="16"/>
        <v>5.4768246180609263E-2</v>
      </c>
      <c r="G139" s="269">
        <f t="shared" si="16"/>
        <v>5.5545844259804446E-2</v>
      </c>
      <c r="H139" s="269">
        <f t="shared" si="16"/>
        <v>5.319795420824814E-2</v>
      </c>
      <c r="I139" s="269">
        <f t="shared" si="16"/>
        <v>5.2510183842065065E-2</v>
      </c>
      <c r="J139" s="269">
        <f t="shared" si="16"/>
        <v>5.5282369004396259E-2</v>
      </c>
      <c r="K139" s="269">
        <f t="shared" si="16"/>
        <v>5.6303685787323775E-2</v>
      </c>
      <c r="L139" s="269">
        <f t="shared" si="16"/>
        <v>5.4617830651106598E-2</v>
      </c>
      <c r="M139" s="269">
        <f t="shared" si="16"/>
        <v>5.7083225199285416E-2</v>
      </c>
      <c r="N139" s="269">
        <f t="shared" si="16"/>
        <v>5.592159087897812E-2</v>
      </c>
      <c r="O139" s="269">
        <f t="shared" si="16"/>
        <v>5.7899584640330508E-2</v>
      </c>
      <c r="P139" s="269">
        <f t="shared" si="16"/>
        <v>5.6125921312895413E-2</v>
      </c>
      <c r="Q139" s="269">
        <f t="shared" si="16"/>
        <v>5.4649624232842427E-2</v>
      </c>
      <c r="R139" s="269">
        <f t="shared" si="16"/>
        <v>5.8118238149169499E-2</v>
      </c>
      <c r="S139" s="269">
        <f t="shared" si="16"/>
        <v>5.3969964485152865E-2</v>
      </c>
      <c r="T139" s="269">
        <f t="shared" si="16"/>
        <v>5.9982024649643757E-2</v>
      </c>
      <c r="U139" s="269">
        <f t="shared" si="16"/>
        <v>6.0377854295019108E-2</v>
      </c>
      <c r="V139" s="269">
        <f t="shared" si="16"/>
        <v>5.9746140650702856E-2</v>
      </c>
      <c r="W139" s="269">
        <f t="shared" si="16"/>
        <v>6.2961894495475262E-2</v>
      </c>
      <c r="X139" s="269">
        <f t="shared" si="16"/>
        <v>6.3886065255460464E-2</v>
      </c>
      <c r="Y139" s="269">
        <f t="shared" si="16"/>
        <v>6.645968500008087E-2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0.301450876626221</v>
      </c>
      <c r="C140" s="269">
        <f t="shared" si="17"/>
        <v>0.28775612877956841</v>
      </c>
      <c r="D140" s="269">
        <f t="shared" si="17"/>
        <v>0.27643945003599535</v>
      </c>
      <c r="E140" s="269">
        <f t="shared" si="17"/>
        <v>0.30349736522000986</v>
      </c>
      <c r="F140" s="269">
        <f t="shared" si="17"/>
        <v>0.30025918412170288</v>
      </c>
      <c r="G140" s="269">
        <f t="shared" si="17"/>
        <v>0.30452225590354892</v>
      </c>
      <c r="H140" s="269">
        <f t="shared" si="17"/>
        <v>0.29165027988731934</v>
      </c>
      <c r="I140" s="269">
        <f t="shared" si="17"/>
        <v>0.28787967587103924</v>
      </c>
      <c r="J140" s="269">
        <f t="shared" si="17"/>
        <v>0.30307778998137513</v>
      </c>
      <c r="K140" s="269">
        <f t="shared" si="17"/>
        <v>0.30867701517767476</v>
      </c>
      <c r="L140" s="269">
        <f t="shared" si="17"/>
        <v>0.29943455219869475</v>
      </c>
      <c r="M140" s="269">
        <f t="shared" si="17"/>
        <v>0.31295073004257007</v>
      </c>
      <c r="N140" s="269">
        <f t="shared" si="17"/>
        <v>0.30658223374066135</v>
      </c>
      <c r="O140" s="269">
        <f t="shared" si="17"/>
        <v>0.31742630552311235</v>
      </c>
      <c r="P140" s="269">
        <f t="shared" si="17"/>
        <v>0.30770244652193085</v>
      </c>
      <c r="Q140" s="269">
        <f t="shared" si="17"/>
        <v>0.29960885602578491</v>
      </c>
      <c r="R140" s="269">
        <f t="shared" si="17"/>
        <v>0.31862504254223922</v>
      </c>
      <c r="S140" s="269">
        <f t="shared" si="17"/>
        <v>0.29588271733131843</v>
      </c>
      <c r="T140" s="269">
        <f t="shared" si="17"/>
        <v>0.3288429891269079</v>
      </c>
      <c r="U140" s="269">
        <f t="shared" si="17"/>
        <v>0.33101306932227581</v>
      </c>
      <c r="V140" s="269">
        <f t="shared" si="17"/>
        <v>0.32754978837631593</v>
      </c>
      <c r="W140" s="269">
        <f t="shared" si="17"/>
        <v>0.34517970521870411</v>
      </c>
      <c r="X140" s="269">
        <f t="shared" si="17"/>
        <v>0.35024634104756058</v>
      </c>
      <c r="Y140" s="269">
        <f t="shared" si="17"/>
        <v>0.36435584826477019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5.3642001356763401E-4</v>
      </c>
      <c r="C141" s="269">
        <f t="shared" si="18"/>
        <v>5.1134869821626574E-4</v>
      </c>
      <c r="D141" s="269">
        <f t="shared" si="18"/>
        <v>5.2438323689991484E-4</v>
      </c>
      <c r="E141" s="269">
        <f t="shared" si="18"/>
        <v>5.4900646361453391E-4</v>
      </c>
      <c r="F141" s="269">
        <f t="shared" si="18"/>
        <v>5.6039198842872139E-4</v>
      </c>
      <c r="G141" s="269">
        <f t="shared" si="18"/>
        <v>5.7234809038220918E-4</v>
      </c>
      <c r="H141" s="269">
        <f t="shared" si="18"/>
        <v>5.4685014362216905E-4</v>
      </c>
      <c r="I141" s="269">
        <f t="shared" si="18"/>
        <v>5.3742860255291192E-4</v>
      </c>
      <c r="J141" s="269">
        <f t="shared" si="18"/>
        <v>5.6425890240305884E-4</v>
      </c>
      <c r="K141" s="269">
        <f t="shared" si="18"/>
        <v>5.7260196854428444E-4</v>
      </c>
      <c r="L141" s="269">
        <f t="shared" si="18"/>
        <v>5.6117897213524216E-4</v>
      </c>
      <c r="M141" s="269">
        <f t="shared" si="18"/>
        <v>5.8647929486849864E-4</v>
      </c>
      <c r="N141" s="269">
        <f t="shared" si="18"/>
        <v>5.7454256258477688E-4</v>
      </c>
      <c r="O141" s="269">
        <f t="shared" si="18"/>
        <v>5.9486066093117828E-4</v>
      </c>
      <c r="P141" s="269">
        <f t="shared" si="18"/>
        <v>5.766379208845037E-4</v>
      </c>
      <c r="Q141" s="269">
        <f t="shared" si="18"/>
        <v>5.6148542258167833E-4</v>
      </c>
      <c r="R141" s="269">
        <f t="shared" si="18"/>
        <v>5.971111765433806E-4</v>
      </c>
      <c r="S141" s="269">
        <f t="shared" si="18"/>
        <v>5.5452195310746002E-4</v>
      </c>
      <c r="T141" s="269">
        <f t="shared" si="18"/>
        <v>6.162734953637115E-4</v>
      </c>
      <c r="U141" s="269">
        <f t="shared" si="18"/>
        <v>6.2044518597542979E-4</v>
      </c>
      <c r="V141" s="269">
        <f t="shared" si="18"/>
        <v>6.1395367192433603E-4</v>
      </c>
      <c r="W141" s="269">
        <f t="shared" si="18"/>
        <v>6.4699888387443347E-4</v>
      </c>
      <c r="X141" s="269">
        <f t="shared" si="18"/>
        <v>6.5649569865440808E-4</v>
      </c>
      <c r="Y141" s="269">
        <f t="shared" si="18"/>
        <v>6.8294231554275866E-4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5.3642001356763401E-4</v>
      </c>
      <c r="C143" s="327">
        <f t="shared" si="20"/>
        <v>5.1134869821626574E-4</v>
      </c>
      <c r="D143" s="327">
        <f t="shared" si="20"/>
        <v>5.2438323689991484E-4</v>
      </c>
      <c r="E143" s="327">
        <f t="shared" si="20"/>
        <v>5.4900646361453391E-4</v>
      </c>
      <c r="F143" s="327">
        <f t="shared" si="20"/>
        <v>5.6039198842872139E-4</v>
      </c>
      <c r="G143" s="327">
        <f t="shared" si="20"/>
        <v>5.7234809038220918E-4</v>
      </c>
      <c r="H143" s="327">
        <f t="shared" si="20"/>
        <v>5.4685014362216905E-4</v>
      </c>
      <c r="I143" s="327">
        <f t="shared" si="20"/>
        <v>5.3742860255291192E-4</v>
      </c>
      <c r="J143" s="327">
        <f t="shared" si="20"/>
        <v>5.6425890240305884E-4</v>
      </c>
      <c r="K143" s="327">
        <f t="shared" si="20"/>
        <v>5.7260196854428444E-4</v>
      </c>
      <c r="L143" s="327">
        <f t="shared" si="20"/>
        <v>5.6117897213524216E-4</v>
      </c>
      <c r="M143" s="327">
        <f t="shared" si="20"/>
        <v>5.8647929486849864E-4</v>
      </c>
      <c r="N143" s="327">
        <f t="shared" si="20"/>
        <v>5.7454256258477688E-4</v>
      </c>
      <c r="O143" s="327">
        <f t="shared" si="20"/>
        <v>5.9486066093117828E-4</v>
      </c>
      <c r="P143" s="327">
        <f t="shared" si="20"/>
        <v>5.766379208845037E-4</v>
      </c>
      <c r="Q143" s="327">
        <f t="shared" si="20"/>
        <v>5.6148542258167833E-4</v>
      </c>
      <c r="R143" s="327">
        <f t="shared" si="20"/>
        <v>5.971111765433806E-4</v>
      </c>
      <c r="S143" s="327">
        <f t="shared" si="20"/>
        <v>5.5452195310746002E-4</v>
      </c>
      <c r="T143" s="327">
        <f t="shared" si="20"/>
        <v>6.162734953637115E-4</v>
      </c>
      <c r="U143" s="327">
        <f t="shared" si="20"/>
        <v>6.2044518597542979E-4</v>
      </c>
      <c r="V143" s="327">
        <f t="shared" si="20"/>
        <v>6.1395367192433603E-4</v>
      </c>
      <c r="W143" s="327">
        <f t="shared" si="20"/>
        <v>6.4699888387443347E-4</v>
      </c>
      <c r="X143" s="327">
        <f t="shared" si="20"/>
        <v>6.5649569865440808E-4</v>
      </c>
      <c r="Y143" s="327">
        <f t="shared" si="20"/>
        <v>6.8294231554275866E-4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0.64191021918304281</v>
      </c>
      <c r="C144" s="310">
        <f t="shared" si="21"/>
        <v>0.65821714926208874</v>
      </c>
      <c r="D144" s="310">
        <f t="shared" si="21"/>
        <v>0.67166040105812819</v>
      </c>
      <c r="E144" s="310">
        <f t="shared" si="21"/>
        <v>0.63968007884290978</v>
      </c>
      <c r="F144" s="310">
        <f t="shared" si="21"/>
        <v>0.64352945041543363</v>
      </c>
      <c r="G144" s="310">
        <f t="shared" si="21"/>
        <v>0.63850339878316331</v>
      </c>
      <c r="H144" s="310">
        <f t="shared" si="21"/>
        <v>0.65384883196993315</v>
      </c>
      <c r="I144" s="310">
        <f t="shared" si="21"/>
        <v>0.65830386443304245</v>
      </c>
      <c r="J144" s="310">
        <f t="shared" si="21"/>
        <v>0.6402968790944864</v>
      </c>
      <c r="K144" s="310">
        <f t="shared" si="21"/>
        <v>0.63368208276534121</v>
      </c>
      <c r="L144" s="310">
        <f t="shared" si="21"/>
        <v>0.64470797397161561</v>
      </c>
      <c r="M144" s="310">
        <f t="shared" si="21"/>
        <v>0.6286498271512625</v>
      </c>
      <c r="N144" s="310">
        <f t="shared" si="21"/>
        <v>0.63625791947512578</v>
      </c>
      <c r="O144" s="310">
        <f t="shared" si="21"/>
        <v>0.62346674586034034</v>
      </c>
      <c r="P144" s="310">
        <f t="shared" si="21"/>
        <v>0.63503942855043516</v>
      </c>
      <c r="Q144" s="310">
        <f t="shared" si="21"/>
        <v>0.64466436595722343</v>
      </c>
      <c r="R144" s="310">
        <f t="shared" si="21"/>
        <v>0.62213515342574421</v>
      </c>
      <c r="S144" s="310">
        <f t="shared" si="21"/>
        <v>0.64908530737337877</v>
      </c>
      <c r="T144" s="310">
        <f t="shared" si="21"/>
        <v>0.61000986170889548</v>
      </c>
      <c r="U144" s="310">
        <f t="shared" si="21"/>
        <v>0.60744546426414625</v>
      </c>
      <c r="V144" s="310">
        <f t="shared" si="21"/>
        <v>0.61157589235322607</v>
      </c>
      <c r="W144" s="310">
        <f t="shared" si="21"/>
        <v>0.59064173222030392</v>
      </c>
      <c r="X144" s="310">
        <f t="shared" si="21"/>
        <v>0.58461325745323767</v>
      </c>
      <c r="Y144" s="310">
        <f t="shared" si="21"/>
        <v>0.56787925646203607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0.99999999999999967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0.99999999999999989</v>
      </c>
      <c r="J146" s="232">
        <f t="shared" si="22"/>
        <v>0.99999999999999989</v>
      </c>
      <c r="K146" s="232">
        <f t="shared" si="22"/>
        <v>0.99999999999999989</v>
      </c>
      <c r="L146" s="232">
        <f t="shared" si="22"/>
        <v>1</v>
      </c>
      <c r="M146" s="232">
        <f t="shared" si="22"/>
        <v>0.99999999999999978</v>
      </c>
      <c r="N146" s="232">
        <f t="shared" si="22"/>
        <v>1</v>
      </c>
      <c r="O146" s="232">
        <f t="shared" si="22"/>
        <v>1</v>
      </c>
      <c r="P146" s="232">
        <f t="shared" si="22"/>
        <v>0.99999999999999989</v>
      </c>
      <c r="Q146" s="232">
        <f t="shared" si="22"/>
        <v>1.0000000000000002</v>
      </c>
      <c r="R146" s="232">
        <f t="shared" si="22"/>
        <v>0.99999999999999978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1.0000000000000002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6.4772436910586172E-3</v>
      </c>
      <c r="C151" s="268">
        <f t="shared" si="27"/>
        <v>6.2820722556732522E-3</v>
      </c>
      <c r="D151" s="268">
        <f t="shared" si="27"/>
        <v>6.0125138245378448E-3</v>
      </c>
      <c r="E151" s="268">
        <f t="shared" si="27"/>
        <v>5.1172149208709465E-3</v>
      </c>
      <c r="F151" s="268">
        <f t="shared" si="27"/>
        <v>5.1618148594089128E-3</v>
      </c>
      <c r="G151" s="268">
        <f t="shared" si="27"/>
        <v>4.8913408666873114E-3</v>
      </c>
      <c r="H151" s="268">
        <f t="shared" si="27"/>
        <v>4.5337290902179462E-3</v>
      </c>
      <c r="I151" s="268">
        <f t="shared" si="27"/>
        <v>4.7118408889847739E-3</v>
      </c>
      <c r="J151" s="268">
        <f t="shared" si="27"/>
        <v>4.5074327848594505E-3</v>
      </c>
      <c r="K151" s="268">
        <f t="shared" si="27"/>
        <v>4.3729833424360253E-3</v>
      </c>
      <c r="L151" s="268">
        <f t="shared" si="27"/>
        <v>3.9465517912996269E-3</v>
      </c>
      <c r="M151" s="268">
        <f t="shared" si="27"/>
        <v>3.8834798749279244E-3</v>
      </c>
      <c r="N151" s="268">
        <f t="shared" si="27"/>
        <v>3.7027105553580327E-3</v>
      </c>
      <c r="O151" s="268">
        <f t="shared" si="27"/>
        <v>3.3255580604939178E-3</v>
      </c>
      <c r="P151" s="268">
        <f t="shared" si="27"/>
        <v>3.0967425547775641E-3</v>
      </c>
      <c r="Q151" s="268">
        <f t="shared" si="27"/>
        <v>2.9203477615930527E-3</v>
      </c>
      <c r="R151" s="268">
        <f t="shared" si="27"/>
        <v>2.8377649452008468E-3</v>
      </c>
      <c r="S151" s="268">
        <f t="shared" si="27"/>
        <v>3.0840191533244824E-3</v>
      </c>
      <c r="T151" s="268">
        <f t="shared" si="27"/>
        <v>2.9192509698868999E-3</v>
      </c>
      <c r="U151" s="268">
        <f t="shared" si="27"/>
        <v>2.906067165022598E-3</v>
      </c>
      <c r="V151" s="268">
        <f t="shared" si="27"/>
        <v>2.7931509395889443E-3</v>
      </c>
      <c r="W151" s="268">
        <f t="shared" si="27"/>
        <v>2.9385738627726891E-3</v>
      </c>
      <c r="X151" s="268">
        <f t="shared" si="27"/>
        <v>3.0928162697334179E-3</v>
      </c>
      <c r="Y151" s="268">
        <f t="shared" si="27"/>
        <v>3.1374657663803193E-3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0.17508167578901854</v>
      </c>
      <c r="C153" s="269">
        <f t="shared" si="29"/>
        <v>0.1727283339015083</v>
      </c>
      <c r="D153" s="269">
        <f t="shared" si="29"/>
        <v>0.17396559911248541</v>
      </c>
      <c r="E153" s="269">
        <f t="shared" si="29"/>
        <v>0.16917221608628538</v>
      </c>
      <c r="F153" s="269">
        <f t="shared" si="29"/>
        <v>0.17006955097153412</v>
      </c>
      <c r="G153" s="269">
        <f t="shared" si="29"/>
        <v>0.15781454424886937</v>
      </c>
      <c r="H153" s="269">
        <f t="shared" si="29"/>
        <v>0.15344675813172345</v>
      </c>
      <c r="I153" s="269">
        <f t="shared" si="29"/>
        <v>0.15775911691569705</v>
      </c>
      <c r="J153" s="269">
        <f t="shared" si="29"/>
        <v>0.15649328481072994</v>
      </c>
      <c r="K153" s="269">
        <f t="shared" si="29"/>
        <v>0.15849296736865637</v>
      </c>
      <c r="L153" s="269">
        <f t="shared" si="29"/>
        <v>0.16034211631990641</v>
      </c>
      <c r="M153" s="269">
        <f t="shared" si="29"/>
        <v>0.15602006481547634</v>
      </c>
      <c r="N153" s="269">
        <f t="shared" si="29"/>
        <v>0.1571482062467548</v>
      </c>
      <c r="O153" s="269">
        <f t="shared" si="29"/>
        <v>0.15319532906531658</v>
      </c>
      <c r="P153" s="269">
        <f t="shared" si="29"/>
        <v>0.14979766578301515</v>
      </c>
      <c r="Q153" s="269">
        <f t="shared" si="29"/>
        <v>0.14569794414785261</v>
      </c>
      <c r="R153" s="269">
        <f t="shared" si="29"/>
        <v>0.14130945570918588</v>
      </c>
      <c r="S153" s="269">
        <f t="shared" si="29"/>
        <v>0.14658234521356667</v>
      </c>
      <c r="T153" s="269">
        <f t="shared" si="29"/>
        <v>0.14118715785995573</v>
      </c>
      <c r="U153" s="269">
        <f t="shared" si="29"/>
        <v>0.14896983414262421</v>
      </c>
      <c r="V153" s="269">
        <f t="shared" si="29"/>
        <v>0.15403848067061907</v>
      </c>
      <c r="W153" s="269">
        <f t="shared" si="29"/>
        <v>0.15392856728970733</v>
      </c>
      <c r="X153" s="269">
        <f t="shared" si="29"/>
        <v>0.15003528575228961</v>
      </c>
      <c r="Y153" s="269">
        <f t="shared" si="29"/>
        <v>0.14725370119642928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0.14751819056872245</v>
      </c>
      <c r="C154" s="318">
        <f t="shared" si="30"/>
        <v>0.14503440536259871</v>
      </c>
      <c r="D154" s="318">
        <f t="shared" si="30"/>
        <v>0.14463201537254305</v>
      </c>
      <c r="E154" s="318">
        <f t="shared" si="30"/>
        <v>0.14195785321111104</v>
      </c>
      <c r="F154" s="318">
        <f t="shared" si="30"/>
        <v>0.14103540131664263</v>
      </c>
      <c r="G154" s="318">
        <f t="shared" si="30"/>
        <v>0.12884256751205336</v>
      </c>
      <c r="H154" s="318">
        <f t="shared" si="30"/>
        <v>0.12439346985579823</v>
      </c>
      <c r="I154" s="318">
        <f t="shared" si="30"/>
        <v>0.12857727827183429</v>
      </c>
      <c r="J154" s="318">
        <f t="shared" si="30"/>
        <v>0.12755470950357045</v>
      </c>
      <c r="K154" s="318">
        <f t="shared" si="30"/>
        <v>0.12947750016197249</v>
      </c>
      <c r="L154" s="318">
        <f t="shared" si="30"/>
        <v>0.13141976614601752</v>
      </c>
      <c r="M154" s="318">
        <f t="shared" si="30"/>
        <v>0.1283667039966927</v>
      </c>
      <c r="N154" s="318">
        <f t="shared" si="30"/>
        <v>0.12874922586320833</v>
      </c>
      <c r="O154" s="318">
        <f t="shared" si="30"/>
        <v>0.12457908277776861</v>
      </c>
      <c r="P154" s="318">
        <f t="shared" si="30"/>
        <v>0.12131935626726031</v>
      </c>
      <c r="Q154" s="318">
        <f t="shared" si="30"/>
        <v>0.11752424353885876</v>
      </c>
      <c r="R154" s="318">
        <f t="shared" si="30"/>
        <v>0.11268317288854615</v>
      </c>
      <c r="S154" s="318">
        <f t="shared" si="30"/>
        <v>0.11672503882461743</v>
      </c>
      <c r="T154" s="318">
        <f t="shared" si="30"/>
        <v>0.11214480665022689</v>
      </c>
      <c r="U154" s="318">
        <f t="shared" si="30"/>
        <v>0.11955834128159305</v>
      </c>
      <c r="V154" s="318">
        <f t="shared" si="30"/>
        <v>0.12449115435651005</v>
      </c>
      <c r="W154" s="318">
        <f t="shared" si="30"/>
        <v>0.12435806221899721</v>
      </c>
      <c r="X154" s="318">
        <f t="shared" si="30"/>
        <v>0.1199439153974079</v>
      </c>
      <c r="Y154" s="318">
        <f t="shared" si="30"/>
        <v>0.11674477622012841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2.7563485220296068E-2</v>
      </c>
      <c r="C155" s="318">
        <f t="shared" si="31"/>
        <v>2.7693928538909604E-2</v>
      </c>
      <c r="D155" s="318">
        <f t="shared" si="31"/>
        <v>2.9333583739942336E-2</v>
      </c>
      <c r="E155" s="318">
        <f t="shared" si="31"/>
        <v>2.7214362875174355E-2</v>
      </c>
      <c r="F155" s="318">
        <f t="shared" si="31"/>
        <v>2.9034149654891483E-2</v>
      </c>
      <c r="G155" s="318">
        <f t="shared" si="31"/>
        <v>2.8971976736815987E-2</v>
      </c>
      <c r="H155" s="318">
        <f t="shared" si="31"/>
        <v>2.9053288275925213E-2</v>
      </c>
      <c r="I155" s="318">
        <f t="shared" si="31"/>
        <v>2.9181838643862781E-2</v>
      </c>
      <c r="J155" s="318">
        <f t="shared" si="31"/>
        <v>2.8938575307159493E-2</v>
      </c>
      <c r="K155" s="318">
        <f t="shared" si="31"/>
        <v>2.9015467206683906E-2</v>
      </c>
      <c r="L155" s="318">
        <f t="shared" si="31"/>
        <v>2.8922350173888899E-2</v>
      </c>
      <c r="M155" s="318">
        <f t="shared" si="31"/>
        <v>2.7653360818783647E-2</v>
      </c>
      <c r="N155" s="318">
        <f t="shared" si="31"/>
        <v>2.8398980383546477E-2</v>
      </c>
      <c r="O155" s="318">
        <f t="shared" si="31"/>
        <v>2.8616246287547973E-2</v>
      </c>
      <c r="P155" s="318">
        <f t="shared" si="31"/>
        <v>2.8478309515754821E-2</v>
      </c>
      <c r="Q155" s="318">
        <f t="shared" si="31"/>
        <v>2.8173700608993876E-2</v>
      </c>
      <c r="R155" s="318">
        <f t="shared" si="31"/>
        <v>2.8626282820639736E-2</v>
      </c>
      <c r="S155" s="318">
        <f t="shared" si="31"/>
        <v>2.9857306388949244E-2</v>
      </c>
      <c r="T155" s="318">
        <f t="shared" si="31"/>
        <v>2.9042351209728836E-2</v>
      </c>
      <c r="U155" s="318">
        <f t="shared" si="31"/>
        <v>2.941149286103116E-2</v>
      </c>
      <c r="V155" s="318">
        <f t="shared" si="31"/>
        <v>2.9547326314108991E-2</v>
      </c>
      <c r="W155" s="318">
        <f t="shared" si="31"/>
        <v>2.9570505070710105E-2</v>
      </c>
      <c r="X155" s="318">
        <f t="shared" si="31"/>
        <v>3.0091370354881731E-2</v>
      </c>
      <c r="Y155" s="318">
        <f t="shared" si="31"/>
        <v>3.0508924976300859E-2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0.70631324336702739</v>
      </c>
      <c r="C157" s="269">
        <f t="shared" si="33"/>
        <v>0.71063015981725508</v>
      </c>
      <c r="D157" s="269">
        <f t="shared" si="33"/>
        <v>0.70512804096406312</v>
      </c>
      <c r="E157" s="269">
        <f t="shared" si="33"/>
        <v>0.68600499757645172</v>
      </c>
      <c r="F157" s="269">
        <f t="shared" si="33"/>
        <v>0.70935744962851965</v>
      </c>
      <c r="G157" s="269">
        <f t="shared" si="33"/>
        <v>0.70289194865894189</v>
      </c>
      <c r="H157" s="269">
        <f t="shared" si="33"/>
        <v>0.70654690933615627</v>
      </c>
      <c r="I157" s="269">
        <f t="shared" si="33"/>
        <v>0.71277838472391541</v>
      </c>
      <c r="J157" s="269">
        <f t="shared" si="33"/>
        <v>0.70876861602745989</v>
      </c>
      <c r="K157" s="269">
        <f t="shared" si="33"/>
        <v>0.71323502812817385</v>
      </c>
      <c r="L157" s="269">
        <f t="shared" si="33"/>
        <v>0.70369707223106237</v>
      </c>
      <c r="M157" s="269">
        <f t="shared" si="33"/>
        <v>0.67285710953569922</v>
      </c>
      <c r="N157" s="269">
        <f t="shared" si="33"/>
        <v>0.69100177886441339</v>
      </c>
      <c r="O157" s="269">
        <f t="shared" si="33"/>
        <v>0.69629290634742136</v>
      </c>
      <c r="P157" s="269">
        <f t="shared" si="33"/>
        <v>0.69293675298479529</v>
      </c>
      <c r="Q157" s="269">
        <f t="shared" si="33"/>
        <v>0.68550668874164955</v>
      </c>
      <c r="R157" s="269">
        <f t="shared" si="33"/>
        <v>0.69653237048425043</v>
      </c>
      <c r="S157" s="269">
        <f t="shared" si="33"/>
        <v>0.72644563693976538</v>
      </c>
      <c r="T157" s="269">
        <f t="shared" si="33"/>
        <v>0.70664047744042791</v>
      </c>
      <c r="U157" s="269">
        <f t="shared" si="33"/>
        <v>0.71550130721967187</v>
      </c>
      <c r="V157" s="269">
        <f t="shared" si="33"/>
        <v>0.7188057642120651</v>
      </c>
      <c r="W157" s="269">
        <f t="shared" si="33"/>
        <v>0.71936964006584014</v>
      </c>
      <c r="X157" s="269">
        <f t="shared" si="33"/>
        <v>0.7320408701006792</v>
      </c>
      <c r="Y157" s="269">
        <f t="shared" si="33"/>
        <v>0.742198833821618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0.70631324336702739</v>
      </c>
      <c r="C158" s="318">
        <f t="shared" si="34"/>
        <v>0.71063015981725508</v>
      </c>
      <c r="D158" s="318">
        <f t="shared" si="34"/>
        <v>0.70512804096406312</v>
      </c>
      <c r="E158" s="318">
        <f t="shared" si="34"/>
        <v>0.68600499757645172</v>
      </c>
      <c r="F158" s="318">
        <f t="shared" si="34"/>
        <v>0.70935744962851965</v>
      </c>
      <c r="G158" s="318">
        <f t="shared" si="34"/>
        <v>0.70289194865894189</v>
      </c>
      <c r="H158" s="318">
        <f t="shared" si="34"/>
        <v>0.70654690933615627</v>
      </c>
      <c r="I158" s="318">
        <f t="shared" si="34"/>
        <v>0.71277838472391541</v>
      </c>
      <c r="J158" s="318">
        <f t="shared" si="34"/>
        <v>0.70876861602745989</v>
      </c>
      <c r="K158" s="318">
        <f t="shared" si="34"/>
        <v>0.71323502812817385</v>
      </c>
      <c r="L158" s="318">
        <f t="shared" si="34"/>
        <v>0.70369707223106237</v>
      </c>
      <c r="M158" s="318">
        <f t="shared" si="34"/>
        <v>0.67285710953569922</v>
      </c>
      <c r="N158" s="318">
        <f t="shared" si="34"/>
        <v>0.69100177886441339</v>
      </c>
      <c r="O158" s="318">
        <f t="shared" si="34"/>
        <v>0.69629290634742136</v>
      </c>
      <c r="P158" s="318">
        <f t="shared" si="34"/>
        <v>0.69293675298479529</v>
      </c>
      <c r="Q158" s="318">
        <f t="shared" si="34"/>
        <v>0.68550668874164955</v>
      </c>
      <c r="R158" s="318">
        <f t="shared" si="34"/>
        <v>0.69653237048425043</v>
      </c>
      <c r="S158" s="318">
        <f t="shared" si="34"/>
        <v>0.72644563693976538</v>
      </c>
      <c r="T158" s="318">
        <f t="shared" si="34"/>
        <v>0.70664047744042791</v>
      </c>
      <c r="U158" s="318">
        <f t="shared" si="34"/>
        <v>0.71550130721967187</v>
      </c>
      <c r="V158" s="318">
        <f t="shared" si="34"/>
        <v>0.7188057642120651</v>
      </c>
      <c r="W158" s="318">
        <f t="shared" si="34"/>
        <v>0.71936964006584014</v>
      </c>
      <c r="X158" s="318">
        <f t="shared" si="34"/>
        <v>0.7320408701006792</v>
      </c>
      <c r="Y158" s="318">
        <f t="shared" si="34"/>
        <v>0.742198833821618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7.8594101797303237E-2</v>
      </c>
      <c r="C160" s="269">
        <f t="shared" si="36"/>
        <v>7.7270801487150764E-2</v>
      </c>
      <c r="D160" s="269">
        <f t="shared" si="36"/>
        <v>7.7056417893380191E-2</v>
      </c>
      <c r="E160" s="269">
        <f t="shared" si="36"/>
        <v>7.5631689374627317E-2</v>
      </c>
      <c r="F160" s="269">
        <f t="shared" si="36"/>
        <v>7.5140229454888186E-2</v>
      </c>
      <c r="G160" s="269">
        <f t="shared" si="36"/>
        <v>6.8644184339766851E-2</v>
      </c>
      <c r="H160" s="269">
        <f t="shared" si="36"/>
        <v>6.6273813385827024E-2</v>
      </c>
      <c r="I160" s="269">
        <f t="shared" si="36"/>
        <v>6.8502844688899917E-2</v>
      </c>
      <c r="J160" s="269">
        <f t="shared" si="36"/>
        <v>6.7958044935338441E-2</v>
      </c>
      <c r="K160" s="269">
        <f t="shared" si="36"/>
        <v>6.8982461003341641E-2</v>
      </c>
      <c r="L160" s="269">
        <f t="shared" si="36"/>
        <v>7.0017253050878026E-2</v>
      </c>
      <c r="M160" s="269">
        <f t="shared" si="36"/>
        <v>6.8390655839832767E-2</v>
      </c>
      <c r="N160" s="269">
        <f t="shared" si="36"/>
        <v>6.8594454180909994E-2</v>
      </c>
      <c r="O160" s="269">
        <f t="shared" si="36"/>
        <v>6.6372703433406857E-2</v>
      </c>
      <c r="P160" s="269">
        <f t="shared" si="36"/>
        <v>6.4636000480296121E-2</v>
      </c>
      <c r="Q160" s="269">
        <f t="shared" si="36"/>
        <v>6.2614056779940863E-2</v>
      </c>
      <c r="R160" s="269">
        <f t="shared" si="36"/>
        <v>6.0034852154180765E-2</v>
      </c>
      <c r="S160" s="269">
        <f t="shared" si="36"/>
        <v>6.2188259958370525E-2</v>
      </c>
      <c r="T160" s="269">
        <f t="shared" si="36"/>
        <v>5.9748023724577805E-2</v>
      </c>
      <c r="U160" s="269">
        <f t="shared" si="36"/>
        <v>6.369777455360516E-2</v>
      </c>
      <c r="V160" s="269">
        <f t="shared" si="36"/>
        <v>6.6325857310466849E-2</v>
      </c>
      <c r="W160" s="269">
        <f t="shared" si="36"/>
        <v>6.6254949058652104E-2</v>
      </c>
      <c r="X160" s="269">
        <f t="shared" si="36"/>
        <v>6.3903199058826715E-2</v>
      </c>
      <c r="Y160" s="269">
        <f t="shared" si="36"/>
        <v>6.2198775562351469E-2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7.8594101797303237E-2</v>
      </c>
      <c r="C161" s="318">
        <f t="shared" si="37"/>
        <v>7.7270801487150764E-2</v>
      </c>
      <c r="D161" s="318">
        <f t="shared" si="37"/>
        <v>7.7056417893380191E-2</v>
      </c>
      <c r="E161" s="318">
        <f t="shared" si="37"/>
        <v>7.5631689374627317E-2</v>
      </c>
      <c r="F161" s="318">
        <f t="shared" si="37"/>
        <v>7.5140229454888186E-2</v>
      </c>
      <c r="G161" s="318">
        <f t="shared" si="37"/>
        <v>6.8644184339766851E-2</v>
      </c>
      <c r="H161" s="318">
        <f t="shared" si="37"/>
        <v>6.6273813385827024E-2</v>
      </c>
      <c r="I161" s="318">
        <f t="shared" si="37"/>
        <v>6.8502844688899917E-2</v>
      </c>
      <c r="J161" s="318">
        <f t="shared" si="37"/>
        <v>6.7958044935338441E-2</v>
      </c>
      <c r="K161" s="318">
        <f t="shared" si="37"/>
        <v>6.8982461003341641E-2</v>
      </c>
      <c r="L161" s="318">
        <f t="shared" si="37"/>
        <v>7.0017253050878026E-2</v>
      </c>
      <c r="M161" s="318">
        <f t="shared" si="37"/>
        <v>6.8390655839832767E-2</v>
      </c>
      <c r="N161" s="318">
        <f t="shared" si="37"/>
        <v>6.8594454180909994E-2</v>
      </c>
      <c r="O161" s="318">
        <f t="shared" si="37"/>
        <v>6.6372703433406857E-2</v>
      </c>
      <c r="P161" s="318">
        <f t="shared" si="37"/>
        <v>6.4636000480296121E-2</v>
      </c>
      <c r="Q161" s="318">
        <f t="shared" si="37"/>
        <v>6.2614056779940863E-2</v>
      </c>
      <c r="R161" s="318">
        <f t="shared" si="37"/>
        <v>6.0034852154180765E-2</v>
      </c>
      <c r="S161" s="318">
        <f t="shared" si="37"/>
        <v>6.2188259958370525E-2</v>
      </c>
      <c r="T161" s="318">
        <f t="shared" si="37"/>
        <v>5.9748023724577805E-2</v>
      </c>
      <c r="U161" s="318">
        <f t="shared" si="37"/>
        <v>6.369777455360516E-2</v>
      </c>
      <c r="V161" s="318">
        <f t="shared" si="37"/>
        <v>6.6325857310466849E-2</v>
      </c>
      <c r="W161" s="318">
        <f t="shared" si="37"/>
        <v>6.6254949058652104E-2</v>
      </c>
      <c r="X161" s="318">
        <f t="shared" si="37"/>
        <v>6.3903199058826715E-2</v>
      </c>
      <c r="Y161" s="318">
        <f t="shared" si="37"/>
        <v>6.2198775562351469E-2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3.3533735355591988E-2</v>
      </c>
      <c r="C163" s="310">
        <f t="shared" si="39"/>
        <v>3.308863253841262E-2</v>
      </c>
      <c r="D163" s="310">
        <f t="shared" si="39"/>
        <v>3.7837428205533478E-2</v>
      </c>
      <c r="E163" s="310">
        <f t="shared" si="39"/>
        <v>6.4073882041764688E-2</v>
      </c>
      <c r="F163" s="310">
        <f t="shared" si="39"/>
        <v>4.027095508564911E-2</v>
      </c>
      <c r="G163" s="310">
        <f t="shared" si="39"/>
        <v>6.5757981885734659E-2</v>
      </c>
      <c r="H163" s="310">
        <f t="shared" si="39"/>
        <v>6.9198790056075266E-2</v>
      </c>
      <c r="I163" s="310">
        <f t="shared" si="39"/>
        <v>5.6247812782502807E-2</v>
      </c>
      <c r="J163" s="310">
        <f t="shared" si="39"/>
        <v>6.2272621441612115E-2</v>
      </c>
      <c r="K163" s="310">
        <f t="shared" si="39"/>
        <v>5.4916560157392019E-2</v>
      </c>
      <c r="L163" s="310">
        <f t="shared" si="39"/>
        <v>6.1997006606853575E-2</v>
      </c>
      <c r="M163" s="310">
        <f t="shared" si="39"/>
        <v>9.8848689934063594E-2</v>
      </c>
      <c r="N163" s="310">
        <f t="shared" si="39"/>
        <v>7.9552850152563831E-2</v>
      </c>
      <c r="O163" s="310">
        <f t="shared" si="39"/>
        <v>8.0813503093361314E-2</v>
      </c>
      <c r="P163" s="310">
        <f t="shared" si="39"/>
        <v>8.9532838197115786E-2</v>
      </c>
      <c r="Q163" s="310">
        <f t="shared" si="39"/>
        <v>0.10326096256896405</v>
      </c>
      <c r="R163" s="310">
        <f t="shared" si="39"/>
        <v>9.9285556707181907E-2</v>
      </c>
      <c r="S163" s="310">
        <f t="shared" si="39"/>
        <v>6.1699738734972989E-2</v>
      </c>
      <c r="T163" s="310">
        <f t="shared" si="39"/>
        <v>8.950509000515168E-2</v>
      </c>
      <c r="U163" s="310">
        <f t="shared" si="39"/>
        <v>6.8925016919076154E-2</v>
      </c>
      <c r="V163" s="310">
        <f t="shared" si="39"/>
        <v>5.8036746867260076E-2</v>
      </c>
      <c r="W163" s="310">
        <f t="shared" si="39"/>
        <v>5.7508269723027743E-2</v>
      </c>
      <c r="X163" s="310">
        <f t="shared" si="39"/>
        <v>5.0927828818471195E-2</v>
      </c>
      <c r="Y163" s="310">
        <f t="shared" si="39"/>
        <v>4.5211223653220819E-2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0.99999999999999989</v>
      </c>
      <c r="C165" s="232">
        <f t="shared" si="40"/>
        <v>0.99999999999999989</v>
      </c>
      <c r="D165" s="232">
        <f t="shared" si="40"/>
        <v>1</v>
      </c>
      <c r="E165" s="232">
        <f t="shared" si="40"/>
        <v>1.0000000000000002</v>
      </c>
      <c r="F165" s="232">
        <f t="shared" si="40"/>
        <v>0.99999999999999989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0.99999999999999989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0.99999999999999978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1.0000000000000002</v>
      </c>
      <c r="U165" s="232">
        <f t="shared" si="40"/>
        <v>1</v>
      </c>
      <c r="V165" s="232">
        <f t="shared" si="40"/>
        <v>1</v>
      </c>
      <c r="W165" s="232">
        <f t="shared" si="40"/>
        <v>0.99999999999999989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3.5687834221196412E-3</v>
      </c>
      <c r="C170" s="268">
        <f t="shared" si="45"/>
        <v>3.4743837916163156E-3</v>
      </c>
      <c r="D170" s="268">
        <f t="shared" si="45"/>
        <v>3.1625199917401101E-3</v>
      </c>
      <c r="E170" s="268">
        <f t="shared" si="45"/>
        <v>2.6376249450758629E-3</v>
      </c>
      <c r="F170" s="268">
        <f t="shared" si="45"/>
        <v>2.8917916994907872E-3</v>
      </c>
      <c r="G170" s="268">
        <f t="shared" si="45"/>
        <v>2.9966357159842789E-3</v>
      </c>
      <c r="H170" s="268">
        <f t="shared" si="45"/>
        <v>2.7404410780105123E-3</v>
      </c>
      <c r="I170" s="268">
        <f t="shared" si="45"/>
        <v>2.8231591668771987E-3</v>
      </c>
      <c r="J170" s="268">
        <f t="shared" si="45"/>
        <v>3.0695462161166522E-3</v>
      </c>
      <c r="K170" s="268">
        <f t="shared" si="45"/>
        <v>2.9565484113460061E-3</v>
      </c>
      <c r="L170" s="268">
        <f t="shared" si="45"/>
        <v>2.5531363703752137E-3</v>
      </c>
      <c r="M170" s="268">
        <f t="shared" si="45"/>
        <v>2.7166772813768045E-3</v>
      </c>
      <c r="N170" s="268">
        <f t="shared" si="45"/>
        <v>2.6788005180609351E-3</v>
      </c>
      <c r="O170" s="268">
        <f t="shared" si="45"/>
        <v>2.5188730232725159E-3</v>
      </c>
      <c r="P170" s="268">
        <f t="shared" si="45"/>
        <v>2.3710559524175571E-3</v>
      </c>
      <c r="Q170" s="268">
        <f t="shared" si="45"/>
        <v>2.1962954909823746E-3</v>
      </c>
      <c r="R170" s="268">
        <f t="shared" si="45"/>
        <v>2.1659809105451099E-3</v>
      </c>
      <c r="S170" s="268">
        <f t="shared" si="45"/>
        <v>2.3594989516183334E-3</v>
      </c>
      <c r="T170" s="268">
        <f t="shared" si="45"/>
        <v>2.4869755720155215E-3</v>
      </c>
      <c r="U170" s="268">
        <f t="shared" si="45"/>
        <v>2.2961994315802998E-3</v>
      </c>
      <c r="V170" s="268">
        <f t="shared" si="45"/>
        <v>2.1963758445502431E-3</v>
      </c>
      <c r="W170" s="268">
        <f t="shared" si="45"/>
        <v>2.2604359671725173E-3</v>
      </c>
      <c r="X170" s="268">
        <f t="shared" si="45"/>
        <v>2.3854194750996482E-3</v>
      </c>
      <c r="Y170" s="268">
        <f t="shared" si="45"/>
        <v>2.4683945625147532E-3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0.43191565167963697</v>
      </c>
      <c r="C171" s="269">
        <f t="shared" si="46"/>
        <v>0.42625482792437719</v>
      </c>
      <c r="D171" s="269">
        <f t="shared" si="46"/>
        <v>0.40426397207038861</v>
      </c>
      <c r="E171" s="269">
        <f t="shared" si="46"/>
        <v>0.38883219430605725</v>
      </c>
      <c r="F171" s="269">
        <f t="shared" si="46"/>
        <v>0.41987124343100374</v>
      </c>
      <c r="G171" s="269">
        <f t="shared" si="46"/>
        <v>0.4194583097404731</v>
      </c>
      <c r="H171" s="269">
        <f t="shared" si="46"/>
        <v>0.39956357916295437</v>
      </c>
      <c r="I171" s="269">
        <f t="shared" si="46"/>
        <v>0.40938543269384498</v>
      </c>
      <c r="J171" s="269">
        <f t="shared" si="46"/>
        <v>0.46159896326790351</v>
      </c>
      <c r="K171" s="269">
        <f t="shared" si="46"/>
        <v>0.46518412637338841</v>
      </c>
      <c r="L171" s="269">
        <f t="shared" si="46"/>
        <v>0.45179383996021982</v>
      </c>
      <c r="M171" s="269">
        <f t="shared" si="46"/>
        <v>0.47719160146760231</v>
      </c>
      <c r="N171" s="269">
        <f t="shared" si="46"/>
        <v>0.49498113346068229</v>
      </c>
      <c r="O171" s="269">
        <f t="shared" si="46"/>
        <v>0.50142995986198236</v>
      </c>
      <c r="P171" s="269">
        <f t="shared" si="46"/>
        <v>0.4936171122707283</v>
      </c>
      <c r="Q171" s="269">
        <f t="shared" si="46"/>
        <v>0.46968541289363469</v>
      </c>
      <c r="R171" s="269">
        <f t="shared" si="46"/>
        <v>0.45704680950504539</v>
      </c>
      <c r="S171" s="269">
        <f t="shared" si="46"/>
        <v>0.47455893911748381</v>
      </c>
      <c r="T171" s="269">
        <f t="shared" si="46"/>
        <v>0.50769473791477138</v>
      </c>
      <c r="U171" s="269">
        <f t="shared" si="46"/>
        <v>0.50200408135366892</v>
      </c>
      <c r="V171" s="269">
        <f t="shared" si="46"/>
        <v>0.52020456236458179</v>
      </c>
      <c r="W171" s="269">
        <f t="shared" si="46"/>
        <v>0.50833844136632322</v>
      </c>
      <c r="X171" s="269">
        <f t="shared" si="46"/>
        <v>0.49160044830321148</v>
      </c>
      <c r="Y171" s="269">
        <f t="shared" si="46"/>
        <v>0.48808611328005364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0.43191565167963697</v>
      </c>
      <c r="C172" s="318">
        <f t="shared" si="47"/>
        <v>0.42625482792437719</v>
      </c>
      <c r="D172" s="318">
        <f t="shared" si="47"/>
        <v>0.40426397207038861</v>
      </c>
      <c r="E172" s="318">
        <f t="shared" si="47"/>
        <v>0.38883219430605725</v>
      </c>
      <c r="F172" s="318">
        <f t="shared" si="47"/>
        <v>0.41987124343100374</v>
      </c>
      <c r="G172" s="318">
        <f t="shared" si="47"/>
        <v>0.4194583097404731</v>
      </c>
      <c r="H172" s="318">
        <f t="shared" si="47"/>
        <v>0.39956357916295437</v>
      </c>
      <c r="I172" s="318">
        <f t="shared" si="47"/>
        <v>0.40938543269384498</v>
      </c>
      <c r="J172" s="318">
        <f t="shared" si="47"/>
        <v>0.46159896326790351</v>
      </c>
      <c r="K172" s="318">
        <f t="shared" si="47"/>
        <v>0.46518412637338841</v>
      </c>
      <c r="L172" s="318">
        <f t="shared" si="47"/>
        <v>0.45179383996021982</v>
      </c>
      <c r="M172" s="318">
        <f t="shared" si="47"/>
        <v>0.47719160146760231</v>
      </c>
      <c r="N172" s="318">
        <f t="shared" si="47"/>
        <v>0.49498113346068229</v>
      </c>
      <c r="O172" s="318">
        <f t="shared" si="47"/>
        <v>0.50142995986198236</v>
      </c>
      <c r="P172" s="318">
        <f t="shared" si="47"/>
        <v>0.4936171122707283</v>
      </c>
      <c r="Q172" s="318">
        <f t="shared" si="47"/>
        <v>0.46968541289363469</v>
      </c>
      <c r="R172" s="318">
        <f t="shared" si="47"/>
        <v>0.45704680950504539</v>
      </c>
      <c r="S172" s="318">
        <f t="shared" si="47"/>
        <v>0.47455893911748381</v>
      </c>
      <c r="T172" s="318">
        <f t="shared" si="47"/>
        <v>0.50769473791477138</v>
      </c>
      <c r="U172" s="318">
        <f t="shared" si="47"/>
        <v>0.50200408135366892</v>
      </c>
      <c r="V172" s="318">
        <f t="shared" si="47"/>
        <v>0.52020456236458179</v>
      </c>
      <c r="W172" s="318">
        <f t="shared" si="47"/>
        <v>0.50833844136632322</v>
      </c>
      <c r="X172" s="318">
        <f t="shared" si="47"/>
        <v>0.49160044830321148</v>
      </c>
      <c r="Y172" s="318">
        <f t="shared" si="47"/>
        <v>0.48808611328005364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3.6119143254146689E-2</v>
      </c>
      <c r="C175" s="269">
        <f t="shared" si="50"/>
        <v>3.5645754287209327E-2</v>
      </c>
      <c r="D175" s="269">
        <f t="shared" si="50"/>
        <v>3.3806758942209282E-2</v>
      </c>
      <c r="E175" s="269">
        <f t="shared" si="50"/>
        <v>3.2516269492316716E-2</v>
      </c>
      <c r="F175" s="269">
        <f t="shared" si="50"/>
        <v>3.5111924124087278E-2</v>
      </c>
      <c r="G175" s="269">
        <f t="shared" si="50"/>
        <v>3.5077392355986864E-2</v>
      </c>
      <c r="H175" s="269">
        <f t="shared" si="50"/>
        <v>3.3413686442719706E-2</v>
      </c>
      <c r="I175" s="269">
        <f t="shared" si="50"/>
        <v>3.4235043421388812E-2</v>
      </c>
      <c r="J175" s="269">
        <f t="shared" si="50"/>
        <v>3.8601423716419225E-2</v>
      </c>
      <c r="K175" s="269">
        <f t="shared" si="50"/>
        <v>3.8901234615359596E-2</v>
      </c>
      <c r="L175" s="269">
        <f t="shared" si="50"/>
        <v>3.7781465810292021E-2</v>
      </c>
      <c r="M175" s="269">
        <f t="shared" si="50"/>
        <v>3.9905365193545254E-2</v>
      </c>
      <c r="N175" s="269">
        <f t="shared" si="50"/>
        <v>4.139302291556473E-2</v>
      </c>
      <c r="O175" s="269">
        <f t="shared" si="50"/>
        <v>4.1932308962976714E-2</v>
      </c>
      <c r="P175" s="269">
        <f t="shared" si="50"/>
        <v>4.1278956021785697E-2</v>
      </c>
      <c r="Q175" s="269">
        <f t="shared" si="50"/>
        <v>3.9277656752460845E-2</v>
      </c>
      <c r="R175" s="269">
        <f t="shared" si="50"/>
        <v>3.8220747782967447E-2</v>
      </c>
      <c r="S175" s="269">
        <f t="shared" si="50"/>
        <v>3.9685207604455944E-2</v>
      </c>
      <c r="T175" s="269">
        <f t="shared" si="50"/>
        <v>4.2456203883348677E-2</v>
      </c>
      <c r="U175" s="269">
        <f t="shared" si="50"/>
        <v>4.1980320134423869E-2</v>
      </c>
      <c r="V175" s="269">
        <f t="shared" si="50"/>
        <v>4.3502343655384704E-2</v>
      </c>
      <c r="W175" s="269">
        <f t="shared" si="50"/>
        <v>4.2510033877907527E-2</v>
      </c>
      <c r="X175" s="269">
        <f t="shared" si="50"/>
        <v>4.1110311578235283E-2</v>
      </c>
      <c r="Y175" s="269">
        <f t="shared" si="50"/>
        <v>4.0816423709965466E-2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3.6119143254146689E-2</v>
      </c>
      <c r="C176" s="318">
        <f t="shared" si="51"/>
        <v>3.5645754287209327E-2</v>
      </c>
      <c r="D176" s="318">
        <f t="shared" si="51"/>
        <v>3.3806758942209282E-2</v>
      </c>
      <c r="E176" s="318">
        <f t="shared" si="51"/>
        <v>3.2516269492316716E-2</v>
      </c>
      <c r="F176" s="318">
        <f t="shared" si="51"/>
        <v>3.5111924124087278E-2</v>
      </c>
      <c r="G176" s="318">
        <f t="shared" si="51"/>
        <v>3.5077392355986864E-2</v>
      </c>
      <c r="H176" s="318">
        <f t="shared" si="51"/>
        <v>3.3413686442719706E-2</v>
      </c>
      <c r="I176" s="318">
        <f t="shared" si="51"/>
        <v>3.4235043421388812E-2</v>
      </c>
      <c r="J176" s="318">
        <f t="shared" si="51"/>
        <v>3.8601423716419225E-2</v>
      </c>
      <c r="K176" s="318">
        <f t="shared" si="51"/>
        <v>3.8901234615359596E-2</v>
      </c>
      <c r="L176" s="318">
        <f t="shared" si="51"/>
        <v>3.7781465810292021E-2</v>
      </c>
      <c r="M176" s="318">
        <f t="shared" si="51"/>
        <v>3.9905365193545254E-2</v>
      </c>
      <c r="N176" s="318">
        <f t="shared" si="51"/>
        <v>4.139302291556473E-2</v>
      </c>
      <c r="O176" s="318">
        <f t="shared" si="51"/>
        <v>4.1932308962976714E-2</v>
      </c>
      <c r="P176" s="318">
        <f t="shared" si="51"/>
        <v>4.1278956021785697E-2</v>
      </c>
      <c r="Q176" s="318">
        <f t="shared" si="51"/>
        <v>3.9277656752460845E-2</v>
      </c>
      <c r="R176" s="318">
        <f t="shared" si="51"/>
        <v>3.8220747782967447E-2</v>
      </c>
      <c r="S176" s="318">
        <f t="shared" si="51"/>
        <v>3.9685207604455944E-2</v>
      </c>
      <c r="T176" s="318">
        <f t="shared" si="51"/>
        <v>4.2456203883348677E-2</v>
      </c>
      <c r="U176" s="318">
        <f t="shared" si="51"/>
        <v>4.1980320134423869E-2</v>
      </c>
      <c r="V176" s="318">
        <f t="shared" si="51"/>
        <v>4.3502343655384704E-2</v>
      </c>
      <c r="W176" s="318">
        <f t="shared" si="51"/>
        <v>4.2510033877907527E-2</v>
      </c>
      <c r="X176" s="318">
        <f t="shared" si="51"/>
        <v>4.1110311578235283E-2</v>
      </c>
      <c r="Y176" s="318">
        <f t="shared" si="51"/>
        <v>4.0816423709965466E-2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0.52839642164409661</v>
      </c>
      <c r="C179" s="310">
        <f t="shared" si="54"/>
        <v>0.53462503399679706</v>
      </c>
      <c r="D179" s="310">
        <f t="shared" si="54"/>
        <v>0.55876674899566203</v>
      </c>
      <c r="E179" s="310">
        <f t="shared" si="54"/>
        <v>0.57601391125655033</v>
      </c>
      <c r="F179" s="310">
        <f t="shared" si="54"/>
        <v>0.54212504074541812</v>
      </c>
      <c r="G179" s="310">
        <f t="shared" si="54"/>
        <v>0.54246766218755582</v>
      </c>
      <c r="H179" s="310">
        <f t="shared" si="54"/>
        <v>0.56428229331631552</v>
      </c>
      <c r="I179" s="310">
        <f t="shared" si="54"/>
        <v>0.55355636471788894</v>
      </c>
      <c r="J179" s="310">
        <f t="shared" si="54"/>
        <v>0.49673006679956055</v>
      </c>
      <c r="K179" s="310">
        <f t="shared" si="54"/>
        <v>0.49295809059990592</v>
      </c>
      <c r="L179" s="310">
        <f t="shared" si="54"/>
        <v>0.50787155785911298</v>
      </c>
      <c r="M179" s="310">
        <f t="shared" si="54"/>
        <v>0.48018635605747567</v>
      </c>
      <c r="N179" s="310">
        <f t="shared" si="54"/>
        <v>0.46094704310569212</v>
      </c>
      <c r="O179" s="310">
        <f t="shared" si="54"/>
        <v>0.4541188581517685</v>
      </c>
      <c r="P179" s="310">
        <f t="shared" si="54"/>
        <v>0.46273287575506833</v>
      </c>
      <c r="Q179" s="310">
        <f t="shared" si="54"/>
        <v>0.48884063486292206</v>
      </c>
      <c r="R179" s="310">
        <f t="shared" si="54"/>
        <v>0.50256646180144204</v>
      </c>
      <c r="S179" s="310">
        <f t="shared" si="54"/>
        <v>0.48339635432644201</v>
      </c>
      <c r="T179" s="310">
        <f t="shared" si="54"/>
        <v>0.4473620826298646</v>
      </c>
      <c r="U179" s="310">
        <f t="shared" si="54"/>
        <v>0.45371939908032694</v>
      </c>
      <c r="V179" s="310">
        <f t="shared" si="54"/>
        <v>0.43409671813548334</v>
      </c>
      <c r="W179" s="310">
        <f t="shared" si="54"/>
        <v>0.44689108878859662</v>
      </c>
      <c r="X179" s="310">
        <f t="shared" si="54"/>
        <v>0.46490382064345359</v>
      </c>
      <c r="Y179" s="310">
        <f t="shared" si="54"/>
        <v>0.46862906844746621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272.41387179962527</v>
      </c>
      <c r="C183" s="320">
        <f t="shared" si="55"/>
        <v>263.11207379291369</v>
      </c>
      <c r="D183" s="320">
        <f t="shared" si="55"/>
        <v>237.12999084204455</v>
      </c>
      <c r="E183" s="320">
        <f t="shared" si="55"/>
        <v>233.67665475022599</v>
      </c>
      <c r="F183" s="320">
        <f t="shared" si="55"/>
        <v>267.58189750696909</v>
      </c>
      <c r="G183" s="320">
        <f t="shared" si="55"/>
        <v>285.28939392013291</v>
      </c>
      <c r="H183" s="320">
        <f t="shared" si="55"/>
        <v>274.71173524287229</v>
      </c>
      <c r="I183" s="320">
        <f t="shared" si="55"/>
        <v>280.08285395308911</v>
      </c>
      <c r="J183" s="320">
        <f t="shared" si="55"/>
        <v>280.29012188436064</v>
      </c>
      <c r="K183" s="320">
        <f t="shared" si="55"/>
        <v>291.36764387699282</v>
      </c>
      <c r="L183" s="320">
        <f t="shared" si="55"/>
        <v>282.06785811555972</v>
      </c>
      <c r="M183" s="320">
        <f t="shared" si="55"/>
        <v>275.64449657748656</v>
      </c>
      <c r="N183" s="320">
        <f t="shared" si="55"/>
        <v>298.21706693205294</v>
      </c>
      <c r="O183" s="320">
        <f t="shared" si="55"/>
        <v>314.58053213410989</v>
      </c>
      <c r="P183" s="320">
        <f t="shared" si="55"/>
        <v>316.33442297006934</v>
      </c>
      <c r="Q183" s="320">
        <f t="shared" si="55"/>
        <v>295.06440292468369</v>
      </c>
      <c r="R183" s="320">
        <f t="shared" si="55"/>
        <v>305.6679772012136</v>
      </c>
      <c r="S183" s="320">
        <f t="shared" si="55"/>
        <v>294.3939309402985</v>
      </c>
      <c r="T183" s="320">
        <f t="shared" si="55"/>
        <v>318.55876472416315</v>
      </c>
      <c r="U183" s="320">
        <f t="shared" si="55"/>
        <v>303.58915197539744</v>
      </c>
      <c r="V183" s="320">
        <f t="shared" si="55"/>
        <v>306.41613513855333</v>
      </c>
      <c r="W183" s="320">
        <f t="shared" si="55"/>
        <v>309.90967710219019</v>
      </c>
      <c r="X183" s="320">
        <f t="shared" si="55"/>
        <v>297.58011602494054</v>
      </c>
      <c r="Y183" s="320">
        <f t="shared" si="55"/>
        <v>308.53202432828647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0.84964928353312119</v>
      </c>
      <c r="C188" s="275">
        <f>IF(C$10=0,0,C$10/NMM!C$9*1000)</f>
        <v>0.79116551545950697</v>
      </c>
      <c r="D188" s="275">
        <f>IF(D$10=0,0,D$10/NMM!D$9*1000)</f>
        <v>0.68777171173771334</v>
      </c>
      <c r="E188" s="275">
        <f>IF(E$10=0,0,E$10/NMM!E$9*1000)</f>
        <v>0.59317292752428108</v>
      </c>
      <c r="F188" s="275">
        <f>IF(F$10=0,0,F$10/NMM!F$9*1000)</f>
        <v>0.66261250624570955</v>
      </c>
      <c r="G188" s="275">
        <f>IF(G$10=0,0,G$10/NMM!G$9*1000)</f>
        <v>0.67566709928620639</v>
      </c>
      <c r="H188" s="275">
        <f>IF(H$10=0,0,H$10/NMM!H$9*1000)</f>
        <v>0.60004156959214161</v>
      </c>
      <c r="I188" s="275">
        <f>IF(I$10=0,0,I$10/NMM!I$9*1000)</f>
        <v>0.63021178756060658</v>
      </c>
      <c r="J188" s="275">
        <f>IF(J$10=0,0,J$10/NMM!J$9*1000)</f>
        <v>0.60678584909764377</v>
      </c>
      <c r="K188" s="275">
        <f>IF(K$10=0,0,K$10/NMM!K$9*1000)</f>
        <v>0.60817081804962869</v>
      </c>
      <c r="L188" s="275">
        <f>IF(L$10=0,0,L$10/NMM!L$9*1000)</f>
        <v>0.53863563350987054</v>
      </c>
      <c r="M188" s="275">
        <f>IF(M$10=0,0,M$10/NMM!M$9*1000)</f>
        <v>0.54166758050817065</v>
      </c>
      <c r="N188" s="275">
        <f>IF(N$10=0,0,N$10/NMM!N$9*1000)</f>
        <v>0.54415108101639553</v>
      </c>
      <c r="O188" s="275">
        <f>IF(O$10=0,0,O$10/NMM!O$9*1000)</f>
        <v>0.51172537017136976</v>
      </c>
      <c r="P188" s="275">
        <f>IF(P$10=0,0,P$10/NMM!P$9*1000)</f>
        <v>0.48154394456718363</v>
      </c>
      <c r="Q188" s="275">
        <f>IF(Q$10=0,0,Q$10/NMM!Q$9*1000)</f>
        <v>0.42820185378524678</v>
      </c>
      <c r="R188" s="275">
        <f>IF(R$10=0,0,R$10/NMM!R$9*1000)</f>
        <v>0.42424959787304051</v>
      </c>
      <c r="S188" s="275">
        <f>IF(S$10=0,0,S$10/NMM!S$9*1000)</f>
        <v>0.42574917115863964</v>
      </c>
      <c r="T188" s="275">
        <f>IF(T$10=0,0,T$10/NMM!T$9*1000)</f>
        <v>0.44832236901340294</v>
      </c>
      <c r="U188" s="275">
        <f>IF(U$10=0,0,U$10/NMM!U$9*1000)</f>
        <v>0.42006797382928235</v>
      </c>
      <c r="V188" s="275">
        <f>IF(V$10=0,0,V$10/NMM!V$9*1000)</f>
        <v>0.40565664695933495</v>
      </c>
      <c r="W188" s="275">
        <f>IF(W$10=0,0,W$10/NMM!W$9*1000)</f>
        <v>0.43127501270555002</v>
      </c>
      <c r="X188" s="275">
        <f>IF(X$10=0,0,X$10/NMM!X$9*1000)</f>
        <v>0.42828872602096535</v>
      </c>
      <c r="Y188" s="275">
        <f>IF(Y$10=0,0,Y$10/NMM!Y$9*1000)</f>
        <v>0.44429617299054314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41.829856670008418</v>
      </c>
      <c r="C190" s="276">
        <f>IF(C$17=0,0,C$17/NMM!C$9*1000)</f>
        <v>40.406164332640792</v>
      </c>
      <c r="D190" s="276">
        <f>IF(D$17=0,0,D$17/NMM!D$9*1000)</f>
        <v>36.416296398987498</v>
      </c>
      <c r="E190" s="276">
        <f>IF(E$17=0,0,E$17/NMM!E$9*1000)</f>
        <v>35.901658525738235</v>
      </c>
      <c r="F190" s="276">
        <f>IF(F$17=0,0,F$17/NMM!F$9*1000)</f>
        <v>41.111366011063978</v>
      </c>
      <c r="G190" s="276">
        <f>IF(G$17=0,0,G$17/NMM!G$9*1000)</f>
        <v>43.836208114599707</v>
      </c>
      <c r="H190" s="276">
        <f>IF(H$17=0,0,H$17/NMM!H$9*1000)</f>
        <v>42.218844428828604</v>
      </c>
      <c r="I190" s="276">
        <f>IF(I$17=0,0,I$17/NMM!I$9*1000)</f>
        <v>43.041757342921429</v>
      </c>
      <c r="J190" s="276">
        <f>IF(J$17=0,0,J$17/NMM!J$9*1000)</f>
        <v>43.077474299614607</v>
      </c>
      <c r="K190" s="276">
        <f>IF(K$17=0,0,K$17/NMM!K$9*1000)</f>
        <v>44.783701527037685</v>
      </c>
      <c r="L190" s="276">
        <f>IF(L$17=0,0,L$17/NMM!L$9*1000)</f>
        <v>43.361329211045181</v>
      </c>
      <c r="M190" s="276">
        <f>IF(M$17=0,0,M$17/NMM!M$9*1000)</f>
        <v>42.371535072599926</v>
      </c>
      <c r="N190" s="276">
        <f>IF(N$17=0,0,N$17/NMM!N$9*1000)</f>
        <v>45.847796290269116</v>
      </c>
      <c r="O190" s="276">
        <f>IF(O$17=0,0,O$17/NMM!O$9*1000)</f>
        <v>48.373103693368179</v>
      </c>
      <c r="P190" s="276">
        <f>IF(P$17=0,0,P$17/NMM!P$9*1000)</f>
        <v>48.647887802400177</v>
      </c>
      <c r="Q190" s="276">
        <f>IF(Q$17=0,0,Q$17/NMM!Q$9*1000)</f>
        <v>45.380077874150878</v>
      </c>
      <c r="R190" s="276">
        <f>IF(R$17=0,0,R$17/NMM!R$9*1000)</f>
        <v>47.013858141641123</v>
      </c>
      <c r="S190" s="276">
        <f>IF(S$17=0,0,S$17/NMM!S$9*1000)</f>
        <v>45.277186539459002</v>
      </c>
      <c r="T190" s="276">
        <f>IF(T$17=0,0,T$17/NMM!T$9*1000)</f>
        <v>48.995597072718731</v>
      </c>
      <c r="U190" s="276">
        <f>IF(U$17=0,0,U$17/NMM!U$9*1000)</f>
        <v>46.694305924038758</v>
      </c>
      <c r="V190" s="276">
        <f>IF(V$17=0,0,V$17/NMM!V$9*1000)</f>
        <v>47.131939411652077</v>
      </c>
      <c r="W190" s="276">
        <f>IF(W$17=0,0,W$17/NMM!W$9*1000)</f>
        <v>47.666071333231088</v>
      </c>
      <c r="X190" s="276">
        <f>IF(X$17=0,0,X$17/NMM!X$9*1000)</f>
        <v>45.76752400555165</v>
      </c>
      <c r="Y190" s="276">
        <f>IF(Y$17=0,0,Y$17/NMM!Y$9*1000)</f>
        <v>47.451878799920983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229.326288708352</v>
      </c>
      <c r="C191" s="276">
        <f>IF(C$25=0,0,C$25/NMM!C$9*1000)</f>
        <v>221.52109629359714</v>
      </c>
      <c r="D191" s="276">
        <f>IF(D$25=0,0,D$25/NMM!D$9*1000)</f>
        <v>199.6472081548122</v>
      </c>
      <c r="E191" s="276">
        <f>IF(E$25=0,0,E$25/NMM!E$9*1000)</f>
        <v>196.82577860911573</v>
      </c>
      <c r="F191" s="276">
        <f>IF(F$25=0,0,F$25/NMM!F$9*1000)</f>
        <v>225.38726502038699</v>
      </c>
      <c r="G191" s="276">
        <f>IF(G$25=0,0,G$25/NMM!G$9*1000)</f>
        <v>240.32582748904923</v>
      </c>
      <c r="H191" s="276">
        <f>IF(H$25=0,0,H$25/NMM!H$9*1000)</f>
        <v>231.45885922579234</v>
      </c>
      <c r="I191" s="276">
        <f>IF(I$25=0,0,I$25/NMM!I$9*1000)</f>
        <v>235.9703631978914</v>
      </c>
      <c r="J191" s="276">
        <f>IF(J$25=0,0,J$25/NMM!J$9*1000)</f>
        <v>236.16617637475758</v>
      </c>
      <c r="K191" s="276">
        <f>IF(K$25=0,0,K$25/NMM!K$9*1000)</f>
        <v>245.52032647010364</v>
      </c>
      <c r="L191" s="276">
        <f>IF(L$25=0,0,L$25/NMM!L$9*1000)</f>
        <v>237.72237088633671</v>
      </c>
      <c r="M191" s="276">
        <f>IF(M$25=0,0,M$25/NMM!M$9*1000)</f>
        <v>232.29596414185275</v>
      </c>
      <c r="N191" s="276">
        <f>IF(N$25=0,0,N$25/NMM!N$9*1000)</f>
        <v>251.35407590919317</v>
      </c>
      <c r="O191" s="276">
        <f>IF(O$25=0,0,O$25/NMM!O$9*1000)</f>
        <v>265.19871752891095</v>
      </c>
      <c r="P191" s="276">
        <f>IF(P$25=0,0,P$25/NMM!P$9*1000)</f>
        <v>266.70518264585991</v>
      </c>
      <c r="Q191" s="276">
        <f>IF(Q$25=0,0,Q$25/NMM!Q$9*1000)</f>
        <v>248.78987566879761</v>
      </c>
      <c r="R191" s="276">
        <f>IF(R$25=0,0,R$25/NMM!R$9*1000)</f>
        <v>257.74684552562024</v>
      </c>
      <c r="S191" s="276">
        <f>IF(S$25=0,0,S$25/NMM!S$9*1000)</f>
        <v>248.22578844011591</v>
      </c>
      <c r="T191" s="276">
        <f>IF(T$25=0,0,T$25/NMM!T$9*1000)</f>
        <v>268.61144967279955</v>
      </c>
      <c r="U191" s="276">
        <f>IF(U$25=0,0,U$25/NMM!U$9*1000)</f>
        <v>255.99494556838664</v>
      </c>
      <c r="V191" s="276">
        <f>IF(V$25=0,0,V$25/NMM!V$9*1000)</f>
        <v>258.39420943200906</v>
      </c>
      <c r="W191" s="276">
        <f>IF(W$25=0,0,W$25/NMM!W$9*1000)</f>
        <v>261.322512347859</v>
      </c>
      <c r="X191" s="276">
        <f>IF(X$25=0,0,X$25/NMM!X$9*1000)</f>
        <v>250.91399443137175</v>
      </c>
      <c r="Y191" s="276">
        <f>IF(Y$25=0,0,Y$25/NMM!Y$9*1000)</f>
        <v>260.14823199780795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0.40807713773173071</v>
      </c>
      <c r="C192" s="277">
        <f>IF(C$33=0,0,C$33/NMM!C$9*1000)</f>
        <v>0.39364765121629547</v>
      </c>
      <c r="D192" s="277">
        <f>IF(D$33=0,0,D$33/NMM!D$9*1000)</f>
        <v>0.37871457650715024</v>
      </c>
      <c r="E192" s="277">
        <f>IF(E$33=0,0,E$33/NMM!E$9*1000)</f>
        <v>0.35604468784773297</v>
      </c>
      <c r="F192" s="277">
        <f>IF(F$33=0,0,F$33/NMM!F$9*1000)</f>
        <v>0.42065396927239729</v>
      </c>
      <c r="G192" s="277">
        <f>IF(G$33=0,0,G$33/NMM!G$9*1000)</f>
        <v>0.45169121719775934</v>
      </c>
      <c r="H192" s="277">
        <f>IF(H$33=0,0,H$33/NMM!H$9*1000)</f>
        <v>0.43399001865916337</v>
      </c>
      <c r="I192" s="277">
        <f>IF(I$33=0,0,I$33/NMM!I$9*1000)</f>
        <v>0.44052162471572276</v>
      </c>
      <c r="J192" s="277">
        <f>IF(J$33=0,0,J$33/NMM!J$9*1000)</f>
        <v>0.43968536089080307</v>
      </c>
      <c r="K192" s="277">
        <f>IF(K$33=0,0,K$33/NMM!K$9*1000)</f>
        <v>0.4554450618018826</v>
      </c>
      <c r="L192" s="277">
        <f>IF(L$33=0,0,L$33/NMM!L$9*1000)</f>
        <v>0.44552238466796679</v>
      </c>
      <c r="M192" s="277">
        <f>IF(M$33=0,0,M$33/NMM!M$9*1000)</f>
        <v>0.43532978252576632</v>
      </c>
      <c r="N192" s="277">
        <f>IF(N$33=0,0,N$33/NMM!N$9*1000)</f>
        <v>0.47104365157426648</v>
      </c>
      <c r="O192" s="277">
        <f>IF(O$33=0,0,O$33/NMM!O$9*1000)</f>
        <v>0.49698554165940834</v>
      </c>
      <c r="P192" s="277">
        <f>IF(P$33=0,0,P$33/NMM!P$9*1000)</f>
        <v>0.49980857724207023</v>
      </c>
      <c r="Q192" s="277">
        <f>IF(Q$33=0,0,Q$33/NMM!Q$9*1000)</f>
        <v>0.4662475279499611</v>
      </c>
      <c r="R192" s="277">
        <f>IF(R$33=0,0,R$33/NMM!R$9*1000)</f>
        <v>0.48302393607917854</v>
      </c>
      <c r="S192" s="277">
        <f>IF(S$33=0,0,S$33/NMM!S$9*1000)</f>
        <v>0.46520678956493655</v>
      </c>
      <c r="T192" s="277">
        <f>IF(T$33=0,0,T$33/NMM!T$9*1000)</f>
        <v>0.50339560963145535</v>
      </c>
      <c r="U192" s="277">
        <f>IF(U$33=0,0,U$33/NMM!U$9*1000)</f>
        <v>0.47983250914274106</v>
      </c>
      <c r="V192" s="277">
        <f>IF(V$33=0,0,V$33/NMM!V$9*1000)</f>
        <v>0.48432964793281114</v>
      </c>
      <c r="W192" s="277">
        <f>IF(W$33=0,0,W$33/NMM!W$9*1000)</f>
        <v>0.48981840839455598</v>
      </c>
      <c r="X192" s="277">
        <f>IF(X$33=0,0,X$33/NMM!X$9*1000)</f>
        <v>0.4703088619961443</v>
      </c>
      <c r="Y192" s="277">
        <f>IF(Y$33=0,0,Y$33/NMM!Y$9*1000)</f>
        <v>0.48761735756696623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106.30166746279967</v>
      </c>
      <c r="C194" s="320">
        <f t="shared" si="56"/>
        <v>96.831376955601186</v>
      </c>
      <c r="D194" s="320">
        <f t="shared" si="56"/>
        <v>87.329715263295469</v>
      </c>
      <c r="E194" s="320">
        <f t="shared" si="56"/>
        <v>85.853995432629574</v>
      </c>
      <c r="F194" s="320">
        <f t="shared" si="56"/>
        <v>99.383344371409564</v>
      </c>
      <c r="G194" s="320">
        <f t="shared" si="56"/>
        <v>104.28518463993682</v>
      </c>
      <c r="H194" s="320">
        <f t="shared" si="56"/>
        <v>99.081816646520949</v>
      </c>
      <c r="I194" s="320">
        <f t="shared" si="56"/>
        <v>100.48564083943199</v>
      </c>
      <c r="J194" s="320">
        <f t="shared" si="56"/>
        <v>100.40021532324687</v>
      </c>
      <c r="K194" s="320">
        <f t="shared" si="56"/>
        <v>104.15363534134592</v>
      </c>
      <c r="L194" s="320">
        <f t="shared" si="56"/>
        <v>100.91807823897636</v>
      </c>
      <c r="M194" s="320">
        <f t="shared" si="56"/>
        <v>98.91096328035546</v>
      </c>
      <c r="N194" s="320">
        <f t="shared" si="56"/>
        <v>106.47401403813942</v>
      </c>
      <c r="O194" s="320">
        <f t="shared" si="56"/>
        <v>111.73401763841059</v>
      </c>
      <c r="P194" s="320">
        <f t="shared" si="56"/>
        <v>111.37581122690828</v>
      </c>
      <c r="Q194" s="320">
        <f t="shared" si="56"/>
        <v>103.31999561978691</v>
      </c>
      <c r="R194" s="320">
        <f t="shared" si="56"/>
        <v>103.51212648276642</v>
      </c>
      <c r="S194" s="320">
        <f t="shared" si="56"/>
        <v>103.31540940214316</v>
      </c>
      <c r="T194" s="320">
        <f t="shared" si="56"/>
        <v>110.90143985183471</v>
      </c>
      <c r="U194" s="320">
        <f t="shared" si="56"/>
        <v>102.63102881588506</v>
      </c>
      <c r="V194" s="320">
        <f t="shared" si="56"/>
        <v>103.82429054357314</v>
      </c>
      <c r="W194" s="320">
        <f t="shared" si="56"/>
        <v>104.82334239027668</v>
      </c>
      <c r="X194" s="320">
        <f t="shared" si="56"/>
        <v>101.27746056941055</v>
      </c>
      <c r="Y194" s="320">
        <f t="shared" si="56"/>
        <v>104.7258605515475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0.71243232186253869</v>
      </c>
      <c r="C199" s="275">
        <f>IF(C$53=0,0,C$53/NMM!C$10*1000)</f>
        <v>0.62911837332969056</v>
      </c>
      <c r="D199" s="275">
        <f>IF(D$53=0,0,D$53/NMM!D$10*1000)</f>
        <v>0.5457197522599968</v>
      </c>
      <c r="E199" s="275">
        <f>IF(E$53=0,0,E$53/NMM!E$10*1000)</f>
        <v>0.4694102857206971</v>
      </c>
      <c r="F199" s="275">
        <f>IF(F$53=0,0,F$53/NMM!F$10*1000)</f>
        <v>0.53452422480334183</v>
      </c>
      <c r="G199" s="275">
        <f>IF(G$53=0,0,G$53/NMM!G$10*1000)</f>
        <v>0.54599811989720004</v>
      </c>
      <c r="H199" s="275">
        <f>IF(H$53=0,0,H$53/NMM!H$10*1000)</f>
        <v>0.48260585573264903</v>
      </c>
      <c r="I199" s="275">
        <f>IF(I$53=0,0,I$53/NMM!I$10*1000)</f>
        <v>0.50169139491907477</v>
      </c>
      <c r="J199" s="275">
        <f>IF(J$53=0,0,J$53/NMM!J$10*1000)</f>
        <v>0.48259998854962854</v>
      </c>
      <c r="K199" s="275">
        <f>IF(K$53=0,0,K$53/NMM!K$10*1000)</f>
        <v>0.48192793694249203</v>
      </c>
      <c r="L199" s="275">
        <f>IF(L$53=0,0,L$53/NMM!L$10*1000)</f>
        <v>0.42460250687240297</v>
      </c>
      <c r="M199" s="275">
        <f>IF(M$53=0,0,M$53/NMM!M$10*1000)</f>
        <v>0.4262533173046042</v>
      </c>
      <c r="N199" s="275">
        <f>IF(N$53=0,0,N$53/NMM!N$10*1000)</f>
        <v>0.42831623273069364</v>
      </c>
      <c r="O199" s="275">
        <f>IF(O$53=0,0,O$53/NMM!O$10*1000)</f>
        <v>0.4042465421753545</v>
      </c>
      <c r="P199" s="275">
        <f>IF(P$53=0,0,P$53/NMM!P$10*1000)</f>
        <v>0.37881894995122389</v>
      </c>
      <c r="Q199" s="275">
        <f>IF(Q$53=0,0,Q$53/NMM!Q$10*1000)</f>
        <v>0.33647505611046113</v>
      </c>
      <c r="R199" s="275">
        <f>IF(R$53=0,0,R$53/NMM!R$10*1000)</f>
        <v>0.32612232003533703</v>
      </c>
      <c r="S199" s="275">
        <f>IF(S$53=0,0,S$53/NMM!S$10*1000)</f>
        <v>0.33957861314052462</v>
      </c>
      <c r="T199" s="275">
        <f>IF(T$53=0,0,T$53/NMM!T$10*1000)</f>
        <v>0.35557489920636015</v>
      </c>
      <c r="U199" s="275">
        <f>IF(U$53=0,0,U$53/NMM!U$10*1000)</f>
        <v>0.32033151827086437</v>
      </c>
      <c r="V199" s="275">
        <f>IF(V$53=0,0,V$53/NMM!V$10*1000)</f>
        <v>0.30786436065258155</v>
      </c>
      <c r="W199" s="275">
        <f>IF(W$53=0,0,W$53/NMM!W$10*1000)</f>
        <v>0.32682635216970835</v>
      </c>
      <c r="X199" s="275">
        <f>IF(X$53=0,0,X$53/NMM!X$10*1000)</f>
        <v>0.33004084127385686</v>
      </c>
      <c r="Y199" s="275">
        <f>IF(Y$53=0,0,Y$53/NMM!Y$10*1000)</f>
        <v>0.34413245156943645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19.257241312402844</v>
      </c>
      <c r="C201" s="276">
        <f>IF(C$60=0,0,C$60/NMM!C$10*1000)</f>
        <v>17.297885797784204</v>
      </c>
      <c r="D201" s="276">
        <f>IF(D$60=0,0,D$60/NMM!D$10*1000)</f>
        <v>15.789812118515135</v>
      </c>
      <c r="E201" s="276">
        <f>IF(E$60=0,0,E$60/NMM!E$10*1000)</f>
        <v>15.518437180580838</v>
      </c>
      <c r="F201" s="276">
        <f>IF(F$60=0,0,F$60/NMM!F$10*1000)</f>
        <v>17.611304816562431</v>
      </c>
      <c r="G201" s="276">
        <f>IF(G$60=0,0,G$60/NMM!G$10*1000)</f>
        <v>17.616119342480598</v>
      </c>
      <c r="H201" s="276">
        <f>IF(H$60=0,0,H$60/NMM!H$10*1000)</f>
        <v>16.334082285009501</v>
      </c>
      <c r="I201" s="276">
        <f>IF(I$60=0,0,I$60/NMM!I$10*1000)</f>
        <v>16.797339573087871</v>
      </c>
      <c r="J201" s="276">
        <f>IF(J$60=0,0,J$60/NMM!J$10*1000)</f>
        <v>16.755359660922153</v>
      </c>
      <c r="K201" s="276">
        <f>IF(K$60=0,0,K$60/NMM!K$10*1000)</f>
        <v>17.466837351664967</v>
      </c>
      <c r="L201" s="276">
        <f>IF(L$60=0,0,L$60/NMM!L$10*1000)</f>
        <v>17.250923881639711</v>
      </c>
      <c r="M201" s="276">
        <f>IF(M$60=0,0,M$60/NMM!M$10*1000)</f>
        <v>17.124865413371158</v>
      </c>
      <c r="N201" s="276">
        <f>IF(N$60=0,0,N$60/NMM!N$10*1000)</f>
        <v>18.178338996170236</v>
      </c>
      <c r="O201" s="276">
        <f>IF(O$60=0,0,O$60/NMM!O$10*1000)</f>
        <v>18.622042052957589</v>
      </c>
      <c r="P201" s="276">
        <f>IF(P$60=0,0,P$60/NMM!P$10*1000)</f>
        <v>18.32447917555168</v>
      </c>
      <c r="Q201" s="276">
        <f>IF(Q$60=0,0,Q$60/NMM!Q$10*1000)</f>
        <v>16.7869472865742</v>
      </c>
      <c r="R201" s="276">
        <f>IF(R$60=0,0,R$60/NMM!R$10*1000)</f>
        <v>16.239599976998349</v>
      </c>
      <c r="S201" s="276">
        <f>IF(S$60=0,0,S$60/NMM!S$10*1000)</f>
        <v>16.140051998331877</v>
      </c>
      <c r="T201" s="276">
        <f>IF(T$60=0,0,T$60/NMM!T$10*1000)</f>
        <v>17.197085808361042</v>
      </c>
      <c r="U201" s="276">
        <f>IF(U$60=0,0,U$60/NMM!U$10*1000)</f>
        <v>16.420726169656366</v>
      </c>
      <c r="V201" s="276">
        <f>IF(V$60=0,0,V$60/NMM!V$10*1000)</f>
        <v>16.978301349705866</v>
      </c>
      <c r="W201" s="276">
        <f>IF(W$60=0,0,W$60/NMM!W$10*1000)</f>
        <v>17.119839245604851</v>
      </c>
      <c r="X201" s="276">
        <f>IF(X$60=0,0,X$60/NMM!X$10*1000)</f>
        <v>16.010576643376655</v>
      </c>
      <c r="Y201" s="276">
        <f>IF(Y$60=0,0,Y$60/NMM!Y$10*1000)</f>
        <v>16.151499639743875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77.687425073857383</v>
      </c>
      <c r="C202" s="276">
        <f>IF(C$79=0,0,C$79/NMM!C$10*1000)</f>
        <v>71.1660853278958</v>
      </c>
      <c r="D202" s="276">
        <f>IF(D$79=0,0,D$79/NMM!D$10*1000)</f>
        <v>64.00023535181866</v>
      </c>
      <c r="E202" s="276">
        <f>IF(E$79=0,0,E$79/NMM!E$10*1000)</f>
        <v>62.928332481173399</v>
      </c>
      <c r="F202" s="276">
        <f>IF(F$79=0,0,F$79/NMM!F$10*1000)</f>
        <v>73.45647823459116</v>
      </c>
      <c r="G202" s="276">
        <f>IF(G$79=0,0,G$79/NMM!G$10*1000)</f>
        <v>78.460629287236159</v>
      </c>
      <c r="H202" s="276">
        <f>IF(H$79=0,0,H$79/NMM!H$10*1000)</f>
        <v>75.210421489706221</v>
      </c>
      <c r="I202" s="276">
        <f>IF(I$79=0,0,I$79/NMM!I$10*1000)</f>
        <v>75.892796578993654</v>
      </c>
      <c r="J202" s="276">
        <f>IF(J$79=0,0,J$79/NMM!J$10*1000)</f>
        <v>75.886151231837829</v>
      </c>
      <c r="K202" s="276">
        <f>IF(K$79=0,0,K$79/NMM!K$10*1000)</f>
        <v>78.602605760088068</v>
      </c>
      <c r="L202" s="276">
        <f>IF(L$79=0,0,L$79/NMM!L$10*1000)</f>
        <v>75.709519790613314</v>
      </c>
      <c r="M202" s="276">
        <f>IF(M$79=0,0,M$79/NMM!M$10*1000)</f>
        <v>73.853240971643316</v>
      </c>
      <c r="N202" s="276">
        <f>IF(N$79=0,0,N$79/NMM!N$10*1000)</f>
        <v>79.932599188756981</v>
      </c>
      <c r="O202" s="276">
        <f>IF(O$79=0,0,O$79/NMM!O$10*1000)</f>
        <v>84.639628781693276</v>
      </c>
      <c r="P202" s="276">
        <f>IF(P$79=0,0,P$79/NMM!P$10*1000)</f>
        <v>84.765707353792507</v>
      </c>
      <c r="Q202" s="276">
        <f>IF(Q$79=0,0,Q$79/NMM!Q$10*1000)</f>
        <v>78.982340593785949</v>
      </c>
      <c r="R202" s="276">
        <f>IF(R$79=0,0,R$79/NMM!R$10*1000)</f>
        <v>80.047064160897037</v>
      </c>
      <c r="S202" s="276">
        <f>IF(S$79=0,0,S$79/NMM!S$10*1000)</f>
        <v>79.988284653832636</v>
      </c>
      <c r="T202" s="276">
        <f>IF(T$79=0,0,T$79/NMM!T$10*1000)</f>
        <v>86.071262502911509</v>
      </c>
      <c r="U202" s="276">
        <f>IF(U$79=0,0,U$79/NMM!U$10*1000)</f>
        <v>78.868658930215517</v>
      </c>
      <c r="V202" s="276">
        <f>IF(V$79=0,0,V$79/NMM!V$10*1000)</f>
        <v>79.227611331704367</v>
      </c>
      <c r="W202" s="276">
        <f>IF(W$79=0,0,W$79/NMM!W$10*1000)</f>
        <v>80.007842682748745</v>
      </c>
      <c r="X202" s="276">
        <f>IF(X$79=0,0,X$79/NMM!X$10*1000)</f>
        <v>78.117600123624243</v>
      </c>
      <c r="Y202" s="276">
        <f>IF(Y$79=0,0,Y$79/NMM!Y$10*1000)</f>
        <v>81.407965298592245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8.6445687546769125</v>
      </c>
      <c r="C203" s="277">
        <f>IF(C$89=0,0,C$89/NMM!C$10*1000)</f>
        <v>7.738287456591487</v>
      </c>
      <c r="D203" s="277">
        <f>IF(D$89=0,0,D$89/NMM!D$10*1000)</f>
        <v>6.9939480407016799</v>
      </c>
      <c r="E203" s="277">
        <f>IF(E$89=0,0,E$89/NMM!E$10*1000)</f>
        <v>6.937815485154637</v>
      </c>
      <c r="F203" s="277">
        <f>IF(F$89=0,0,F$89/NMM!F$10*1000)</f>
        <v>7.7810370954526276</v>
      </c>
      <c r="G203" s="277">
        <f>IF(G$89=0,0,G$89/NMM!G$10*1000)</f>
        <v>7.6624378903228623</v>
      </c>
      <c r="H203" s="277">
        <f>IF(H$89=0,0,H$89/NMM!H$10*1000)</f>
        <v>7.0547070160725882</v>
      </c>
      <c r="I203" s="277">
        <f>IF(I$89=0,0,I$89/NMM!I$10*1000)</f>
        <v>7.293813292431401</v>
      </c>
      <c r="J203" s="277">
        <f>IF(J$89=0,0,J$89/NMM!J$10*1000)</f>
        <v>7.2761044419372567</v>
      </c>
      <c r="K203" s="277">
        <f>IF(K$89=0,0,K$89/NMM!K$10*1000)</f>
        <v>7.6022642926503892</v>
      </c>
      <c r="L203" s="277">
        <f>IF(L$89=0,0,L$89/NMM!L$10*1000)</f>
        <v>7.5330320598509335</v>
      </c>
      <c r="M203" s="277">
        <f>IF(M$89=0,0,M$89/NMM!M$10*1000)</f>
        <v>7.506603578036378</v>
      </c>
      <c r="N203" s="277">
        <f>IF(N$89=0,0,N$89/NMM!N$10*1000)</f>
        <v>7.9347596204815005</v>
      </c>
      <c r="O203" s="277">
        <f>IF(O$89=0,0,O$89/NMM!O$10*1000)</f>
        <v>8.0681002615843731</v>
      </c>
      <c r="P203" s="277">
        <f>IF(P$89=0,0,P$89/NMM!P$10*1000)</f>
        <v>7.9068057476128617</v>
      </c>
      <c r="Q203" s="277">
        <f>IF(Q$89=0,0,Q$89/NMM!Q$10*1000)</f>
        <v>7.2142326833163004</v>
      </c>
      <c r="R203" s="277">
        <f>IF(R$89=0,0,R$89/NMM!R$10*1000)</f>
        <v>6.8993400248356975</v>
      </c>
      <c r="S203" s="277">
        <f>IF(S$89=0,0,S$89/NMM!S$10*1000)</f>
        <v>6.8474941368381286</v>
      </c>
      <c r="T203" s="277">
        <f>IF(T$89=0,0,T$89/NMM!T$10*1000)</f>
        <v>7.2775166413557981</v>
      </c>
      <c r="U203" s="277">
        <f>IF(U$89=0,0,U$89/NMM!U$10*1000)</f>
        <v>7.0213121977423052</v>
      </c>
      <c r="V203" s="277">
        <f>IF(V$89=0,0,V$89/NMM!V$10*1000)</f>
        <v>7.310513501510326</v>
      </c>
      <c r="W203" s="277">
        <f>IF(W$89=0,0,W$89/NMM!W$10*1000)</f>
        <v>7.3688341097533732</v>
      </c>
      <c r="X203" s="277">
        <f>IF(X$89=0,0,X$89/NMM!X$10*1000)</f>
        <v>6.8192429611358047</v>
      </c>
      <c r="Y203" s="277">
        <f>IF(Y$89=0,0,Y$89/NMM!Y$10*1000)</f>
        <v>6.8222631616419456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391.87688620432357</v>
      </c>
      <c r="C205" s="320">
        <f t="shared" si="57"/>
        <v>382.10008009174675</v>
      </c>
      <c r="D205" s="320">
        <f t="shared" si="57"/>
        <v>346.83142181830118</v>
      </c>
      <c r="E205" s="320">
        <f t="shared" si="57"/>
        <v>323.42786767698391</v>
      </c>
      <c r="F205" s="320">
        <f t="shared" si="57"/>
        <v>370.58232095892572</v>
      </c>
      <c r="G205" s="320">
        <f t="shared" si="57"/>
        <v>370.10544542734084</v>
      </c>
      <c r="H205" s="320">
        <f t="shared" si="57"/>
        <v>338.89090386331208</v>
      </c>
      <c r="I205" s="320">
        <f t="shared" si="57"/>
        <v>354.05796625958715</v>
      </c>
      <c r="J205" s="320">
        <f t="shared" si="57"/>
        <v>346.92262948700892</v>
      </c>
      <c r="K205" s="320">
        <f t="shared" si="57"/>
        <v>355.57082443402987</v>
      </c>
      <c r="L205" s="320">
        <f t="shared" si="57"/>
        <v>342.20466679004278</v>
      </c>
      <c r="M205" s="320">
        <f t="shared" si="57"/>
        <v>338.12506308314732</v>
      </c>
      <c r="N205" s="320">
        <f t="shared" si="57"/>
        <v>355.03840770166283</v>
      </c>
      <c r="O205" s="320">
        <f t="shared" si="57"/>
        <v>360.94009485683614</v>
      </c>
      <c r="P205" s="320">
        <f t="shared" si="57"/>
        <v>351.62938032825559</v>
      </c>
      <c r="Q205" s="320">
        <f t="shared" si="57"/>
        <v>318.22550701132769</v>
      </c>
      <c r="R205" s="320">
        <f t="shared" si="57"/>
        <v>305.54334570868866</v>
      </c>
      <c r="S205" s="320">
        <f t="shared" si="57"/>
        <v>299.76184527556893</v>
      </c>
      <c r="T205" s="320">
        <f t="shared" si="57"/>
        <v>310.29800078170268</v>
      </c>
      <c r="U205" s="320">
        <f t="shared" si="57"/>
        <v>299.18746513093947</v>
      </c>
      <c r="V205" s="320">
        <f t="shared" si="57"/>
        <v>305.89647316508388</v>
      </c>
      <c r="W205" s="320">
        <f t="shared" si="57"/>
        <v>306.20401729519648</v>
      </c>
      <c r="X205" s="320">
        <f t="shared" si="57"/>
        <v>291.52059561044007</v>
      </c>
      <c r="Y205" s="320">
        <f t="shared" si="57"/>
        <v>290.15589531384876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2.96546463848592</v>
      </c>
      <c r="C210" s="275">
        <f>IF(C$104=0,0,C$104/NMM!C$11*1000)</f>
        <v>2.8526724083326056</v>
      </c>
      <c r="D210" s="275">
        <f>IF(D$104=0,0,D$104/NMM!D$11*1000)</f>
        <v>2.4858990177357252</v>
      </c>
      <c r="E210" s="275">
        <f>IF(E$104=0,0,E$104/NMM!E$11*1000)</f>
        <v>2.0120504761034743</v>
      </c>
      <c r="F210" s="275">
        <f>IF(F$104=0,0,F$104/NMM!F$11*1000)</f>
        <v>2.3404793340777754</v>
      </c>
      <c r="G210" s="275">
        <f>IF(G$104=0,0,G$104/NMM!G$11*1000)</f>
        <v>2.424027997125922</v>
      </c>
      <c r="H210" s="275">
        <f>IF(H$104=0,0,H$104/NMM!H$11*1000)</f>
        <v>2.1314501101635113</v>
      </c>
      <c r="I210" s="275">
        <f>IF(I$104=0,0,I$104/NMM!I$11*1000)</f>
        <v>2.238943315699911</v>
      </c>
      <c r="J210" s="275">
        <f>IF(J$104=0,0,J$104/NMM!J$11*1000)</f>
        <v>2.1159520455655105</v>
      </c>
      <c r="K210" s="275">
        <f>IF(K$104=0,0,K$104/NMM!K$11*1000)</f>
        <v>2.0733243872192348</v>
      </c>
      <c r="L210" s="275">
        <f>IF(L$104=0,0,L$104/NMM!L$11*1000)</f>
        <v>1.7753397407656171</v>
      </c>
      <c r="M210" s="275">
        <f>IF(M$104=0,0,M$104/NMM!M$11*1000)</f>
        <v>1.7671269075877736</v>
      </c>
      <c r="N210" s="275">
        <f>IF(N$104=0,0,N$104/NMM!N$11*1000)</f>
        <v>1.764348118897753</v>
      </c>
      <c r="O210" s="275">
        <f>IF(O$104=0,0,O$104/NMM!O$11*1000)</f>
        <v>1.6654949186815415</v>
      </c>
      <c r="P210" s="275">
        <f>IF(P$104=0,0,P$104/NMM!P$11*1000)</f>
        <v>1.551803372380034</v>
      </c>
      <c r="Q210" s="275">
        <f>IF(Q$104=0,0,Q$104/NMM!Q$11*1000)</f>
        <v>1.3673176974408561</v>
      </c>
      <c r="R210" s="275">
        <f>IF(R$104=0,0,R$104/NMM!R$11*1000)</f>
        <v>1.3304311095423909</v>
      </c>
      <c r="S210" s="275">
        <f>IF(S$104=0,0,S$104/NMM!S$11*1000)</f>
        <v>1.369111049808226</v>
      </c>
      <c r="T210" s="275">
        <f>IF(T$104=0,0,T$104/NMM!T$11*1000)</f>
        <v>1.3963999279341712</v>
      </c>
      <c r="U210" s="275">
        <f>IF(U$104=0,0,U$104/NMM!U$11*1000)</f>
        <v>1.2575846299741327</v>
      </c>
      <c r="V210" s="275">
        <f>IF(V$104=0,0,V$104/NMM!V$11*1000)</f>
        <v>1.1872410818669772</v>
      </c>
      <c r="W210" s="275">
        <f>IF(W$104=0,0,W$104/NMM!W$11*1000)</f>
        <v>1.2513893013779882</v>
      </c>
      <c r="X210" s="275">
        <f>IF(X$104=0,0,X$104/NMM!X$11*1000)</f>
        <v>1.2995774086782126</v>
      </c>
      <c r="Y210" s="275">
        <f>IF(Y$104=0,0,Y$104/NMM!Y$11*1000)</f>
        <v>1.3478705584848032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358.89838086723387</v>
      </c>
      <c r="C211" s="276">
        <f>IF(C$110=0,0,C$110/NMM!C$11*1000)</f>
        <v>349.9801574807471</v>
      </c>
      <c r="D211" s="276">
        <f>IF(D$110=0,0,D$110/NMM!D$11*1000)</f>
        <v>317.77171802881281</v>
      </c>
      <c r="E211" s="276">
        <f>IF(E$110=0,0,E$110/NMM!E$11*1000)</f>
        <v>296.61154181090723</v>
      </c>
      <c r="F211" s="276">
        <f>IF(F$110=0,0,F$110/NMM!F$11*1000)</f>
        <v>339.82391207390418</v>
      </c>
      <c r="G211" s="276">
        <f>IF(G$110=0,0,G$110/NMM!G$11*1000)</f>
        <v>339.30673688978948</v>
      </c>
      <c r="H211" s="276">
        <f>IF(H$110=0,0,H$110/NMM!H$11*1000)</f>
        <v>310.77108048697079</v>
      </c>
      <c r="I211" s="276">
        <f>IF(I$110=0,0,I$110/NMM!I$11*1000)</f>
        <v>324.66847382490135</v>
      </c>
      <c r="J211" s="276">
        <f>IF(J$110=0,0,J$110/NMM!J$11*1000)</f>
        <v>318.19728448112767</v>
      </c>
      <c r="K211" s="276">
        <f>IF(K$110=0,0,K$110/NMM!K$11*1000)</f>
        <v>326.21741962890093</v>
      </c>
      <c r="L211" s="276">
        <f>IF(L$110=0,0,L$110/NMM!L$11*1000)</f>
        <v>314.15774261858286</v>
      </c>
      <c r="M211" s="276">
        <f>IF(M$110=0,0,M$110/NMM!M$11*1000)</f>
        <v>310.40054879133106</v>
      </c>
      <c r="N211" s="276">
        <f>IF(N$110=0,0,N$110/NMM!N$11*1000)</f>
        <v>326.01122249423389</v>
      </c>
      <c r="O211" s="276">
        <f>IF(O$110=0,0,O$110/NMM!O$11*1000)</f>
        <v>331.54868963574137</v>
      </c>
      <c r="P211" s="276">
        <f>IF(P$110=0,0,P$110/NMM!P$11*1000)</f>
        <v>323.06141856550897</v>
      </c>
      <c r="Q211" s="276">
        <f>IF(Q$110=0,0,Q$110/NMM!Q$11*1000)</f>
        <v>292.40563481375193</v>
      </c>
      <c r="R211" s="276">
        <f>IF(R$110=0,0,R$110/NMM!R$11*1000)</f>
        <v>280.73622021422858</v>
      </c>
      <c r="S211" s="276">
        <f>IF(S$110=0,0,S$110/NMM!S$11*1000)</f>
        <v>275.36519432881443</v>
      </c>
      <c r="T211" s="276">
        <f>IF(T$110=0,0,T$110/NMM!T$11*1000)</f>
        <v>285.06307155328989</v>
      </c>
      <c r="U211" s="276">
        <f>IF(U$110=0,0,U$110/NMM!U$11*1000)</f>
        <v>274.93805991414848</v>
      </c>
      <c r="V211" s="276">
        <f>IF(V$110=0,0,V$110/NMM!V$11*1000)</f>
        <v>281.1942359256517</v>
      </c>
      <c r="W211" s="276">
        <f>IF(W$110=0,0,W$110/NMM!W$11*1000)</f>
        <v>281.41884850677087</v>
      </c>
      <c r="X211" s="276">
        <f>IF(X$110=0,0,X$110/NMM!X$11*1000)</f>
        <v>267.82410531139271</v>
      </c>
      <c r="Y211" s="276">
        <f>IF(Y$110=0,0,Y$110/NMM!Y$11*1000)</f>
        <v>266.52015528069813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30.013040698603785</v>
      </c>
      <c r="C213" s="276">
        <f>IF(C$119=0,0,C$119/NMM!C$11*1000)</f>
        <v>29.26725020266705</v>
      </c>
      <c r="D213" s="276">
        <f>IF(D$119=0,0,D$119/NMM!D$11*1000)</f>
        <v>26.573804771752659</v>
      </c>
      <c r="E213" s="276">
        <f>IF(E$119=0,0,E$119/NMM!E$11*1000)</f>
        <v>24.804275389973235</v>
      </c>
      <c r="F213" s="276">
        <f>IF(F$119=0,0,F$119/NMM!F$11*1000)</f>
        <v>28.417929550943771</v>
      </c>
      <c r="G213" s="276">
        <f>IF(G$119=0,0,G$119/NMM!G$11*1000)</f>
        <v>28.374680540425434</v>
      </c>
      <c r="H213" s="276">
        <f>IF(H$119=0,0,H$119/NMM!H$11*1000)</f>
        <v>25.988373266177824</v>
      </c>
      <c r="I213" s="276">
        <f>IF(I$119=0,0,I$119/NMM!I$11*1000)</f>
        <v>27.1505491189859</v>
      </c>
      <c r="J213" s="276">
        <f>IF(J$119=0,0,J$119/NMM!J$11*1000)</f>
        <v>26.609392960315741</v>
      </c>
      <c r="K213" s="276">
        <f>IF(K$119=0,0,K$119/NMM!K$11*1000)</f>
        <v>27.280080417909662</v>
      </c>
      <c r="L213" s="276">
        <f>IF(L$119=0,0,L$119/NMM!L$11*1000)</f>
        <v>26.271584430694318</v>
      </c>
      <c r="M213" s="276">
        <f>IF(M$119=0,0,M$119/NMM!M$11*1000)</f>
        <v>25.957387384228483</v>
      </c>
      <c r="N213" s="276">
        <f>IF(N$119=0,0,N$119/NMM!N$11*1000)</f>
        <v>27.262837088531185</v>
      </c>
      <c r="O213" s="276">
        <f>IF(O$119=0,0,O$119/NMM!O$11*1000)</f>
        <v>27.725910302413215</v>
      </c>
      <c r="P213" s="276">
        <f>IF(P$119=0,0,P$119/NMM!P$11*1000)</f>
        <v>27.016158390366556</v>
      </c>
      <c r="Q213" s="276">
        <f>IF(Q$119=0,0,Q$119/NMM!Q$11*1000)</f>
        <v>24.452554500134898</v>
      </c>
      <c r="R213" s="276">
        <f>IF(R$119=0,0,R$119/NMM!R$11*1000)</f>
        <v>23.476694384917675</v>
      </c>
      <c r="S213" s="276">
        <f>IF(S$119=0,0,S$119/NMM!S$11*1000)</f>
        <v>23.027539896946266</v>
      </c>
      <c r="T213" s="276">
        <f>IF(T$119=0,0,T$119/NMM!T$11*1000)</f>
        <v>23.838529300478619</v>
      </c>
      <c r="U213" s="276">
        <f>IF(U$119=0,0,U$119/NMM!U$11*1000)</f>
        <v>22.99182058681685</v>
      </c>
      <c r="V213" s="276">
        <f>IF(V$119=0,0,V$119/NMM!V$11*1000)</f>
        <v>23.514996157565193</v>
      </c>
      <c r="W213" s="276">
        <f>IF(W$119=0,0,W$119/NMM!W$11*1000)</f>
        <v>23.533779487047653</v>
      </c>
      <c r="X213" s="276">
        <f>IF(X$119=0,0,X$119/NMM!X$11*1000)</f>
        <v>22.396912890369155</v>
      </c>
      <c r="Y213" s="276">
        <f>IF(Y$119=0,0,Y$119/NMM!Y$11*1000)</f>
        <v>22.287869474665769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HR: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377.67884175003007</v>
      </c>
      <c r="C3" s="203">
        <f t="shared" si="0"/>
        <v>383.78580635109495</v>
      </c>
      <c r="D3" s="203">
        <f t="shared" si="0"/>
        <v>388.20612390668578</v>
      </c>
      <c r="E3" s="203">
        <f t="shared" si="0"/>
        <v>403.31531936127737</v>
      </c>
      <c r="F3" s="203">
        <f t="shared" si="0"/>
        <v>385.43842510656327</v>
      </c>
      <c r="G3" s="203">
        <f t="shared" si="0"/>
        <v>369.72721935068955</v>
      </c>
      <c r="H3" s="203">
        <f t="shared" si="0"/>
        <v>355.90779178057335</v>
      </c>
      <c r="I3" s="203">
        <f t="shared" si="0"/>
        <v>399.60266490450744</v>
      </c>
      <c r="J3" s="203">
        <f t="shared" si="0"/>
        <v>424.81617440509274</v>
      </c>
      <c r="K3" s="203">
        <f t="shared" si="0"/>
        <v>351.15790192910009</v>
      </c>
      <c r="L3" s="203">
        <f t="shared" si="0"/>
        <v>334.92766591288961</v>
      </c>
      <c r="M3" s="203">
        <f t="shared" si="0"/>
        <v>344.72939427063329</v>
      </c>
      <c r="N3" s="203">
        <f t="shared" si="0"/>
        <v>322.00042538525918</v>
      </c>
      <c r="O3" s="203">
        <f t="shared" si="0"/>
        <v>319.90441944595858</v>
      </c>
      <c r="P3" s="203">
        <f t="shared" si="0"/>
        <v>344.18933664908911</v>
      </c>
      <c r="Q3" s="203">
        <f t="shared" si="0"/>
        <v>375.10466899999994</v>
      </c>
      <c r="R3" s="203">
        <f t="shared" si="0"/>
        <v>371.09272882128073</v>
      </c>
      <c r="S3" s="203">
        <f t="shared" si="0"/>
        <v>371.7884684231405</v>
      </c>
      <c r="T3" s="203">
        <f t="shared" si="0"/>
        <v>391.47147111657358</v>
      </c>
      <c r="U3" s="203">
        <f t="shared" si="0"/>
        <v>443.55253859029199</v>
      </c>
      <c r="V3" s="203">
        <f t="shared" si="0"/>
        <v>463.06410277980279</v>
      </c>
      <c r="W3" s="203">
        <f t="shared" si="0"/>
        <v>582.39452809636691</v>
      </c>
      <c r="X3" s="203">
        <f t="shared" si="0"/>
        <v>443.51503842487534</v>
      </c>
      <c r="Y3" s="203">
        <f t="shared" si="0"/>
        <v>409.9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187.44208900807519</v>
      </c>
      <c r="C4" s="241">
        <f t="shared" si="1"/>
        <v>192.92508994079486</v>
      </c>
      <c r="D4" s="241">
        <f t="shared" si="1"/>
        <v>189.6388700960903</v>
      </c>
      <c r="E4" s="241">
        <f t="shared" si="1"/>
        <v>173.6448182582204</v>
      </c>
      <c r="F4" s="241">
        <f t="shared" si="1"/>
        <v>172.73718623027636</v>
      </c>
      <c r="G4" s="241">
        <f t="shared" si="1"/>
        <v>170.26703784865302</v>
      </c>
      <c r="H4" s="241">
        <f t="shared" si="1"/>
        <v>153.15457762854911</v>
      </c>
      <c r="I4" s="241">
        <f t="shared" si="1"/>
        <v>171.66838621616054</v>
      </c>
      <c r="J4" s="241">
        <f t="shared" si="1"/>
        <v>176.86169756984793</v>
      </c>
      <c r="K4" s="241">
        <f t="shared" si="1"/>
        <v>129.78436571109378</v>
      </c>
      <c r="L4" s="241">
        <f t="shared" si="1"/>
        <v>119.8496509684397</v>
      </c>
      <c r="M4" s="241">
        <f t="shared" si="1"/>
        <v>119.65058839749082</v>
      </c>
      <c r="N4" s="241">
        <f t="shared" si="1"/>
        <v>115.72705725961298</v>
      </c>
      <c r="O4" s="241">
        <f t="shared" si="1"/>
        <v>113.06966549383019</v>
      </c>
      <c r="P4" s="241">
        <f t="shared" si="1"/>
        <v>123.3312040588047</v>
      </c>
      <c r="Q4" s="241">
        <f t="shared" si="1"/>
        <v>133.16149500000003</v>
      </c>
      <c r="R4" s="241">
        <f t="shared" si="1"/>
        <v>140.40637193733042</v>
      </c>
      <c r="S4" s="241">
        <f t="shared" si="1"/>
        <v>125.76706466313819</v>
      </c>
      <c r="T4" s="241">
        <f t="shared" si="1"/>
        <v>144.56258485392829</v>
      </c>
      <c r="U4" s="241">
        <f t="shared" si="1"/>
        <v>168.67317370280827</v>
      </c>
      <c r="V4" s="241">
        <f t="shared" si="1"/>
        <v>195.67833174434031</v>
      </c>
      <c r="W4" s="241">
        <f t="shared" si="1"/>
        <v>301.02107845380732</v>
      </c>
      <c r="X4" s="241">
        <f t="shared" si="1"/>
        <v>218.96319563365185</v>
      </c>
      <c r="Y4" s="241">
        <f t="shared" si="1"/>
        <v>177.3</v>
      </c>
      <c r="DA4" s="83"/>
    </row>
    <row r="5" spans="1:105" ht="12" customHeight="1" x14ac:dyDescent="0.25">
      <c r="A5" s="99" t="s">
        <v>54</v>
      </c>
      <c r="B5" s="282">
        <v>14.84915934083851</v>
      </c>
      <c r="C5" s="282">
        <v>12.45853780144836</v>
      </c>
      <c r="D5" s="282">
        <v>12.546638167501809</v>
      </c>
      <c r="E5" s="282">
        <v>11.30276928639779</v>
      </c>
      <c r="F5" s="282">
        <v>10.27664661805608</v>
      </c>
      <c r="G5" s="282">
        <v>7.1382542734726346</v>
      </c>
      <c r="H5" s="282">
        <v>7.3585411023091956</v>
      </c>
      <c r="I5" s="282">
        <v>7.7378912351665177</v>
      </c>
      <c r="J5" s="282">
        <v>8.0372653096830291</v>
      </c>
      <c r="K5" s="282">
        <v>5.3154006434577674</v>
      </c>
      <c r="L5" s="282">
        <v>5.2782820176792953</v>
      </c>
      <c r="M5" s="282">
        <v>5.5417114626206274</v>
      </c>
      <c r="N5" s="282">
        <v>4.3739548939665793</v>
      </c>
      <c r="O5" s="282">
        <v>3.9746285360888902</v>
      </c>
      <c r="P5" s="282">
        <v>4.0031253572852057</v>
      </c>
      <c r="Q5" s="282">
        <v>3.9026872141881168</v>
      </c>
      <c r="R5" s="282">
        <v>3.764839626079838</v>
      </c>
      <c r="S5" s="282">
        <v>3.711107687906591</v>
      </c>
      <c r="T5" s="282">
        <v>4.3429377192214078</v>
      </c>
      <c r="U5" s="282">
        <v>5.9376343559396849</v>
      </c>
      <c r="V5" s="282">
        <v>6.7445899515474128</v>
      </c>
      <c r="W5" s="282">
        <v>10.0240617576566</v>
      </c>
      <c r="X5" s="282">
        <v>7.1279634719331639</v>
      </c>
      <c r="Y5" s="282">
        <v>5.4871425164496186</v>
      </c>
      <c r="DA5" s="94" t="s">
        <v>1810</v>
      </c>
    </row>
    <row r="6" spans="1:105" ht="12" customHeight="1" x14ac:dyDescent="0.25">
      <c r="A6" s="99" t="s">
        <v>61</v>
      </c>
      <c r="B6" s="282">
        <v>172.59292966723669</v>
      </c>
      <c r="C6" s="282">
        <v>180.4665521393465</v>
      </c>
      <c r="D6" s="282">
        <v>177.09223192858849</v>
      </c>
      <c r="E6" s="282">
        <v>162.34204897182261</v>
      </c>
      <c r="F6" s="282">
        <v>162.46053961222029</v>
      </c>
      <c r="G6" s="282">
        <v>163.12878357518039</v>
      </c>
      <c r="H6" s="282">
        <v>145.7960365262399</v>
      </c>
      <c r="I6" s="282">
        <v>163.93049498099401</v>
      </c>
      <c r="J6" s="282">
        <v>168.82443226016491</v>
      </c>
      <c r="K6" s="282">
        <v>124.46896506763601</v>
      </c>
      <c r="L6" s="282">
        <v>114.5713689507604</v>
      </c>
      <c r="M6" s="282">
        <v>114.1088769348702</v>
      </c>
      <c r="N6" s="282">
        <v>111.35310236564639</v>
      </c>
      <c r="O6" s="282">
        <v>109.0950369577413</v>
      </c>
      <c r="P6" s="282">
        <v>119.3280787015195</v>
      </c>
      <c r="Q6" s="282">
        <v>129.25880778581191</v>
      </c>
      <c r="R6" s="282">
        <v>136.64153231125059</v>
      </c>
      <c r="S6" s="282">
        <v>122.0559569752316</v>
      </c>
      <c r="T6" s="282">
        <v>140.21964713470689</v>
      </c>
      <c r="U6" s="282">
        <v>162.73553934686859</v>
      </c>
      <c r="V6" s="282">
        <v>188.93374179279289</v>
      </c>
      <c r="W6" s="282">
        <v>290.99701669615069</v>
      </c>
      <c r="X6" s="282">
        <v>211.83523216171869</v>
      </c>
      <c r="Y6" s="282">
        <v>171.8128574835504</v>
      </c>
      <c r="DA6" s="94" t="s">
        <v>1811</v>
      </c>
    </row>
    <row r="7" spans="1:105" ht="12" customHeight="1" x14ac:dyDescent="0.25">
      <c r="A7" s="49" t="s">
        <v>62</v>
      </c>
      <c r="B7" s="242">
        <v>190.23675274195489</v>
      </c>
      <c r="C7" s="242">
        <v>190.86071641030011</v>
      </c>
      <c r="D7" s="242">
        <v>198.5672538105955</v>
      </c>
      <c r="E7" s="242">
        <v>229.67050110305701</v>
      </c>
      <c r="F7" s="242">
        <v>212.70123887628691</v>
      </c>
      <c r="G7" s="242">
        <v>199.46018150203651</v>
      </c>
      <c r="H7" s="242">
        <v>202.75321415202421</v>
      </c>
      <c r="I7" s="242">
        <v>227.93427868834689</v>
      </c>
      <c r="J7" s="242">
        <v>247.9544768352448</v>
      </c>
      <c r="K7" s="242">
        <v>221.37353621800631</v>
      </c>
      <c r="L7" s="242">
        <v>215.0780149444499</v>
      </c>
      <c r="M7" s="242">
        <v>225.0788058731425</v>
      </c>
      <c r="N7" s="242">
        <v>206.27336812564619</v>
      </c>
      <c r="O7" s="242">
        <v>206.83475395212841</v>
      </c>
      <c r="P7" s="242">
        <v>220.85813259028441</v>
      </c>
      <c r="Q7" s="242">
        <v>241.94317399999991</v>
      </c>
      <c r="R7" s="242">
        <v>230.68635688395031</v>
      </c>
      <c r="S7" s="242">
        <v>246.0214037600023</v>
      </c>
      <c r="T7" s="242">
        <v>246.9088862626453</v>
      </c>
      <c r="U7" s="242">
        <v>274.87936488748369</v>
      </c>
      <c r="V7" s="242">
        <v>267.38577103546248</v>
      </c>
      <c r="W7" s="242">
        <v>281.37344964255959</v>
      </c>
      <c r="X7" s="242">
        <v>224.55184279122349</v>
      </c>
      <c r="Y7" s="242">
        <v>232.6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127</v>
      </c>
      <c r="C10" s="241">
        <v>115</v>
      </c>
      <c r="D10" s="241">
        <v>122</v>
      </c>
      <c r="E10" s="241">
        <v>119</v>
      </c>
      <c r="F10" s="241">
        <v>109</v>
      </c>
      <c r="G10" s="241">
        <v>98</v>
      </c>
      <c r="H10" s="241">
        <v>107</v>
      </c>
      <c r="I10" s="241">
        <v>97</v>
      </c>
      <c r="J10" s="241">
        <v>96</v>
      </c>
      <c r="K10" s="241">
        <v>84</v>
      </c>
      <c r="L10" s="241">
        <v>97</v>
      </c>
      <c r="M10" s="241">
        <v>99</v>
      </c>
      <c r="N10" s="241">
        <v>73</v>
      </c>
      <c r="O10" s="241">
        <v>40.369999999999997</v>
      </c>
      <c r="P10" s="241">
        <v>32.65</v>
      </c>
      <c r="Q10" s="241">
        <v>31.96</v>
      </c>
      <c r="R10" s="241">
        <v>34</v>
      </c>
      <c r="S10" s="241">
        <v>38.909999999999997</v>
      </c>
      <c r="T10" s="241">
        <v>38.770000000000003</v>
      </c>
      <c r="U10" s="241">
        <v>46.85</v>
      </c>
      <c r="V10" s="241">
        <v>45.11</v>
      </c>
      <c r="W10" s="241">
        <v>47.57</v>
      </c>
      <c r="X10" s="241">
        <v>43.81</v>
      </c>
      <c r="Y10" s="241">
        <v>39.58</v>
      </c>
      <c r="DA10" s="83" t="s">
        <v>1814</v>
      </c>
    </row>
    <row r="11" spans="1:105" ht="12" customHeight="1" x14ac:dyDescent="0.25">
      <c r="A11" s="107" t="s">
        <v>1815</v>
      </c>
      <c r="B11" s="282">
        <v>406</v>
      </c>
      <c r="C11" s="282">
        <v>451</v>
      </c>
      <c r="D11" s="282">
        <v>467</v>
      </c>
      <c r="E11" s="282">
        <v>463</v>
      </c>
      <c r="F11" s="282">
        <v>464</v>
      </c>
      <c r="G11" s="282">
        <v>592</v>
      </c>
      <c r="H11" s="282">
        <v>564</v>
      </c>
      <c r="I11" s="282">
        <v>545</v>
      </c>
      <c r="J11" s="282">
        <v>535</v>
      </c>
      <c r="K11" s="282">
        <v>526</v>
      </c>
      <c r="L11" s="282">
        <v>560</v>
      </c>
      <c r="M11" s="282">
        <v>540</v>
      </c>
      <c r="N11" s="282">
        <v>499.7</v>
      </c>
      <c r="O11" s="282">
        <v>299.29000000000002</v>
      </c>
      <c r="P11" s="282">
        <v>264.08</v>
      </c>
      <c r="Q11" s="282">
        <v>288.74</v>
      </c>
      <c r="R11" s="282">
        <v>338</v>
      </c>
      <c r="S11" s="282">
        <v>348.96</v>
      </c>
      <c r="T11" s="282">
        <v>341.03</v>
      </c>
      <c r="U11" s="282">
        <v>346.79</v>
      </c>
      <c r="V11" s="282">
        <v>341.71</v>
      </c>
      <c r="W11" s="282">
        <v>374.17</v>
      </c>
      <c r="X11" s="282">
        <v>353.22</v>
      </c>
      <c r="Y11" s="282">
        <v>337.13</v>
      </c>
      <c r="DA11" s="94" t="s">
        <v>1816</v>
      </c>
    </row>
    <row r="12" spans="1:105" ht="12" customHeight="1" x14ac:dyDescent="0.25">
      <c r="A12" s="49" t="s">
        <v>1817</v>
      </c>
      <c r="B12" s="242">
        <v>101.5238095238095</v>
      </c>
      <c r="C12" s="242">
        <v>107.8095238095239</v>
      </c>
      <c r="D12" s="242">
        <v>112.1904761904762</v>
      </c>
      <c r="E12" s="242">
        <v>110.8571428571429</v>
      </c>
      <c r="F12" s="242">
        <v>109.1428571428572</v>
      </c>
      <c r="G12" s="242">
        <v>131.42857142857139</v>
      </c>
      <c r="H12" s="242">
        <v>127.8095238095238</v>
      </c>
      <c r="I12" s="242">
        <v>122.28571428571431</v>
      </c>
      <c r="J12" s="242">
        <v>138.51219512195129</v>
      </c>
      <c r="K12" s="242">
        <v>116.1904761904762</v>
      </c>
      <c r="L12" s="242">
        <v>115.9411764705883</v>
      </c>
      <c r="M12" s="242">
        <v>112.764705882353</v>
      </c>
      <c r="N12" s="242">
        <v>101.064705882353</v>
      </c>
      <c r="O12" s="242">
        <v>84.914999999999992</v>
      </c>
      <c r="P12" s="242">
        <v>98.909999999999982</v>
      </c>
      <c r="Q12" s="242">
        <v>106.9</v>
      </c>
      <c r="R12" s="242">
        <v>124</v>
      </c>
      <c r="S12" s="242">
        <v>129.29</v>
      </c>
      <c r="T12" s="242">
        <v>126.6</v>
      </c>
      <c r="U12" s="242">
        <v>131.2133333333334</v>
      </c>
      <c r="V12" s="242">
        <v>128.94</v>
      </c>
      <c r="W12" s="242">
        <v>140.58000000000001</v>
      </c>
      <c r="X12" s="242">
        <v>115.2667741935484</v>
      </c>
      <c r="Y12" s="242">
        <v>118.96105263157889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141.11111111111109</v>
      </c>
      <c r="C15" s="241">
        <v>141.11111111111109</v>
      </c>
      <c r="D15" s="241">
        <v>141.11111111111109</v>
      </c>
      <c r="E15" s="241">
        <v>128.37990589272641</v>
      </c>
      <c r="F15" s="241">
        <v>128.37990589272641</v>
      </c>
      <c r="G15" s="241">
        <v>128.37990589272641</v>
      </c>
      <c r="H15" s="241">
        <v>115.6487006743417</v>
      </c>
      <c r="I15" s="241">
        <v>115.6487006743417</v>
      </c>
      <c r="J15" s="241">
        <v>115.6487006743417</v>
      </c>
      <c r="K15" s="241">
        <v>115.6487006743417</v>
      </c>
      <c r="L15" s="241">
        <v>102.917495455957</v>
      </c>
      <c r="M15" s="241">
        <v>115.6487006743417</v>
      </c>
      <c r="N15" s="241">
        <v>115.6487006743417</v>
      </c>
      <c r="O15" s="241">
        <v>115.6487006743417</v>
      </c>
      <c r="P15" s="241">
        <v>102.917495455957</v>
      </c>
      <c r="Q15" s="241">
        <v>102.917495455957</v>
      </c>
      <c r="R15" s="241">
        <v>102.917495455957</v>
      </c>
      <c r="S15" s="241">
        <v>90.186290237572308</v>
      </c>
      <c r="T15" s="241">
        <v>90.186290237572308</v>
      </c>
      <c r="U15" s="241">
        <v>90.186290237572308</v>
      </c>
      <c r="V15" s="241">
        <v>90.186290237572308</v>
      </c>
      <c r="W15" s="241">
        <v>77.455085019187607</v>
      </c>
      <c r="X15" s="241">
        <v>77.455085019187607</v>
      </c>
      <c r="Y15" s="241">
        <v>77.455085019187607</v>
      </c>
      <c r="DA15" s="83" t="s">
        <v>1819</v>
      </c>
    </row>
    <row r="16" spans="1:105" ht="12" customHeight="1" x14ac:dyDescent="0.25">
      <c r="A16" s="107" t="s">
        <v>1815</v>
      </c>
      <c r="B16" s="282">
        <v>451.11111111111109</v>
      </c>
      <c r="C16" s="282">
        <v>491.89057330275199</v>
      </c>
      <c r="D16" s="282">
        <v>491.89057330275199</v>
      </c>
      <c r="E16" s="282">
        <v>491.89057330275199</v>
      </c>
      <c r="F16" s="282">
        <v>491.89057330275199</v>
      </c>
      <c r="G16" s="282">
        <v>655.00842206931554</v>
      </c>
      <c r="H16" s="282">
        <v>655.00842206931554</v>
      </c>
      <c r="I16" s="282">
        <v>614.2289598776747</v>
      </c>
      <c r="J16" s="282">
        <v>614.2289598776747</v>
      </c>
      <c r="K16" s="282">
        <v>573.44949768603385</v>
      </c>
      <c r="L16" s="282">
        <v>614.2289598776747</v>
      </c>
      <c r="M16" s="282">
        <v>573.44949768603385</v>
      </c>
      <c r="N16" s="282">
        <v>573.44949768603385</v>
      </c>
      <c r="O16" s="282">
        <v>573.44949768603385</v>
      </c>
      <c r="P16" s="282">
        <v>532.67003549439301</v>
      </c>
      <c r="Q16" s="282">
        <v>532.67003549439301</v>
      </c>
      <c r="R16" s="282">
        <v>491.8905733027521</v>
      </c>
      <c r="S16" s="282">
        <v>491.8905733027521</v>
      </c>
      <c r="T16" s="282">
        <v>451.1111111111112</v>
      </c>
      <c r="U16" s="282">
        <v>451.1111111111112</v>
      </c>
      <c r="V16" s="282">
        <v>410.3316489194703</v>
      </c>
      <c r="W16" s="282">
        <v>410.3316489194703</v>
      </c>
      <c r="X16" s="282">
        <v>410.3316489194703</v>
      </c>
      <c r="Y16" s="282">
        <v>369.55218672782939</v>
      </c>
      <c r="DA16" s="94" t="s">
        <v>1820</v>
      </c>
    </row>
    <row r="17" spans="1:105" ht="12" customHeight="1" x14ac:dyDescent="0.25">
      <c r="A17" s="49" t="s">
        <v>1817</v>
      </c>
      <c r="B17" s="242">
        <v>112.8042328042328</v>
      </c>
      <c r="C17" s="242">
        <v>122.1184030720981</v>
      </c>
      <c r="D17" s="242">
        <v>122.1184030720981</v>
      </c>
      <c r="E17" s="242">
        <v>122.1184030720981</v>
      </c>
      <c r="F17" s="242">
        <v>122.1184030720981</v>
      </c>
      <c r="G17" s="242">
        <v>140.74674360782871</v>
      </c>
      <c r="H17" s="242">
        <v>140.74674360782871</v>
      </c>
      <c r="I17" s="242">
        <v>140.74674360782871</v>
      </c>
      <c r="J17" s="242">
        <v>150.06091387569401</v>
      </c>
      <c r="K17" s="242">
        <v>150.06091387569401</v>
      </c>
      <c r="L17" s="242">
        <v>140.74674360782871</v>
      </c>
      <c r="M17" s="242">
        <v>131.4325733399634</v>
      </c>
      <c r="N17" s="242">
        <v>131.4325733399634</v>
      </c>
      <c r="O17" s="242">
        <v>122.1184030720981</v>
      </c>
      <c r="P17" s="242">
        <v>122.1184030720981</v>
      </c>
      <c r="Q17" s="242">
        <v>112.8042328042328</v>
      </c>
      <c r="R17" s="242">
        <v>131.4325733399634</v>
      </c>
      <c r="S17" s="242">
        <v>140.74674360782871</v>
      </c>
      <c r="T17" s="242">
        <v>140.74674360782871</v>
      </c>
      <c r="U17" s="242">
        <v>140.74674360782871</v>
      </c>
      <c r="V17" s="242">
        <v>140.74674360782871</v>
      </c>
      <c r="W17" s="242">
        <v>150.06091387569401</v>
      </c>
      <c r="X17" s="242">
        <v>150.06091387569401</v>
      </c>
      <c r="Y17" s="242">
        <v>140.74674360782871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12.7312052183847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40.779462191640903</v>
      </c>
      <c r="D20" s="282">
        <v>40.779462191640903</v>
      </c>
      <c r="E20" s="282">
        <v>0</v>
      </c>
      <c r="F20" s="282">
        <v>0</v>
      </c>
      <c r="G20" s="282">
        <v>203.89731095820451</v>
      </c>
      <c r="H20" s="282">
        <v>0</v>
      </c>
      <c r="I20" s="282">
        <v>0</v>
      </c>
      <c r="J20" s="282">
        <v>0</v>
      </c>
      <c r="K20" s="282">
        <v>0</v>
      </c>
      <c r="L20" s="282">
        <v>40.779462191640903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18.628340535730629</v>
      </c>
      <c r="D21" s="242">
        <v>0</v>
      </c>
      <c r="E21" s="242">
        <v>9.3141702678653129</v>
      </c>
      <c r="F21" s="242">
        <v>0</v>
      </c>
      <c r="G21" s="242">
        <v>27.94251080359594</v>
      </c>
      <c r="H21" s="242">
        <v>9.3141702678653129</v>
      </c>
      <c r="I21" s="242">
        <v>0</v>
      </c>
      <c r="J21" s="242">
        <v>18.628340535730629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27.94251080359594</v>
      </c>
      <c r="S21" s="242">
        <v>9.3141702678653129</v>
      </c>
      <c r="T21" s="242">
        <v>9.3141702678653129</v>
      </c>
      <c r="U21" s="242">
        <v>0</v>
      </c>
      <c r="V21" s="242">
        <v>9.3141702678653129</v>
      </c>
      <c r="W21" s="242">
        <v>18.628340535730629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12.731205218384673</v>
      </c>
      <c r="F23" s="241">
        <f t="shared" si="2"/>
        <v>0</v>
      </c>
      <c r="G23" s="241">
        <f t="shared" si="2"/>
        <v>0</v>
      </c>
      <c r="H23" s="241">
        <f t="shared" si="2"/>
        <v>12.731205218384716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12.731205218384702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12.731205218384702</v>
      </c>
      <c r="Q23" s="241">
        <f t="shared" si="2"/>
        <v>0</v>
      </c>
      <c r="R23" s="241">
        <f t="shared" si="2"/>
        <v>0</v>
      </c>
      <c r="S23" s="241">
        <f t="shared" si="2"/>
        <v>12.731205218384687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12.731205218384702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40.779462191640903</v>
      </c>
      <c r="E24" s="282">
        <f t="shared" si="3"/>
        <v>0</v>
      </c>
      <c r="F24" s="282">
        <f t="shared" si="3"/>
        <v>0</v>
      </c>
      <c r="G24" s="282">
        <f t="shared" si="3"/>
        <v>40.77946219164096</v>
      </c>
      <c r="H24" s="282">
        <f t="shared" si="3"/>
        <v>0</v>
      </c>
      <c r="I24" s="282">
        <f t="shared" si="3"/>
        <v>40.779462191640846</v>
      </c>
      <c r="J24" s="282">
        <f t="shared" si="3"/>
        <v>0</v>
      </c>
      <c r="K24" s="282">
        <f t="shared" si="3"/>
        <v>40.779462191640846</v>
      </c>
      <c r="L24" s="282">
        <f t="shared" si="3"/>
        <v>0</v>
      </c>
      <c r="M24" s="282">
        <f t="shared" si="3"/>
        <v>40.779462191640846</v>
      </c>
      <c r="N24" s="282">
        <f t="shared" si="3"/>
        <v>0</v>
      </c>
      <c r="O24" s="282">
        <f t="shared" si="3"/>
        <v>0</v>
      </c>
      <c r="P24" s="282">
        <f t="shared" si="3"/>
        <v>40.779462191640846</v>
      </c>
      <c r="Q24" s="282">
        <f t="shared" si="3"/>
        <v>0</v>
      </c>
      <c r="R24" s="282">
        <f t="shared" si="3"/>
        <v>40.779462191640903</v>
      </c>
      <c r="S24" s="282">
        <f t="shared" si="3"/>
        <v>0</v>
      </c>
      <c r="T24" s="282">
        <f t="shared" si="3"/>
        <v>40.779462191640903</v>
      </c>
      <c r="U24" s="282">
        <f t="shared" si="3"/>
        <v>0</v>
      </c>
      <c r="V24" s="282">
        <f t="shared" si="3"/>
        <v>40.779462191640903</v>
      </c>
      <c r="W24" s="282">
        <f t="shared" si="3"/>
        <v>0</v>
      </c>
      <c r="X24" s="282">
        <f t="shared" si="3"/>
        <v>0</v>
      </c>
      <c r="Y24" s="282">
        <f t="shared" si="3"/>
        <v>40.779462191640903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9.3141702678653218</v>
      </c>
      <c r="D25" s="242">
        <f t="shared" si="4"/>
        <v>0</v>
      </c>
      <c r="E25" s="242">
        <f t="shared" si="4"/>
        <v>9.3141702678653218</v>
      </c>
      <c r="F25" s="242">
        <f t="shared" si="4"/>
        <v>0</v>
      </c>
      <c r="G25" s="242">
        <f t="shared" si="4"/>
        <v>9.314170267865336</v>
      </c>
      <c r="H25" s="242">
        <f t="shared" si="4"/>
        <v>9.3141702678653076</v>
      </c>
      <c r="I25" s="242">
        <f t="shared" si="4"/>
        <v>0</v>
      </c>
      <c r="J25" s="242">
        <f t="shared" si="4"/>
        <v>9.3141702678653076</v>
      </c>
      <c r="K25" s="242">
        <f t="shared" si="4"/>
        <v>0</v>
      </c>
      <c r="L25" s="242">
        <f t="shared" si="4"/>
        <v>9.3141702678653076</v>
      </c>
      <c r="M25" s="242">
        <f t="shared" si="4"/>
        <v>9.3141702678653076</v>
      </c>
      <c r="N25" s="242">
        <f t="shared" si="4"/>
        <v>0</v>
      </c>
      <c r="O25" s="242">
        <f t="shared" si="4"/>
        <v>9.3141702678652933</v>
      </c>
      <c r="P25" s="242">
        <f t="shared" si="4"/>
        <v>0</v>
      </c>
      <c r="Q25" s="242">
        <f t="shared" si="4"/>
        <v>9.3141702678653076</v>
      </c>
      <c r="R25" s="242">
        <f t="shared" si="4"/>
        <v>9.314170267865336</v>
      </c>
      <c r="S25" s="242">
        <f t="shared" si="4"/>
        <v>0</v>
      </c>
      <c r="T25" s="242">
        <f t="shared" si="4"/>
        <v>9.3141702678653076</v>
      </c>
      <c r="U25" s="242">
        <f t="shared" si="4"/>
        <v>0</v>
      </c>
      <c r="V25" s="242">
        <f t="shared" si="4"/>
        <v>9.3141702678653076</v>
      </c>
      <c r="W25" s="242">
        <f t="shared" si="4"/>
        <v>9.3141702678653076</v>
      </c>
      <c r="X25" s="242">
        <f t="shared" si="4"/>
        <v>0</v>
      </c>
      <c r="Y25" s="242">
        <f t="shared" si="4"/>
        <v>9.3141702678653076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14.111111111111086</v>
      </c>
      <c r="C27" s="241">
        <f t="shared" si="5"/>
        <v>26.111111111111086</v>
      </c>
      <c r="D27" s="241">
        <f t="shared" si="5"/>
        <v>19.111111111111086</v>
      </c>
      <c r="E27" s="241">
        <f t="shared" si="5"/>
        <v>9.3799058927264127</v>
      </c>
      <c r="F27" s="241">
        <f t="shared" si="5"/>
        <v>19.379905892726413</v>
      </c>
      <c r="G27" s="241">
        <f t="shared" si="5"/>
        <v>30.379905892726413</v>
      </c>
      <c r="H27" s="241">
        <f t="shared" si="5"/>
        <v>8.648700674341697</v>
      </c>
      <c r="I27" s="241">
        <f t="shared" si="5"/>
        <v>18.648700674341697</v>
      </c>
      <c r="J27" s="241">
        <f t="shared" si="5"/>
        <v>19.648700674341697</v>
      </c>
      <c r="K27" s="241">
        <f t="shared" si="5"/>
        <v>31.648700674341697</v>
      </c>
      <c r="L27" s="241">
        <f t="shared" si="5"/>
        <v>5.9174954559569954</v>
      </c>
      <c r="M27" s="241">
        <f t="shared" si="5"/>
        <v>16.648700674341697</v>
      </c>
      <c r="N27" s="241">
        <f t="shared" si="5"/>
        <v>42.648700674341697</v>
      </c>
      <c r="O27" s="241">
        <f t="shared" si="5"/>
        <v>75.278700674341707</v>
      </c>
      <c r="P27" s="241">
        <f t="shared" si="5"/>
        <v>70.267495455957004</v>
      </c>
      <c r="Q27" s="241">
        <f t="shared" si="5"/>
        <v>70.957495455957002</v>
      </c>
      <c r="R27" s="241">
        <f t="shared" si="5"/>
        <v>68.917495455956995</v>
      </c>
      <c r="S27" s="241">
        <f t="shared" si="5"/>
        <v>51.276290237572312</v>
      </c>
      <c r="T27" s="241">
        <f t="shared" si="5"/>
        <v>51.416290237572305</v>
      </c>
      <c r="U27" s="241">
        <f t="shared" si="5"/>
        <v>43.336290237572307</v>
      </c>
      <c r="V27" s="241">
        <f t="shared" si="5"/>
        <v>45.076290237572309</v>
      </c>
      <c r="W27" s="241">
        <f t="shared" si="5"/>
        <v>29.885085019187606</v>
      </c>
      <c r="X27" s="241">
        <f t="shared" si="5"/>
        <v>33.645085019187604</v>
      </c>
      <c r="Y27" s="241">
        <f t="shared" si="5"/>
        <v>37.875085019187608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45.111111111111086</v>
      </c>
      <c r="C28" s="282">
        <f t="shared" si="6"/>
        <v>40.890573302751989</v>
      </c>
      <c r="D28" s="282">
        <f t="shared" si="6"/>
        <v>24.890573302751989</v>
      </c>
      <c r="E28" s="282">
        <f t="shared" si="6"/>
        <v>28.890573302751989</v>
      </c>
      <c r="F28" s="282">
        <f t="shared" si="6"/>
        <v>27.890573302751989</v>
      </c>
      <c r="G28" s="282">
        <f t="shared" si="6"/>
        <v>63.008422069315543</v>
      </c>
      <c r="H28" s="282">
        <f t="shared" si="6"/>
        <v>91.008422069315543</v>
      </c>
      <c r="I28" s="282">
        <f t="shared" si="6"/>
        <v>69.228959877674697</v>
      </c>
      <c r="J28" s="282">
        <f t="shared" si="6"/>
        <v>79.228959877674697</v>
      </c>
      <c r="K28" s="282">
        <f t="shared" si="6"/>
        <v>47.449497686033851</v>
      </c>
      <c r="L28" s="282">
        <f t="shared" si="6"/>
        <v>54.228959877674697</v>
      </c>
      <c r="M28" s="282">
        <f t="shared" si="6"/>
        <v>33.449497686033851</v>
      </c>
      <c r="N28" s="282">
        <f t="shared" si="6"/>
        <v>73.749497686033862</v>
      </c>
      <c r="O28" s="282">
        <f t="shared" si="6"/>
        <v>274.15949768603383</v>
      </c>
      <c r="P28" s="282">
        <f t="shared" si="6"/>
        <v>268.59003549439302</v>
      </c>
      <c r="Q28" s="282">
        <f t="shared" si="6"/>
        <v>243.930035494393</v>
      </c>
      <c r="R28" s="282">
        <f t="shared" si="6"/>
        <v>153.8905733027521</v>
      </c>
      <c r="S28" s="282">
        <f t="shared" si="6"/>
        <v>142.93057330275212</v>
      </c>
      <c r="T28" s="282">
        <f t="shared" si="6"/>
        <v>110.08111111111123</v>
      </c>
      <c r="U28" s="282">
        <f t="shared" si="6"/>
        <v>104.32111111111118</v>
      </c>
      <c r="V28" s="282">
        <f t="shared" si="6"/>
        <v>68.621648919470317</v>
      </c>
      <c r="W28" s="282">
        <f t="shared" si="6"/>
        <v>36.161648919470281</v>
      </c>
      <c r="X28" s="282">
        <f t="shared" si="6"/>
        <v>57.111648919470269</v>
      </c>
      <c r="Y28" s="282">
        <f t="shared" si="6"/>
        <v>32.422186727829398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11.280423280423292</v>
      </c>
      <c r="C29" s="242">
        <f t="shared" si="7"/>
        <v>14.308879262574209</v>
      </c>
      <c r="D29" s="242">
        <f t="shared" si="7"/>
        <v>9.9279268816219002</v>
      </c>
      <c r="E29" s="242">
        <f t="shared" si="7"/>
        <v>11.2612602149552</v>
      </c>
      <c r="F29" s="242">
        <f t="shared" si="7"/>
        <v>12.975545929240909</v>
      </c>
      <c r="G29" s="242">
        <f t="shared" si="7"/>
        <v>9.3181721792573171</v>
      </c>
      <c r="H29" s="242">
        <f t="shared" si="7"/>
        <v>12.937219798304909</v>
      </c>
      <c r="I29" s="242">
        <f t="shared" si="7"/>
        <v>18.461029322114399</v>
      </c>
      <c r="J29" s="242">
        <f t="shared" si="7"/>
        <v>11.548718753742719</v>
      </c>
      <c r="K29" s="242">
        <f t="shared" si="7"/>
        <v>33.870437685217809</v>
      </c>
      <c r="L29" s="242">
        <f t="shared" si="7"/>
        <v>24.805567137240402</v>
      </c>
      <c r="M29" s="242">
        <f t="shared" si="7"/>
        <v>18.667867457610399</v>
      </c>
      <c r="N29" s="242">
        <f t="shared" si="7"/>
        <v>30.367867457610402</v>
      </c>
      <c r="O29" s="242">
        <f t="shared" si="7"/>
        <v>37.203403072098112</v>
      </c>
      <c r="P29" s="242">
        <f t="shared" si="7"/>
        <v>23.208403072098122</v>
      </c>
      <c r="Q29" s="242">
        <f t="shared" si="7"/>
        <v>5.904232804232791</v>
      </c>
      <c r="R29" s="242">
        <f t="shared" si="7"/>
        <v>7.4325733399633975</v>
      </c>
      <c r="S29" s="242">
        <f t="shared" si="7"/>
        <v>11.456743607828713</v>
      </c>
      <c r="T29" s="242">
        <f t="shared" si="7"/>
        <v>14.146743607828711</v>
      </c>
      <c r="U29" s="242">
        <f t="shared" si="7"/>
        <v>9.53341027449531</v>
      </c>
      <c r="V29" s="242">
        <f t="shared" si="7"/>
        <v>11.806743607828707</v>
      </c>
      <c r="W29" s="242">
        <f t="shared" si="7"/>
        <v>9.4809138756940001</v>
      </c>
      <c r="X29" s="242">
        <f t="shared" si="7"/>
        <v>34.794139682145612</v>
      </c>
      <c r="Y29" s="242">
        <f t="shared" si="7"/>
        <v>21.785690976249811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72.461650902837476</v>
      </c>
      <c r="C32" s="210">
        <v>74.376268271711083</v>
      </c>
      <c r="D32" s="210">
        <v>82.617024935511608</v>
      </c>
      <c r="E32" s="210">
        <v>85.019862424763545</v>
      </c>
      <c r="F32" s="210">
        <v>92.217540842648305</v>
      </c>
      <c r="G32" s="210">
        <v>89.740326741186578</v>
      </c>
      <c r="H32" s="210">
        <v>93.906276870163367</v>
      </c>
      <c r="I32" s="210">
        <v>91.079879621668084</v>
      </c>
      <c r="J32" s="210">
        <v>84.439896818572649</v>
      </c>
      <c r="K32" s="210">
        <v>85.294926913155621</v>
      </c>
      <c r="L32" s="210">
        <v>92.77102321582116</v>
      </c>
      <c r="M32" s="210">
        <v>86.077042132416167</v>
      </c>
      <c r="N32" s="210">
        <v>81.001117798796201</v>
      </c>
      <c r="O32" s="210">
        <v>56.030954428202918</v>
      </c>
      <c r="P32" s="210">
        <v>53.301461736887362</v>
      </c>
      <c r="Q32" s="210">
        <v>57.403439380911422</v>
      </c>
      <c r="R32" s="210">
        <v>75.540412725709373</v>
      </c>
      <c r="S32" s="210">
        <v>68.575408426483222</v>
      </c>
      <c r="T32" s="210">
        <v>68.424419604471183</v>
      </c>
      <c r="U32" s="210">
        <v>71.94789337919174</v>
      </c>
      <c r="V32" s="210">
        <v>79.042046431642291</v>
      </c>
      <c r="W32" s="210">
        <v>80.743680137575225</v>
      </c>
      <c r="X32" s="210">
        <v>68.045399828030938</v>
      </c>
      <c r="Y32" s="210">
        <v>72.795872742906269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6.5778159931212374E-2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3.3420464316423035</v>
      </c>
      <c r="C34" s="204">
        <f t="shared" si="8"/>
        <v>2.9560619088564057</v>
      </c>
      <c r="D34" s="204">
        <f t="shared" si="8"/>
        <v>3.9220980223559758</v>
      </c>
      <c r="E34" s="204">
        <f t="shared" si="8"/>
        <v>5.852966466036114</v>
      </c>
      <c r="F34" s="204">
        <f t="shared" si="8"/>
        <v>15.282803095442814</v>
      </c>
      <c r="G34" s="204">
        <f t="shared" si="8"/>
        <v>15.575752364574369</v>
      </c>
      <c r="H34" s="204">
        <f t="shared" si="8"/>
        <v>12.282115219260531</v>
      </c>
      <c r="I34" s="204">
        <f t="shared" si="8"/>
        <v>12.920636285468616</v>
      </c>
      <c r="J34" s="204">
        <f t="shared" si="8"/>
        <v>11.955717970765262</v>
      </c>
      <c r="K34" s="204">
        <f t="shared" si="8"/>
        <v>13.98211521926053</v>
      </c>
      <c r="L34" s="204">
        <f t="shared" si="8"/>
        <v>13.075666380051588</v>
      </c>
      <c r="M34" s="204">
        <f t="shared" si="8"/>
        <v>8.9059329320722256</v>
      </c>
      <c r="N34" s="204">
        <f t="shared" si="8"/>
        <v>5.2969905417024945</v>
      </c>
      <c r="O34" s="204">
        <f t="shared" si="8"/>
        <v>3.0610490111779876</v>
      </c>
      <c r="P34" s="204">
        <f t="shared" si="8"/>
        <v>2.096130696474634</v>
      </c>
      <c r="Q34" s="204">
        <f t="shared" si="8"/>
        <v>5.9569217540842647</v>
      </c>
      <c r="R34" s="204">
        <f t="shared" si="8"/>
        <v>7.171023215821152</v>
      </c>
      <c r="S34" s="204">
        <f t="shared" si="8"/>
        <v>4.539552880481514</v>
      </c>
      <c r="T34" s="204">
        <f t="shared" si="8"/>
        <v>2.9889079965606191</v>
      </c>
      <c r="U34" s="204">
        <f t="shared" si="8"/>
        <v>3.0828030954428209</v>
      </c>
      <c r="V34" s="204">
        <f t="shared" si="8"/>
        <v>2.3771281169389513</v>
      </c>
      <c r="W34" s="204">
        <f t="shared" si="8"/>
        <v>3.273946689595872</v>
      </c>
      <c r="X34" s="204">
        <f t="shared" si="8"/>
        <v>1.7981083404987102</v>
      </c>
      <c r="Y34" s="204">
        <f t="shared" si="8"/>
        <v>1.7200343938091143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1.7919174548581249</v>
      </c>
      <c r="G36" s="204">
        <v>1.1199484092863281</v>
      </c>
      <c r="H36" s="204">
        <v>1.1199484092863281</v>
      </c>
      <c r="I36" s="204">
        <v>2.2398968185726571</v>
      </c>
      <c r="J36" s="204">
        <v>2.2398968185726571</v>
      </c>
      <c r="K36" s="204">
        <v>2.2398968185726571</v>
      </c>
      <c r="L36" s="204">
        <v>3.359845227858985</v>
      </c>
      <c r="M36" s="204">
        <v>1.1199484092863281</v>
      </c>
      <c r="N36" s="204">
        <v>1.1199484092863281</v>
      </c>
      <c r="O36" s="204">
        <v>1.1199484092863281</v>
      </c>
      <c r="P36" s="204">
        <v>1.1199484092863281</v>
      </c>
      <c r="Q36" s="204">
        <v>1.1199484092863281</v>
      </c>
      <c r="R36" s="204">
        <v>1.1199484092863281</v>
      </c>
      <c r="S36" s="204">
        <v>1.6799656061908861</v>
      </c>
      <c r="T36" s="204">
        <v>1.6799656061908861</v>
      </c>
      <c r="U36" s="204">
        <v>1.6799656061908861</v>
      </c>
      <c r="V36" s="204">
        <v>1.007996560619089</v>
      </c>
      <c r="W36" s="204">
        <v>1.7919174548581249</v>
      </c>
      <c r="X36" s="204">
        <v>0.1120378331900258</v>
      </c>
      <c r="Y36" s="204">
        <v>0.33602751504729139</v>
      </c>
      <c r="DA36" s="71" t="s">
        <v>1828</v>
      </c>
    </row>
    <row r="37" spans="1:105" ht="12" customHeight="1" x14ac:dyDescent="0.25">
      <c r="A37" s="18" t="s">
        <v>71</v>
      </c>
      <c r="B37" s="204">
        <v>1.025193465176268</v>
      </c>
      <c r="C37" s="204">
        <v>1.025193465176268</v>
      </c>
      <c r="D37" s="204">
        <v>1.0262252794496991</v>
      </c>
      <c r="E37" s="204">
        <v>1.02725709372313</v>
      </c>
      <c r="F37" s="204">
        <v>3.0685296646603608</v>
      </c>
      <c r="G37" s="204">
        <v>3.0685296646603608</v>
      </c>
      <c r="H37" s="204">
        <v>1.0293207222699909</v>
      </c>
      <c r="I37" s="204">
        <v>1.0303525365434221</v>
      </c>
      <c r="J37" s="204">
        <v>1.0303525365434221</v>
      </c>
      <c r="K37" s="204">
        <v>1.0303525365434221</v>
      </c>
      <c r="L37" s="204">
        <v>1.0303525365434221</v>
      </c>
      <c r="M37" s="204">
        <v>1.0303525365434221</v>
      </c>
      <c r="N37" s="204">
        <v>0.3162510748065348</v>
      </c>
      <c r="O37" s="204">
        <v>1.023215821152192E-2</v>
      </c>
      <c r="P37" s="204">
        <v>1.023215821152192E-2</v>
      </c>
      <c r="Q37" s="204">
        <v>1.1263972484952711E-2</v>
      </c>
      <c r="R37" s="204">
        <v>1.032330180567498</v>
      </c>
      <c r="S37" s="204">
        <v>1.025193465176268</v>
      </c>
      <c r="T37" s="204">
        <v>0.63344797936371444</v>
      </c>
      <c r="U37" s="204">
        <v>0.72734307824591571</v>
      </c>
      <c r="V37" s="204">
        <v>0.69363714531384346</v>
      </c>
      <c r="W37" s="204">
        <v>0.71410146173688727</v>
      </c>
      <c r="X37" s="204">
        <v>0.91814273430782456</v>
      </c>
      <c r="Y37" s="204">
        <v>0.6120378331900258</v>
      </c>
      <c r="DA37" s="71" t="s">
        <v>1829</v>
      </c>
    </row>
    <row r="38" spans="1:105" ht="12" customHeight="1" x14ac:dyDescent="0.25">
      <c r="A38" s="18" t="s">
        <v>32</v>
      </c>
      <c r="B38" s="204">
        <v>2.3158211521926049</v>
      </c>
      <c r="C38" s="204">
        <v>1.9298366294067071</v>
      </c>
      <c r="D38" s="204">
        <v>2.894840928632846</v>
      </c>
      <c r="E38" s="204">
        <v>4.8246775580395527</v>
      </c>
      <c r="F38" s="204">
        <v>10.421324161650899</v>
      </c>
      <c r="G38" s="204">
        <v>11.38624247635425</v>
      </c>
      <c r="H38" s="204">
        <v>10.131814273430781</v>
      </c>
      <c r="I38" s="204">
        <v>9.6493551160791053</v>
      </c>
      <c r="J38" s="204">
        <v>8.6844368013757514</v>
      </c>
      <c r="K38" s="204">
        <v>10.71083404987102</v>
      </c>
      <c r="L38" s="204">
        <v>8.6844368013757514</v>
      </c>
      <c r="M38" s="204">
        <v>6.7546001719690452</v>
      </c>
      <c r="N38" s="204">
        <v>3.8597592433362</v>
      </c>
      <c r="O38" s="204">
        <v>1.9298366294067071</v>
      </c>
      <c r="P38" s="204">
        <v>0.96491831470335332</v>
      </c>
      <c r="Q38" s="204">
        <v>4.8246775580395527</v>
      </c>
      <c r="R38" s="204">
        <v>5.0177128116938947</v>
      </c>
      <c r="S38" s="204">
        <v>1.833361994840929</v>
      </c>
      <c r="T38" s="204">
        <v>0.67549441100601881</v>
      </c>
      <c r="U38" s="204">
        <v>0.67549441100601881</v>
      </c>
      <c r="V38" s="204">
        <v>0.67549441100601881</v>
      </c>
      <c r="W38" s="204">
        <v>0.76792777300085968</v>
      </c>
      <c r="X38" s="204">
        <v>0.76792777300085968</v>
      </c>
      <c r="Y38" s="204">
        <v>0.77196904557179702</v>
      </c>
      <c r="DA38" s="71" t="s">
        <v>1830</v>
      </c>
    </row>
    <row r="39" spans="1:105" ht="12" customHeight="1" x14ac:dyDescent="0.25">
      <c r="A39" s="18" t="s">
        <v>33</v>
      </c>
      <c r="B39" s="204">
        <v>1.031814273430782E-3</v>
      </c>
      <c r="C39" s="204">
        <v>1.031814273430782E-3</v>
      </c>
      <c r="D39" s="204">
        <v>1.031814273430782E-3</v>
      </c>
      <c r="E39" s="204">
        <v>1.031814273430782E-3</v>
      </c>
      <c r="F39" s="204">
        <v>1.031814273430782E-3</v>
      </c>
      <c r="G39" s="204">
        <v>1.031814273430782E-3</v>
      </c>
      <c r="H39" s="204">
        <v>1.031814273430782E-3</v>
      </c>
      <c r="I39" s="204">
        <v>1.031814273430782E-3</v>
      </c>
      <c r="J39" s="204">
        <v>1.031814273430782E-3</v>
      </c>
      <c r="K39" s="204">
        <v>1.031814273430782E-3</v>
      </c>
      <c r="L39" s="204">
        <v>1.031814273430782E-3</v>
      </c>
      <c r="M39" s="204">
        <v>1.031814273430782E-3</v>
      </c>
      <c r="N39" s="204">
        <v>1.031814273430782E-3</v>
      </c>
      <c r="O39" s="204">
        <v>1.031814273430782E-3</v>
      </c>
      <c r="P39" s="204">
        <v>1.031814273430782E-3</v>
      </c>
      <c r="Q39" s="204">
        <v>1.031814273430782E-3</v>
      </c>
      <c r="R39" s="204">
        <v>1.031814273430782E-3</v>
      </c>
      <c r="S39" s="204">
        <v>1.031814273430782E-3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42.067927773000847</v>
      </c>
      <c r="C40" s="204">
        <f t="shared" si="9"/>
        <v>43.374892519346517</v>
      </c>
      <c r="D40" s="204">
        <f t="shared" si="9"/>
        <v>46.388650042992261</v>
      </c>
      <c r="E40" s="204">
        <f t="shared" si="9"/>
        <v>45.335339638865001</v>
      </c>
      <c r="F40" s="204">
        <f t="shared" si="9"/>
        <v>39.789337919174542</v>
      </c>
      <c r="G40" s="204">
        <f t="shared" si="9"/>
        <v>42.251676698194323</v>
      </c>
      <c r="H40" s="204">
        <f t="shared" si="9"/>
        <v>48.043852106620804</v>
      </c>
      <c r="I40" s="204">
        <f t="shared" si="9"/>
        <v>45.270851246775578</v>
      </c>
      <c r="J40" s="204">
        <f t="shared" si="9"/>
        <v>40.692175408426479</v>
      </c>
      <c r="K40" s="204">
        <f t="shared" si="9"/>
        <v>39.552880481513327</v>
      </c>
      <c r="L40" s="204">
        <f t="shared" si="9"/>
        <v>45.464316423043847</v>
      </c>
      <c r="M40" s="204">
        <f t="shared" si="9"/>
        <v>44.90541702493551</v>
      </c>
      <c r="N40" s="204">
        <f t="shared" si="9"/>
        <v>41.487532244196039</v>
      </c>
      <c r="O40" s="204">
        <f t="shared" si="9"/>
        <v>29.729148753224418</v>
      </c>
      <c r="P40" s="204">
        <f t="shared" si="9"/>
        <v>29.170249355116081</v>
      </c>
      <c r="Q40" s="204">
        <f t="shared" si="9"/>
        <v>26.69819432502149</v>
      </c>
      <c r="R40" s="204">
        <f t="shared" si="9"/>
        <v>41.483576956147893</v>
      </c>
      <c r="S40" s="204">
        <f t="shared" si="9"/>
        <v>34.643594153052447</v>
      </c>
      <c r="T40" s="204">
        <f t="shared" si="9"/>
        <v>35.493809114359408</v>
      </c>
      <c r="U40" s="204">
        <f t="shared" si="9"/>
        <v>42.278159931212379</v>
      </c>
      <c r="V40" s="204">
        <f t="shared" si="9"/>
        <v>43.599570077386069</v>
      </c>
      <c r="W40" s="204">
        <f t="shared" si="9"/>
        <v>46.228632846087699</v>
      </c>
      <c r="X40" s="204">
        <f t="shared" si="9"/>
        <v>46.287618228718827</v>
      </c>
      <c r="Y40" s="204">
        <f t="shared" si="9"/>
        <v>42.772570937231293</v>
      </c>
      <c r="DA40" s="71"/>
    </row>
    <row r="41" spans="1:105" ht="12" customHeight="1" x14ac:dyDescent="0.25">
      <c r="A41" s="18" t="s">
        <v>73</v>
      </c>
      <c r="B41" s="204">
        <v>42.067927773000847</v>
      </c>
      <c r="C41" s="204">
        <v>43.374892519346517</v>
      </c>
      <c r="D41" s="204">
        <v>46.388650042992261</v>
      </c>
      <c r="E41" s="204">
        <v>45.335339638865001</v>
      </c>
      <c r="F41" s="204">
        <v>39.789337919174542</v>
      </c>
      <c r="G41" s="204">
        <v>42.230180567497847</v>
      </c>
      <c r="H41" s="204">
        <v>48.022355975924327</v>
      </c>
      <c r="I41" s="204">
        <v>45.249355116079101</v>
      </c>
      <c r="J41" s="204">
        <v>40.692175408426479</v>
      </c>
      <c r="K41" s="204">
        <v>39.552880481513327</v>
      </c>
      <c r="L41" s="204">
        <v>45.464316423043847</v>
      </c>
      <c r="M41" s="204">
        <v>44.90541702493551</v>
      </c>
      <c r="N41" s="204">
        <v>41.487532244196039</v>
      </c>
      <c r="O41" s="204">
        <v>29.729148753224418</v>
      </c>
      <c r="P41" s="204">
        <v>29.170249355116081</v>
      </c>
      <c r="Q41" s="204">
        <v>26.69819432502149</v>
      </c>
      <c r="R41" s="204">
        <v>41.483576956147893</v>
      </c>
      <c r="S41" s="204">
        <v>34.643594153052447</v>
      </c>
      <c r="T41" s="204">
        <v>35.493809114359408</v>
      </c>
      <c r="U41" s="204">
        <v>42.278159931212379</v>
      </c>
      <c r="V41" s="204">
        <v>43.599570077386069</v>
      </c>
      <c r="W41" s="204">
        <v>46.228632846087699</v>
      </c>
      <c r="X41" s="204">
        <v>46.287618228718827</v>
      </c>
      <c r="Y41" s="204">
        <v>42.772570937231293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2.149613069647463E-2</v>
      </c>
      <c r="H42" s="204">
        <v>2.149613069647463E-2</v>
      </c>
      <c r="I42" s="204">
        <v>2.149613069647463E-2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2.3903697334479789E-2</v>
      </c>
      <c r="C43" s="204">
        <f t="shared" si="10"/>
        <v>0</v>
      </c>
      <c r="D43" s="204">
        <f t="shared" si="10"/>
        <v>4.0603611349957003</v>
      </c>
      <c r="E43" s="204">
        <f t="shared" si="10"/>
        <v>4.5619948409286319</v>
      </c>
      <c r="F43" s="204">
        <f t="shared" si="10"/>
        <v>10.294239036973339</v>
      </c>
      <c r="G43" s="204">
        <f t="shared" si="10"/>
        <v>3.176612209802236</v>
      </c>
      <c r="H43" s="204">
        <f t="shared" si="10"/>
        <v>3.7259673258813408</v>
      </c>
      <c r="I43" s="204">
        <f t="shared" si="10"/>
        <v>2.603439380911436</v>
      </c>
      <c r="J43" s="204">
        <f t="shared" si="10"/>
        <v>2.6273430782459162</v>
      </c>
      <c r="K43" s="204">
        <f t="shared" si="10"/>
        <v>3.415477214101462</v>
      </c>
      <c r="L43" s="204">
        <f t="shared" si="10"/>
        <v>5.9233877901977641</v>
      </c>
      <c r="M43" s="204">
        <f t="shared" si="10"/>
        <v>3.9171109200343932</v>
      </c>
      <c r="N43" s="204">
        <f t="shared" si="10"/>
        <v>9.1</v>
      </c>
      <c r="O43" s="204">
        <f t="shared" si="10"/>
        <v>1.5047291487532239</v>
      </c>
      <c r="P43" s="204">
        <f t="shared" si="10"/>
        <v>0.14333619948409279</v>
      </c>
      <c r="Q43" s="204">
        <f t="shared" si="10"/>
        <v>0.52545141874462586</v>
      </c>
      <c r="R43" s="204">
        <f t="shared" si="10"/>
        <v>4.7807394668959592E-2</v>
      </c>
      <c r="S43" s="204">
        <f t="shared" si="10"/>
        <v>1.2324161650902841</v>
      </c>
      <c r="T43" s="204">
        <f t="shared" si="10"/>
        <v>2.390885640584695</v>
      </c>
      <c r="U43" s="204">
        <f t="shared" si="10"/>
        <v>1.927515047291487</v>
      </c>
      <c r="V43" s="204">
        <f t="shared" si="10"/>
        <v>4.6288048151332752</v>
      </c>
      <c r="W43" s="204">
        <f t="shared" si="10"/>
        <v>2.259501289767841</v>
      </c>
      <c r="X43" s="204">
        <f t="shared" si="10"/>
        <v>2.6726569217540841</v>
      </c>
      <c r="Y43" s="204">
        <f t="shared" si="10"/>
        <v>2.07798796216681</v>
      </c>
      <c r="DA43" s="71"/>
    </row>
    <row r="44" spans="1:105" ht="12" customHeight="1" x14ac:dyDescent="0.25">
      <c r="A44" s="18" t="s">
        <v>38</v>
      </c>
      <c r="B44" s="204">
        <v>2.3903697334479789E-2</v>
      </c>
      <c r="C44" s="204">
        <v>0</v>
      </c>
      <c r="D44" s="204">
        <v>4.0603611349957003</v>
      </c>
      <c r="E44" s="204">
        <v>4.5619948409286319</v>
      </c>
      <c r="F44" s="204">
        <v>10.294239036973339</v>
      </c>
      <c r="G44" s="204">
        <v>3.176612209802236</v>
      </c>
      <c r="H44" s="204">
        <v>3.7259673258813408</v>
      </c>
      <c r="I44" s="204">
        <v>2.603439380911436</v>
      </c>
      <c r="J44" s="204">
        <v>2.6273430782459162</v>
      </c>
      <c r="K44" s="204">
        <v>3.415477214101462</v>
      </c>
      <c r="L44" s="204">
        <v>5.9233877901977641</v>
      </c>
      <c r="M44" s="204">
        <v>3.9171109200343932</v>
      </c>
      <c r="N44" s="204">
        <v>9.1</v>
      </c>
      <c r="O44" s="204">
        <v>1.5047291487532239</v>
      </c>
      <c r="P44" s="204">
        <v>0.14333619948409279</v>
      </c>
      <c r="Q44" s="204">
        <v>0.52545141874462586</v>
      </c>
      <c r="R44" s="204">
        <v>4.7807394668959592E-2</v>
      </c>
      <c r="S44" s="204">
        <v>1.2324161650902841</v>
      </c>
      <c r="T44" s="204">
        <v>2.390885640584695</v>
      </c>
      <c r="U44" s="204">
        <v>1.927515047291487</v>
      </c>
      <c r="V44" s="204">
        <v>4.6288048151332752</v>
      </c>
      <c r="W44" s="204">
        <v>2.259501289767841</v>
      </c>
      <c r="X44" s="204">
        <v>2.6726569217540841</v>
      </c>
      <c r="Y44" s="204">
        <v>2.07798796216681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2.8661220980223558</v>
      </c>
      <c r="C50" s="204">
        <v>2.937833190025795</v>
      </c>
      <c r="D50" s="204">
        <v>1.7626827171109201</v>
      </c>
      <c r="E50" s="204">
        <v>1.582545141874462</v>
      </c>
      <c r="F50" s="204">
        <v>1.743680137575236</v>
      </c>
      <c r="G50" s="204">
        <v>1.9091143594153051</v>
      </c>
      <c r="H50" s="204">
        <v>1.823387790197764</v>
      </c>
      <c r="I50" s="204">
        <v>1.7380911435941531</v>
      </c>
      <c r="J50" s="204">
        <v>1.6496130696474629</v>
      </c>
      <c r="K50" s="204">
        <v>1.087360275150473</v>
      </c>
      <c r="L50" s="204">
        <v>0.6206362854686156</v>
      </c>
      <c r="M50" s="204">
        <v>0.5755803955288048</v>
      </c>
      <c r="N50" s="204">
        <v>0.61100601891659501</v>
      </c>
      <c r="O50" s="204">
        <v>0.23989681857265691</v>
      </c>
      <c r="P50" s="204">
        <v>0.30963026655202058</v>
      </c>
      <c r="Q50" s="204">
        <v>0.2331900257953568</v>
      </c>
      <c r="R50" s="204">
        <v>0.26878761822871883</v>
      </c>
      <c r="S50" s="204">
        <v>0.26646603611349962</v>
      </c>
      <c r="T50" s="204">
        <v>0.25932932072227</v>
      </c>
      <c r="U50" s="204">
        <v>0.21401547721410141</v>
      </c>
      <c r="V50" s="204">
        <v>0.20782459157351671</v>
      </c>
      <c r="W50" s="204">
        <v>0.21977644024075671</v>
      </c>
      <c r="X50" s="204">
        <v>7.1367153912295783E-3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24.16165090283749</v>
      </c>
      <c r="C51" s="207">
        <v>25.107480653482369</v>
      </c>
      <c r="D51" s="207">
        <v>26.483233018056751</v>
      </c>
      <c r="E51" s="207">
        <v>27.68701633705933</v>
      </c>
      <c r="F51" s="207">
        <v>25.107480653482369</v>
      </c>
      <c r="G51" s="207">
        <v>26.827171109200339</v>
      </c>
      <c r="H51" s="207">
        <v>28.030954428202921</v>
      </c>
      <c r="I51" s="207">
        <v>28.546861564918309</v>
      </c>
      <c r="J51" s="207">
        <v>27.51504729148753</v>
      </c>
      <c r="K51" s="207">
        <v>27.257093723129831</v>
      </c>
      <c r="L51" s="207">
        <v>27.68701633705933</v>
      </c>
      <c r="M51" s="207">
        <v>27.773000859845229</v>
      </c>
      <c r="N51" s="207">
        <v>24.505588993981078</v>
      </c>
      <c r="O51" s="207">
        <v>21.49613069647463</v>
      </c>
      <c r="P51" s="207">
        <v>21.58211521926053</v>
      </c>
      <c r="Q51" s="207">
        <v>23.98968185726569</v>
      </c>
      <c r="R51" s="207">
        <v>26.569217540842651</v>
      </c>
      <c r="S51" s="207">
        <v>27.893379191745481</v>
      </c>
      <c r="T51" s="207">
        <v>27.29148753224419</v>
      </c>
      <c r="U51" s="207">
        <v>24.445399828030951</v>
      </c>
      <c r="V51" s="207">
        <v>28.228718830610489</v>
      </c>
      <c r="W51" s="207">
        <v>28.761822871883059</v>
      </c>
      <c r="X51" s="207">
        <v>17.214101461736881</v>
      </c>
      <c r="Y51" s="207">
        <v>26.225279449699048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72.461650902837476</v>
      </c>
      <c r="C52" s="284">
        <f t="shared" si="11"/>
        <v>74.376268271711083</v>
      </c>
      <c r="D52" s="284">
        <f t="shared" si="11"/>
        <v>82.617024935511608</v>
      </c>
      <c r="E52" s="284">
        <f t="shared" si="11"/>
        <v>85.019862424763559</v>
      </c>
      <c r="F52" s="284">
        <f t="shared" si="11"/>
        <v>92.217540842648333</v>
      </c>
      <c r="G52" s="284">
        <f t="shared" si="11"/>
        <v>89.740326741186593</v>
      </c>
      <c r="H52" s="284">
        <f t="shared" si="11"/>
        <v>93.906276870163381</v>
      </c>
      <c r="I52" s="284">
        <f t="shared" si="11"/>
        <v>91.079879621668113</v>
      </c>
      <c r="J52" s="284">
        <f t="shared" si="11"/>
        <v>84.439896818572663</v>
      </c>
      <c r="K52" s="284">
        <f t="shared" si="11"/>
        <v>85.294926913155621</v>
      </c>
      <c r="L52" s="284">
        <f t="shared" si="11"/>
        <v>92.77102321582116</v>
      </c>
      <c r="M52" s="284">
        <f t="shared" si="11"/>
        <v>86.077042132416167</v>
      </c>
      <c r="N52" s="284">
        <f t="shared" si="11"/>
        <v>81.001117798796201</v>
      </c>
      <c r="O52" s="284">
        <f t="shared" si="11"/>
        <v>56.030954428202932</v>
      </c>
      <c r="P52" s="284">
        <f t="shared" si="11"/>
        <v>53.301461736887376</v>
      </c>
      <c r="Q52" s="284">
        <f t="shared" si="11"/>
        <v>57.403439380911408</v>
      </c>
      <c r="R52" s="284">
        <f t="shared" si="11"/>
        <v>75.540412725709345</v>
      </c>
      <c r="S52" s="284">
        <f t="shared" si="11"/>
        <v>68.575408426483207</v>
      </c>
      <c r="T52" s="284">
        <f t="shared" si="11"/>
        <v>68.424419604471169</v>
      </c>
      <c r="U52" s="284">
        <f t="shared" si="11"/>
        <v>71.947893379191754</v>
      </c>
      <c r="V52" s="284">
        <f t="shared" si="11"/>
        <v>79.042046431642305</v>
      </c>
      <c r="W52" s="284">
        <f t="shared" si="11"/>
        <v>80.74368013757524</v>
      </c>
      <c r="X52" s="284">
        <f t="shared" si="11"/>
        <v>68.045399828030938</v>
      </c>
      <c r="Y52" s="284">
        <f t="shared" si="11"/>
        <v>72.795872742906298</v>
      </c>
      <c r="DA52" s="118"/>
    </row>
    <row r="53" spans="1:105" ht="12" customHeight="1" x14ac:dyDescent="0.25">
      <c r="A53" s="51" t="s">
        <v>54</v>
      </c>
      <c r="B53" s="241">
        <f>PPA_fec!B5</f>
        <v>15.01975756233254</v>
      </c>
      <c r="C53" s="241">
        <f>PPA_fec!C5</f>
        <v>13.38188623670071</v>
      </c>
      <c r="D53" s="241">
        <f>PPA_fec!D5</f>
        <v>15.33083152991809</v>
      </c>
      <c r="E53" s="241">
        <f>PPA_fec!E5</f>
        <v>15.618845011145449</v>
      </c>
      <c r="F53" s="241">
        <f>PPA_fec!F5</f>
        <v>15.769048759410371</v>
      </c>
      <c r="G53" s="241">
        <f>PPA_fec!G5</f>
        <v>12.807045311483771</v>
      </c>
      <c r="H53" s="241">
        <f>PPA_fec!H5</f>
        <v>15.041255738176011</v>
      </c>
      <c r="I53" s="241">
        <f>PPA_fec!I5</f>
        <v>13.84121829721329</v>
      </c>
      <c r="J53" s="241">
        <f>PPA_fec!J5</f>
        <v>12.74812589386951</v>
      </c>
      <c r="K53" s="241">
        <f>PPA_fec!K5</f>
        <v>11.90774011652317</v>
      </c>
      <c r="L53" s="241">
        <f>PPA_fec!L5</f>
        <v>14.247706129222751</v>
      </c>
      <c r="M53" s="241">
        <f>PPA_fec!M5</f>
        <v>13.15903554379852</v>
      </c>
      <c r="N53" s="241">
        <f>PPA_fec!N5</f>
        <v>10.22390416174224</v>
      </c>
      <c r="O53" s="241">
        <f>PPA_fec!O5</f>
        <v>6.2826150472109727</v>
      </c>
      <c r="P53" s="241">
        <f>PPA_fec!P5</f>
        <v>5.2510389467729262</v>
      </c>
      <c r="Q53" s="241">
        <f>PPA_fec!Q5</f>
        <v>5.1280613535241688</v>
      </c>
      <c r="R53" s="241">
        <f>PPA_fec!R5</f>
        <v>6.3391749448024042</v>
      </c>
      <c r="S53" s="241">
        <f>PPA_fec!S5</f>
        <v>6.3538062166851308</v>
      </c>
      <c r="T53" s="241">
        <f>PPA_fec!T5</f>
        <v>6.488348987446825</v>
      </c>
      <c r="U53" s="241">
        <f>PPA_fec!U5</f>
        <v>7.9382757464566724</v>
      </c>
      <c r="V53" s="241">
        <f>PPA_fec!V5</f>
        <v>8.5987578913626557</v>
      </c>
      <c r="W53" s="241">
        <f>PPA_fec!W5</f>
        <v>8.6007544342093283</v>
      </c>
      <c r="X53" s="241">
        <f>PPA_fec!X5</f>
        <v>7.2463928418770207</v>
      </c>
      <c r="Y53" s="241">
        <f>PPA_fec!Y5</f>
        <v>7.2928800030457266</v>
      </c>
      <c r="DA53" s="83"/>
    </row>
    <row r="54" spans="1:105" ht="12" customHeight="1" x14ac:dyDescent="0.25">
      <c r="A54" s="99" t="s">
        <v>61</v>
      </c>
      <c r="B54" s="282">
        <f>PPA_fec!B32</f>
        <v>44.937589771113373</v>
      </c>
      <c r="C54" s="282">
        <f>PPA_fec!C32</f>
        <v>48.449065196559062</v>
      </c>
      <c r="D54" s="282">
        <f>PPA_fec!D32</f>
        <v>54.234324170020088</v>
      </c>
      <c r="E54" s="282">
        <f>PPA_fec!E32</f>
        <v>54.304724897405798</v>
      </c>
      <c r="F54" s="282">
        <f>PPA_fec!F32</f>
        <v>62.467592902823213</v>
      </c>
      <c r="G54" s="282">
        <f>PPA_fec!G32</f>
        <v>63.82271986071661</v>
      </c>
      <c r="H54" s="282">
        <f>PPA_fec!H32</f>
        <v>65.538007803150023</v>
      </c>
      <c r="I54" s="282">
        <f>PPA_fec!I32</f>
        <v>62.256491089161408</v>
      </c>
      <c r="J54" s="282">
        <f>PPA_fec!J32</f>
        <v>55.393668665024578</v>
      </c>
      <c r="K54" s="282">
        <f>PPA_fec!K32</f>
        <v>58.836255605883807</v>
      </c>
      <c r="L54" s="282">
        <f>PPA_fec!L32</f>
        <v>64.386191892837601</v>
      </c>
      <c r="M54" s="282">
        <f>PPA_fec!M32</f>
        <v>58.123527209064889</v>
      </c>
      <c r="N54" s="282">
        <f>PPA_fec!N32</f>
        <v>57.218819813844547</v>
      </c>
      <c r="O54" s="282">
        <f>PPA_fec!O32</f>
        <v>36.15304554402227</v>
      </c>
      <c r="P54" s="282">
        <f>PPA_fec!P32</f>
        <v>33.533369193095247</v>
      </c>
      <c r="Q54" s="282">
        <f>PPA_fec!Q32</f>
        <v>34.538681743829393</v>
      </c>
      <c r="R54" s="282">
        <f>PPA_fec!R32</f>
        <v>51.942233290604086</v>
      </c>
      <c r="S54" s="282">
        <f>PPA_fec!S32</f>
        <v>42.514427279063383</v>
      </c>
      <c r="T54" s="282">
        <f>PPA_fec!T32</f>
        <v>43.836328570592698</v>
      </c>
      <c r="U54" s="282">
        <f>PPA_fec!U32</f>
        <v>46.330244364367829</v>
      </c>
      <c r="V54" s="282">
        <f>PPA_fec!V32</f>
        <v>53.267880113796409</v>
      </c>
      <c r="W54" s="282">
        <f>PPA_fec!W32</f>
        <v>54.336964109786088</v>
      </c>
      <c r="X54" s="282">
        <f>PPA_fec!X32</f>
        <v>45.598854124780082</v>
      </c>
      <c r="Y54" s="282">
        <f>PPA_fec!Y32</f>
        <v>49.758051564549312</v>
      </c>
      <c r="DA54" s="94"/>
    </row>
    <row r="55" spans="1:105" ht="12" customHeight="1" x14ac:dyDescent="0.25">
      <c r="A55" s="52" t="s">
        <v>62</v>
      </c>
      <c r="B55" s="242">
        <f>PPA_fec!B83</f>
        <v>12.50430356939156</v>
      </c>
      <c r="C55" s="242">
        <f>PPA_fec!C83</f>
        <v>12.54531683845131</v>
      </c>
      <c r="D55" s="242">
        <f>PPA_fec!D83</f>
        <v>13.051869235573429</v>
      </c>
      <c r="E55" s="242">
        <f>PPA_fec!E83</f>
        <v>15.09629251621231</v>
      </c>
      <c r="F55" s="242">
        <f>PPA_fec!F83</f>
        <v>13.980899180414751</v>
      </c>
      <c r="G55" s="242">
        <f>PPA_fec!G83</f>
        <v>13.11056156898621</v>
      </c>
      <c r="H55" s="242">
        <f>PPA_fec!H83</f>
        <v>13.327013328837349</v>
      </c>
      <c r="I55" s="242">
        <f>PPA_fec!I83</f>
        <v>14.98217023529341</v>
      </c>
      <c r="J55" s="242">
        <f>PPA_fec!J83</f>
        <v>16.298102259678579</v>
      </c>
      <c r="K55" s="242">
        <f>PPA_fec!K83</f>
        <v>14.55093119074864</v>
      </c>
      <c r="L55" s="242">
        <f>PPA_fec!L83</f>
        <v>14.137125193760809</v>
      </c>
      <c r="M55" s="242">
        <f>PPA_fec!M83</f>
        <v>14.794479379552749</v>
      </c>
      <c r="N55" s="242">
        <f>PPA_fec!N83</f>
        <v>13.558393823209411</v>
      </c>
      <c r="O55" s="242">
        <f>PPA_fec!O83</f>
        <v>13.59529383696969</v>
      </c>
      <c r="P55" s="242">
        <f>PPA_fec!P83</f>
        <v>14.517053597019199</v>
      </c>
      <c r="Q55" s="242">
        <f>PPA_fec!Q83</f>
        <v>17.736696283557851</v>
      </c>
      <c r="R55" s="242">
        <f>PPA_fec!R83</f>
        <v>17.259004490302861</v>
      </c>
      <c r="S55" s="242">
        <f>PPA_fec!S83</f>
        <v>19.707174930734691</v>
      </c>
      <c r="T55" s="242">
        <f>PPA_fec!T83</f>
        <v>18.09974204643164</v>
      </c>
      <c r="U55" s="242">
        <f>PPA_fec!U83</f>
        <v>17.67937326836725</v>
      </c>
      <c r="V55" s="242">
        <f>PPA_fec!V83</f>
        <v>17.175408426483241</v>
      </c>
      <c r="W55" s="242">
        <f>PPA_fec!W83</f>
        <v>17.80596159357982</v>
      </c>
      <c r="X55" s="242">
        <f>PPA_fec!X83</f>
        <v>15.200152861373841</v>
      </c>
      <c r="Y55" s="242">
        <f>PPA_fec!Y83</f>
        <v>15.74494117531126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109.49711435792098</v>
      </c>
      <c r="C57" s="203">
        <f t="shared" si="12"/>
        <v>111.31609139788105</v>
      </c>
      <c r="D57" s="203">
        <f t="shared" si="12"/>
        <v>121.52516723818752</v>
      </c>
      <c r="E57" s="203">
        <f t="shared" si="12"/>
        <v>125.30815451799522</v>
      </c>
      <c r="F57" s="203">
        <f t="shared" si="12"/>
        <v>141.4850302782778</v>
      </c>
      <c r="G57" s="203">
        <f t="shared" si="12"/>
        <v>148.60967147799238</v>
      </c>
      <c r="H57" s="203">
        <f t="shared" si="12"/>
        <v>151.82274383789104</v>
      </c>
      <c r="I57" s="203">
        <f t="shared" si="12"/>
        <v>146.70804491778279</v>
      </c>
      <c r="J57" s="203">
        <f t="shared" si="12"/>
        <v>132.8373068377723</v>
      </c>
      <c r="K57" s="203">
        <f t="shared" si="12"/>
        <v>136.72804571766517</v>
      </c>
      <c r="L57" s="203">
        <f t="shared" si="12"/>
        <v>147.00484583798738</v>
      </c>
      <c r="M57" s="203">
        <f t="shared" si="12"/>
        <v>133.52079167773095</v>
      </c>
      <c r="N57" s="203">
        <f t="shared" si="12"/>
        <v>113.89646699846924</v>
      </c>
      <c r="O57" s="203">
        <f t="shared" si="12"/>
        <v>79.074963358233688</v>
      </c>
      <c r="P57" s="203">
        <f t="shared" si="12"/>
        <v>74.635325278021682</v>
      </c>
      <c r="Q57" s="203">
        <f t="shared" si="12"/>
        <v>81.340047358096541</v>
      </c>
      <c r="R57" s="203">
        <f t="shared" si="12"/>
        <v>119.86119899777165</v>
      </c>
      <c r="S57" s="203">
        <f t="shared" si="12"/>
        <v>94.933681197915263</v>
      </c>
      <c r="T57" s="203">
        <f t="shared" si="12"/>
        <v>91.960143118071386</v>
      </c>
      <c r="U57" s="203">
        <f t="shared" si="12"/>
        <v>108.18649295806928</v>
      </c>
      <c r="V57" s="203">
        <f t="shared" si="12"/>
        <v>109.41038891795715</v>
      </c>
      <c r="W57" s="203">
        <f t="shared" si="12"/>
        <v>118.01956247813096</v>
      </c>
      <c r="X57" s="203">
        <f t="shared" si="12"/>
        <v>114.62372999816323</v>
      </c>
      <c r="Y57" s="203">
        <f t="shared" si="12"/>
        <v>105.75216107805684</v>
      </c>
      <c r="DA57" s="112"/>
    </row>
    <row r="58" spans="1:105" ht="12" customHeight="1" x14ac:dyDescent="0.25">
      <c r="A58" s="51" t="s">
        <v>54</v>
      </c>
      <c r="B58" s="241">
        <f>PPA_emi!B5</f>
        <v>21.485907822419811</v>
      </c>
      <c r="C58" s="241">
        <f>PPA_emi!C5</f>
        <v>18.519487962957921</v>
      </c>
      <c r="D58" s="241">
        <f>PPA_emi!D5</f>
        <v>20.880525292372141</v>
      </c>
      <c r="E58" s="241">
        <f>PPA_emi!E5</f>
        <v>21.897306814802949</v>
      </c>
      <c r="F58" s="241">
        <f>PPA_emi!F5</f>
        <v>23.125731663594149</v>
      </c>
      <c r="G58" s="241">
        <f>PPA_emi!G5</f>
        <v>19.42163208344676</v>
      </c>
      <c r="H58" s="241">
        <f>PPA_emi!H5</f>
        <v>22.280278880333569</v>
      </c>
      <c r="I58" s="241">
        <f>PPA_emi!I5</f>
        <v>20.820753479447301</v>
      </c>
      <c r="J58" s="241">
        <f>PPA_emi!J5</f>
        <v>19.38603592671604</v>
      </c>
      <c r="K58" s="241">
        <f>PPA_emi!K5</f>
        <v>17.823680007080501</v>
      </c>
      <c r="L58" s="241">
        <f>PPA_emi!L5</f>
        <v>20.984601854781548</v>
      </c>
      <c r="M58" s="241">
        <f>PPA_emi!M5</f>
        <v>19.079845850057708</v>
      </c>
      <c r="N58" s="241">
        <f>PPA_emi!N5</f>
        <v>13.389686929265871</v>
      </c>
      <c r="O58" s="241">
        <f>PPA_emi!O5</f>
        <v>8.6332965564462896</v>
      </c>
      <c r="P58" s="241">
        <f>PPA_emi!P5</f>
        <v>7.3473748218385291</v>
      </c>
      <c r="Q58" s="241">
        <f>PPA_emi!Q5</f>
        <v>7.711601865325016</v>
      </c>
      <c r="R58" s="241">
        <f>PPA_emi!R5</f>
        <v>9.7358800971536681</v>
      </c>
      <c r="S58" s="241">
        <f>PPA_emi!S5</f>
        <v>9.0005652765634139</v>
      </c>
      <c r="T58" s="241">
        <f>PPA_emi!T5</f>
        <v>8.6074088542291207</v>
      </c>
      <c r="U58" s="241">
        <f>PPA_emi!U5</f>
        <v>12.073695633590219</v>
      </c>
      <c r="V58" s="241">
        <f>PPA_emi!V5</f>
        <v>11.300805763113109</v>
      </c>
      <c r="W58" s="241">
        <f>PPA_emi!W5</f>
        <v>12.019952065043009</v>
      </c>
      <c r="X58" s="241">
        <f>PPA_emi!X5</f>
        <v>12.59464018258412</v>
      </c>
      <c r="Y58" s="241">
        <f>PPA_emi!Y5</f>
        <v>9.9691189843686008</v>
      </c>
      <c r="DA58" s="83"/>
    </row>
    <row r="59" spans="1:105" ht="12" customHeight="1" x14ac:dyDescent="0.25">
      <c r="A59" s="99" t="s">
        <v>61</v>
      </c>
      <c r="B59" s="282">
        <f>PPA_emi!B32</f>
        <v>83.002583148215223</v>
      </c>
      <c r="C59" s="282">
        <f>PPA_emi!C32</f>
        <v>88.231980952460148</v>
      </c>
      <c r="D59" s="282">
        <f>PPA_emi!D32</f>
        <v>95.444774744876881</v>
      </c>
      <c r="E59" s="282">
        <f>PPA_emi!E32</f>
        <v>97.134359257188706</v>
      </c>
      <c r="F59" s="282">
        <f>PPA_emi!F32</f>
        <v>110.60365781877221</v>
      </c>
      <c r="G59" s="282">
        <f>PPA_emi!G32</f>
        <v>123.7013313577133</v>
      </c>
      <c r="H59" s="282">
        <f>PPA_emi!H32</f>
        <v>123.9611956049566</v>
      </c>
      <c r="I59" s="282">
        <f>PPA_emi!I32</f>
        <v>119.80559477040759</v>
      </c>
      <c r="J59" s="282">
        <f>PPA_emi!J32</f>
        <v>106.6025234263611</v>
      </c>
      <c r="K59" s="282">
        <f>PPA_emi!K32</f>
        <v>113.3220726280733</v>
      </c>
      <c r="L59" s="282">
        <f>PPA_emi!L32</f>
        <v>119.8755930370794</v>
      </c>
      <c r="M59" s="282">
        <f>PPA_emi!M32</f>
        <v>108.6117959306068</v>
      </c>
      <c r="N59" s="282">
        <f>PPA_emi!N32</f>
        <v>94.581631478527896</v>
      </c>
      <c r="O59" s="282">
        <f>PPA_emi!O32</f>
        <v>66.218944559090261</v>
      </c>
      <c r="P59" s="282">
        <f>PPA_emi!P32</f>
        <v>62.96125150199488</v>
      </c>
      <c r="Q59" s="282">
        <f>PPA_emi!Q32</f>
        <v>68.137233337398797</v>
      </c>
      <c r="R59" s="282">
        <f>PPA_emi!R32</f>
        <v>103.6328224633704</v>
      </c>
      <c r="S59" s="282">
        <f>PPA_emi!S32</f>
        <v>79.707294351813331</v>
      </c>
      <c r="T59" s="282">
        <f>PPA_emi!T32</f>
        <v>77.96272767641257</v>
      </c>
      <c r="U59" s="282">
        <f>PPA_emi!U32</f>
        <v>87.649232195253362</v>
      </c>
      <c r="V59" s="282">
        <f>PPA_emi!V32</f>
        <v>92.122838075323884</v>
      </c>
      <c r="W59" s="282">
        <f>PPA_emi!W32</f>
        <v>99.591625583348247</v>
      </c>
      <c r="X59" s="282">
        <f>PPA_emi!X32</f>
        <v>89.368010895175431</v>
      </c>
      <c r="Y59" s="282">
        <f>PPA_emi!Y32</f>
        <v>90.481340122881988</v>
      </c>
      <c r="DA59" s="94"/>
    </row>
    <row r="60" spans="1:105" ht="12" customHeight="1" x14ac:dyDescent="0.25">
      <c r="A60" s="52" t="s">
        <v>62</v>
      </c>
      <c r="B60" s="242">
        <f>PPA_emi!B83</f>
        <v>5.0086233872859411</v>
      </c>
      <c r="C60" s="242">
        <f>PPA_emi!C83</f>
        <v>4.5646224824629726</v>
      </c>
      <c r="D60" s="242">
        <f>PPA_emi!D83</f>
        <v>5.1998672009385034</v>
      </c>
      <c r="E60" s="242">
        <f>PPA_emi!E83</f>
        <v>6.2764884460035626</v>
      </c>
      <c r="F60" s="242">
        <f>PPA_emi!F83</f>
        <v>7.7556407959114493</v>
      </c>
      <c r="G60" s="242">
        <f>PPA_emi!G83</f>
        <v>5.4867080368323249</v>
      </c>
      <c r="H60" s="242">
        <f>PPA_emi!H83</f>
        <v>5.5812693526008914</v>
      </c>
      <c r="I60" s="242">
        <f>PPA_emi!I83</f>
        <v>6.0816966679279032</v>
      </c>
      <c r="J60" s="242">
        <f>PPA_emi!J83</f>
        <v>6.848747484695175</v>
      </c>
      <c r="K60" s="242">
        <f>PPA_emi!K83</f>
        <v>5.5822930825113666</v>
      </c>
      <c r="L60" s="242">
        <f>PPA_emi!L83</f>
        <v>6.1446509461264336</v>
      </c>
      <c r="M60" s="242">
        <f>PPA_emi!M83</f>
        <v>5.8291498970664479</v>
      </c>
      <c r="N60" s="242">
        <f>PPA_emi!N83</f>
        <v>5.9251485906754668</v>
      </c>
      <c r="O60" s="242">
        <f>PPA_emi!O83</f>
        <v>4.2227222426971416</v>
      </c>
      <c r="P60" s="242">
        <f>PPA_emi!P83</f>
        <v>4.326698954188271</v>
      </c>
      <c r="Q60" s="242">
        <f>PPA_emi!Q83</f>
        <v>5.4912121553727236</v>
      </c>
      <c r="R60" s="242">
        <f>PPA_emi!R83</f>
        <v>6.4924964372475866</v>
      </c>
      <c r="S60" s="242">
        <f>PPA_emi!S83</f>
        <v>6.2258215695385104</v>
      </c>
      <c r="T60" s="242">
        <f>PPA_emi!T83</f>
        <v>5.3900065874296903</v>
      </c>
      <c r="U60" s="242">
        <f>PPA_emi!U83</f>
        <v>8.4635651292256977</v>
      </c>
      <c r="V60" s="242">
        <f>PPA_emi!V83</f>
        <v>5.9867450795201611</v>
      </c>
      <c r="W60" s="242">
        <f>PPA_emi!W83</f>
        <v>6.4079848297397044</v>
      </c>
      <c r="X60" s="242">
        <f>PPA_emi!X83</f>
        <v>12.66107892040368</v>
      </c>
      <c r="Y60" s="242">
        <f>PPA_emi!Y83</f>
        <v>5.3017019708062509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116.92251449479141</v>
      </c>
      <c r="C63" s="287">
        <f t="shared" si="13"/>
        <v>108.33511131694226</v>
      </c>
      <c r="D63" s="287">
        <f t="shared" si="13"/>
        <v>102.84129645493287</v>
      </c>
      <c r="E63" s="287">
        <f t="shared" si="13"/>
        <v>94.981254507544449</v>
      </c>
      <c r="F63" s="287">
        <f t="shared" si="13"/>
        <v>94.281161633542027</v>
      </c>
      <c r="G63" s="287">
        <f t="shared" si="13"/>
        <v>72.839329321149336</v>
      </c>
      <c r="H63" s="287">
        <f t="shared" si="13"/>
        <v>68.77141217111398</v>
      </c>
      <c r="I63" s="287">
        <f t="shared" si="13"/>
        <v>79.77207458934555</v>
      </c>
      <c r="J63" s="287">
        <f t="shared" si="13"/>
        <v>83.721513642531548</v>
      </c>
      <c r="K63" s="287">
        <f t="shared" si="13"/>
        <v>63.278579088782941</v>
      </c>
      <c r="L63" s="287">
        <f t="shared" si="13"/>
        <v>54.415278532776234</v>
      </c>
      <c r="M63" s="287">
        <f t="shared" si="13"/>
        <v>55.97688346081442</v>
      </c>
      <c r="N63" s="287">
        <f t="shared" si="13"/>
        <v>59.917190328309303</v>
      </c>
      <c r="O63" s="287">
        <f t="shared" si="13"/>
        <v>98.455004609583625</v>
      </c>
      <c r="P63" s="287">
        <f t="shared" si="13"/>
        <v>122.60720849265562</v>
      </c>
      <c r="Q63" s="287">
        <f t="shared" si="13"/>
        <v>122.11161496208126</v>
      </c>
      <c r="R63" s="287">
        <f t="shared" si="13"/>
        <v>110.73057723764229</v>
      </c>
      <c r="S63" s="287">
        <f t="shared" si="13"/>
        <v>95.376707476396589</v>
      </c>
      <c r="T63" s="287">
        <f t="shared" si="13"/>
        <v>112.01799636887819</v>
      </c>
      <c r="U63" s="287">
        <f t="shared" si="13"/>
        <v>126.73712606061227</v>
      </c>
      <c r="V63" s="287">
        <f t="shared" si="13"/>
        <v>149.51429730763496</v>
      </c>
      <c r="W63" s="287">
        <f t="shared" si="13"/>
        <v>210.72234092193821</v>
      </c>
      <c r="X63" s="287">
        <f t="shared" si="13"/>
        <v>162.70174553602291</v>
      </c>
      <c r="Y63" s="287">
        <f t="shared" si="13"/>
        <v>138.63422224481099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425.10573809664209</v>
      </c>
      <c r="C64" s="288">
        <f t="shared" si="14"/>
        <v>400.14756571917189</v>
      </c>
      <c r="D64" s="288">
        <f t="shared" si="14"/>
        <v>379.21248806978264</v>
      </c>
      <c r="E64" s="288">
        <f t="shared" si="14"/>
        <v>350.63077531711144</v>
      </c>
      <c r="F64" s="288">
        <f t="shared" si="14"/>
        <v>350.13047330219888</v>
      </c>
      <c r="G64" s="288">
        <f t="shared" si="14"/>
        <v>275.55537766077771</v>
      </c>
      <c r="H64" s="288">
        <f t="shared" si="14"/>
        <v>258.50361086212746</v>
      </c>
      <c r="I64" s="288">
        <f t="shared" si="14"/>
        <v>300.78989904769543</v>
      </c>
      <c r="J64" s="288">
        <f t="shared" si="14"/>
        <v>315.55968646759794</v>
      </c>
      <c r="K64" s="288">
        <f t="shared" si="14"/>
        <v>236.63301343657037</v>
      </c>
      <c r="L64" s="288">
        <f t="shared" si="14"/>
        <v>204.59173026921502</v>
      </c>
      <c r="M64" s="288">
        <f t="shared" si="14"/>
        <v>211.31273506457444</v>
      </c>
      <c r="N64" s="288">
        <f t="shared" si="14"/>
        <v>222.83990867649868</v>
      </c>
      <c r="O64" s="288">
        <f t="shared" si="14"/>
        <v>364.51280349407364</v>
      </c>
      <c r="P64" s="288">
        <f t="shared" si="14"/>
        <v>451.86336981793215</v>
      </c>
      <c r="Q64" s="288">
        <f t="shared" si="14"/>
        <v>447.66505432503948</v>
      </c>
      <c r="R64" s="288">
        <f t="shared" si="14"/>
        <v>404.26488849482422</v>
      </c>
      <c r="S64" s="288">
        <f t="shared" si="14"/>
        <v>349.77062406932487</v>
      </c>
      <c r="T64" s="288">
        <f t="shared" si="14"/>
        <v>411.16513835940208</v>
      </c>
      <c r="U64" s="288">
        <f t="shared" si="14"/>
        <v>469.26249126811206</v>
      </c>
      <c r="V64" s="288">
        <f t="shared" si="14"/>
        <v>552.90668049747705</v>
      </c>
      <c r="W64" s="288">
        <f t="shared" si="14"/>
        <v>777.71338347850099</v>
      </c>
      <c r="X64" s="288">
        <f t="shared" si="14"/>
        <v>599.7260408859031</v>
      </c>
      <c r="Y64" s="288">
        <f t="shared" si="14"/>
        <v>509.63384297911909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1873.8141686590307</v>
      </c>
      <c r="C65" s="289">
        <f t="shared" si="15"/>
        <v>1770.3511681167399</v>
      </c>
      <c r="D65" s="289">
        <f t="shared" si="15"/>
        <v>1769.911854848262</v>
      </c>
      <c r="E65" s="289">
        <f t="shared" si="15"/>
        <v>2071.7699841770595</v>
      </c>
      <c r="F65" s="289">
        <f t="shared" si="15"/>
        <v>1948.8333404895388</v>
      </c>
      <c r="G65" s="289">
        <f t="shared" si="15"/>
        <v>1517.6318157763651</v>
      </c>
      <c r="H65" s="289">
        <f t="shared" si="15"/>
        <v>1586.3701554368513</v>
      </c>
      <c r="I65" s="289">
        <f t="shared" si="15"/>
        <v>1863.9485406757337</v>
      </c>
      <c r="J65" s="289">
        <f t="shared" si="15"/>
        <v>1790.1274080375122</v>
      </c>
      <c r="K65" s="289">
        <f t="shared" si="15"/>
        <v>1905.264041220546</v>
      </c>
      <c r="L65" s="289">
        <f t="shared" si="15"/>
        <v>1855.0615190541077</v>
      </c>
      <c r="M65" s="289">
        <f t="shared" si="15"/>
        <v>1996.0040166110698</v>
      </c>
      <c r="N65" s="289">
        <f t="shared" si="15"/>
        <v>2041.0030022326891</v>
      </c>
      <c r="O65" s="289">
        <f t="shared" si="15"/>
        <v>2435.7858323279565</v>
      </c>
      <c r="P65" s="289">
        <f t="shared" si="15"/>
        <v>2232.920155598872</v>
      </c>
      <c r="Q65" s="289">
        <f t="shared" si="15"/>
        <v>2263.2663610851255</v>
      </c>
      <c r="R65" s="289">
        <f t="shared" si="15"/>
        <v>1860.3738458383091</v>
      </c>
      <c r="S65" s="289">
        <f t="shared" si="15"/>
        <v>1902.8649064893054</v>
      </c>
      <c r="T65" s="289">
        <f t="shared" si="15"/>
        <v>1950.3071584727118</v>
      </c>
      <c r="U65" s="289">
        <f t="shared" si="15"/>
        <v>2094.904213653213</v>
      </c>
      <c r="V65" s="289">
        <f t="shared" si="15"/>
        <v>2073.7224370673375</v>
      </c>
      <c r="W65" s="289">
        <f t="shared" si="15"/>
        <v>2001.5183499968668</v>
      </c>
      <c r="X65" s="289">
        <f t="shared" si="15"/>
        <v>1948.1055522051026</v>
      </c>
      <c r="Y65" s="289">
        <f t="shared" si="15"/>
        <v>1955.2617840425446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0.11826580757742157</v>
      </c>
      <c r="C67" s="252">
        <f t="shared" si="16"/>
        <v>0.11636422814522357</v>
      </c>
      <c r="D67" s="252">
        <f t="shared" si="16"/>
        <v>0.12566255352391878</v>
      </c>
      <c r="E67" s="252">
        <f t="shared" si="16"/>
        <v>0.13125079841298698</v>
      </c>
      <c r="F67" s="252">
        <f t="shared" si="16"/>
        <v>0.1446701721046823</v>
      </c>
      <c r="G67" s="252">
        <f t="shared" si="16"/>
        <v>0.13068413583146704</v>
      </c>
      <c r="H67" s="252">
        <f t="shared" si="16"/>
        <v>0.14057248353435525</v>
      </c>
      <c r="I67" s="252">
        <f t="shared" si="16"/>
        <v>0.14269297213621948</v>
      </c>
      <c r="J67" s="252">
        <f t="shared" si="16"/>
        <v>0.13279297806114074</v>
      </c>
      <c r="K67" s="252">
        <f t="shared" si="16"/>
        <v>0.14175881091099013</v>
      </c>
      <c r="L67" s="252">
        <f t="shared" si="16"/>
        <v>0.14688356834250257</v>
      </c>
      <c r="M67" s="252">
        <f t="shared" si="16"/>
        <v>0.1329195509474598</v>
      </c>
      <c r="N67" s="252">
        <f t="shared" si="16"/>
        <v>0.14005348166770193</v>
      </c>
      <c r="O67" s="252">
        <f t="shared" si="16"/>
        <v>0.15562583718630105</v>
      </c>
      <c r="P67" s="252">
        <f t="shared" si="16"/>
        <v>0.16082814538355059</v>
      </c>
      <c r="Q67" s="252">
        <f t="shared" si="16"/>
        <v>0.16045248290125685</v>
      </c>
      <c r="R67" s="252">
        <f t="shared" si="16"/>
        <v>0.18644632190595306</v>
      </c>
      <c r="S67" s="252">
        <f t="shared" si="16"/>
        <v>0.16329494260306171</v>
      </c>
      <c r="T67" s="252">
        <f t="shared" si="16"/>
        <v>0.16735488747605945</v>
      </c>
      <c r="U67" s="252">
        <f t="shared" si="16"/>
        <v>0.16944025072479557</v>
      </c>
      <c r="V67" s="252">
        <f t="shared" si="16"/>
        <v>0.19061755467441047</v>
      </c>
      <c r="W67" s="252">
        <f t="shared" si="16"/>
        <v>0.18080206924972311</v>
      </c>
      <c r="X67" s="252">
        <f t="shared" si="16"/>
        <v>0.1654049952494184</v>
      </c>
      <c r="Y67" s="252">
        <f t="shared" si="16"/>
        <v>0.18425669537760805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0.11068371864806249</v>
      </c>
      <c r="C68" s="291">
        <f t="shared" si="17"/>
        <v>0.10742586518084049</v>
      </c>
      <c r="D68" s="291">
        <f t="shared" si="17"/>
        <v>0.11613345646685244</v>
      </c>
      <c r="E68" s="291">
        <f t="shared" si="17"/>
        <v>0.11728882267258271</v>
      </c>
      <c r="F68" s="291">
        <f t="shared" si="17"/>
        <v>0.13462843298022245</v>
      </c>
      <c r="G68" s="291">
        <f t="shared" si="17"/>
        <v>0.10780864841337265</v>
      </c>
      <c r="H68" s="291">
        <f t="shared" si="17"/>
        <v>0.11620214149494686</v>
      </c>
      <c r="I68" s="291">
        <f t="shared" si="17"/>
        <v>0.11423209374158057</v>
      </c>
      <c r="J68" s="291">
        <f t="shared" si="17"/>
        <v>0.10353956759817678</v>
      </c>
      <c r="K68" s="291">
        <f t="shared" si="17"/>
        <v>0.11185599925072967</v>
      </c>
      <c r="L68" s="291">
        <f t="shared" si="17"/>
        <v>0.11497534266578142</v>
      </c>
      <c r="M68" s="291">
        <f t="shared" si="17"/>
        <v>0.10763616149826831</v>
      </c>
      <c r="N68" s="291">
        <f t="shared" si="17"/>
        <v>0.11450634343374935</v>
      </c>
      <c r="O68" s="291">
        <f t="shared" si="17"/>
        <v>0.12079603576471738</v>
      </c>
      <c r="P68" s="291">
        <f t="shared" si="17"/>
        <v>0.12698185850157243</v>
      </c>
      <c r="Q68" s="291">
        <f t="shared" si="17"/>
        <v>0.11961862486607118</v>
      </c>
      <c r="R68" s="291">
        <f t="shared" si="17"/>
        <v>0.15367524642190558</v>
      </c>
      <c r="S68" s="291">
        <f t="shared" si="17"/>
        <v>0.12183180673734349</v>
      </c>
      <c r="T68" s="291">
        <f t="shared" si="17"/>
        <v>0.12854097460807759</v>
      </c>
      <c r="U68" s="291">
        <f t="shared" si="17"/>
        <v>0.13359740582014426</v>
      </c>
      <c r="V68" s="291">
        <f t="shared" si="17"/>
        <v>0.15588621964179103</v>
      </c>
      <c r="W68" s="291">
        <f t="shared" si="17"/>
        <v>0.14521999120663356</v>
      </c>
      <c r="X68" s="291">
        <f t="shared" si="17"/>
        <v>0.12909476848643928</v>
      </c>
      <c r="Y68" s="291">
        <f t="shared" si="17"/>
        <v>0.14759306963055591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0.12316621714691502</v>
      </c>
      <c r="C69" s="253">
        <f t="shared" si="18"/>
        <v>0.11636557138139457</v>
      </c>
      <c r="D69" s="253">
        <f t="shared" si="18"/>
        <v>0.11633669522370203</v>
      </c>
      <c r="E69" s="253">
        <f t="shared" si="18"/>
        <v>0.13617789640913161</v>
      </c>
      <c r="F69" s="253">
        <f t="shared" si="18"/>
        <v>0.12809724379961152</v>
      </c>
      <c r="G69" s="253">
        <f t="shared" si="18"/>
        <v>9.9754272807503805E-2</v>
      </c>
      <c r="H69" s="253">
        <f t="shared" si="18"/>
        <v>0.10427245898121623</v>
      </c>
      <c r="I69" s="253">
        <f t="shared" si="18"/>
        <v>0.12251774725123113</v>
      </c>
      <c r="J69" s="253">
        <f t="shared" si="18"/>
        <v>0.11766546797795763</v>
      </c>
      <c r="K69" s="253">
        <f t="shared" si="18"/>
        <v>0.12523342418267272</v>
      </c>
      <c r="L69" s="253">
        <f t="shared" si="18"/>
        <v>0.12193360136678519</v>
      </c>
      <c r="M69" s="253">
        <f t="shared" si="18"/>
        <v>0.13119778270860544</v>
      </c>
      <c r="N69" s="253">
        <f t="shared" si="18"/>
        <v>0.13415557592372962</v>
      </c>
      <c r="O69" s="253">
        <f t="shared" si="18"/>
        <v>0.16010473811422823</v>
      </c>
      <c r="P69" s="253">
        <f t="shared" si="18"/>
        <v>0.14677033259548278</v>
      </c>
      <c r="Q69" s="253">
        <f t="shared" si="18"/>
        <v>0.16591858076293592</v>
      </c>
      <c r="R69" s="253">
        <f t="shared" si="18"/>
        <v>0.13918552008308757</v>
      </c>
      <c r="S69" s="253">
        <f t="shared" si="18"/>
        <v>0.15242613450951112</v>
      </c>
      <c r="T69" s="253">
        <f t="shared" si="18"/>
        <v>0.14296794665427837</v>
      </c>
      <c r="U69" s="253">
        <f t="shared" si="18"/>
        <v>0.1347376277946899</v>
      </c>
      <c r="V69" s="253">
        <f t="shared" si="18"/>
        <v>0.13320465663473896</v>
      </c>
      <c r="W69" s="253">
        <f t="shared" si="18"/>
        <v>0.12666070275700539</v>
      </c>
      <c r="X69" s="253">
        <f t="shared" si="18"/>
        <v>0.13186933500759501</v>
      </c>
      <c r="Y69" s="253">
        <f t="shared" si="18"/>
        <v>0.13235374794533109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8.1842132808653698E-2</v>
      </c>
      <c r="C71" s="252">
        <f>IF(PPA_ued!C$5=0,"",PPA_ued!C$5/C$10)</f>
        <v>8.0475861715435429E-2</v>
      </c>
      <c r="D71" s="252">
        <f>IF(PPA_ued!D$5=0,"",PPA_ued!D$5/D$10)</f>
        <v>8.6251463470856146E-2</v>
      </c>
      <c r="E71" s="252">
        <f>IF(PPA_ued!E$5=0,"",PPA_ued!E$5/E$10)</f>
        <v>8.978416845806908E-2</v>
      </c>
      <c r="F71" s="252">
        <f>IF(PPA_ued!F$5=0,"",PPA_ued!F$5/F$10)</f>
        <v>9.7446451702756148E-2</v>
      </c>
      <c r="G71" s="252">
        <f>IF(PPA_ued!G$5=0,"",PPA_ued!G$5/G$10)</f>
        <v>8.864819147656966E-2</v>
      </c>
      <c r="H71" s="252">
        <f>IF(PPA_ued!H$5=0,"",PPA_ued!H$5/H$10)</f>
        <v>9.5692264533870849E-2</v>
      </c>
      <c r="I71" s="252">
        <f>IF(PPA_ued!I$5=0,"",PPA_ued!I$5/I$10)</f>
        <v>9.7232011001088955E-2</v>
      </c>
      <c r="J71" s="252">
        <f>IF(PPA_ued!J$5=0,"",PPA_ued!J$5/J$10)</f>
        <v>9.048763716225848E-2</v>
      </c>
      <c r="K71" s="252">
        <f>IF(PPA_ued!K$5=0,"",PPA_ued!K$5/K$10)</f>
        <v>9.6068064365525369E-2</v>
      </c>
      <c r="L71" s="252">
        <f>IF(PPA_ued!L$5=0,"",PPA_ued!L$5/L$10)</f>
        <v>9.9784045854258985E-2</v>
      </c>
      <c r="M71" s="252">
        <f>IF(PPA_ued!M$5=0,"",PPA_ued!M$5/M$10)</f>
        <v>9.228299566823539E-2</v>
      </c>
      <c r="N71" s="252">
        <f>IF(PPA_ued!N$5=0,"",PPA_ued!N$5/N$10)</f>
        <v>9.703551348942438E-2</v>
      </c>
      <c r="O71" s="252">
        <f>IF(PPA_ued!O$5=0,"",PPA_ued!O$5/O$10)</f>
        <v>0.10898815478089341</v>
      </c>
      <c r="P71" s="252">
        <f>IF(PPA_ued!P$5=0,"",PPA_ued!P$5/P$10)</f>
        <v>0.11331135678895998</v>
      </c>
      <c r="Q71" s="252">
        <f>IF(PPA_ued!Q$5=0,"",PPA_ued!Q$5/Q$10)</f>
        <v>0.11181254496074483</v>
      </c>
      <c r="R71" s="252">
        <f>IF(PPA_ued!R$5=0,"",PPA_ued!R$5/R$10)</f>
        <v>0.13071697066281143</v>
      </c>
      <c r="S71" s="252">
        <f>IF(PPA_ued!S$5=0,"",PPA_ued!S$5/S$10)</f>
        <v>0.11457318367823435</v>
      </c>
      <c r="T71" s="252">
        <f>IF(PPA_ued!T$5=0,"",PPA_ued!T$5/T$10)</f>
        <v>0.11734262104593235</v>
      </c>
      <c r="U71" s="252">
        <f>IF(PPA_ued!U$5=0,"",PPA_ued!U$5/U$10)</f>
        <v>0.11975633902203575</v>
      </c>
      <c r="V71" s="252">
        <f>IF(PPA_ued!V$5=0,"",PPA_ued!V$5/V$10)</f>
        <v>0.13346654662319987</v>
      </c>
      <c r="W71" s="252">
        <f>IF(PPA_ued!W$5=0,"",PPA_ued!W$5/W$10)</f>
        <v>0.12721598788328711</v>
      </c>
      <c r="X71" s="252">
        <f>IF(PPA_ued!X$5=0,"",PPA_ued!X$5/X$10)</f>
        <v>0.11775866404833907</v>
      </c>
      <c r="Y71" s="252">
        <f>IF(PPA_ued!Y$5=0,"",PPA_ued!Y$5/Y$10)</f>
        <v>0.12954031189776205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7.9392839016305561E-2</v>
      </c>
      <c r="C72" s="291">
        <f>IF(PPA_ued!C$32=0,"",PPA_ued!C$32/C$11)</f>
        <v>7.712860495619496E-2</v>
      </c>
      <c r="D72" s="291">
        <f>IF(PPA_ued!D$32=0,"",PPA_ued!D$32/D$11)</f>
        <v>8.2755334312645729E-2</v>
      </c>
      <c r="E72" s="291">
        <f>IF(PPA_ued!E$32=0,"",PPA_ued!E$32/E$11)</f>
        <v>8.3202720612546452E-2</v>
      </c>
      <c r="F72" s="291">
        <f>IF(PPA_ued!F$32=0,"",PPA_ued!F$32/F$11)</f>
        <v>9.3657294986311604E-2</v>
      </c>
      <c r="G72" s="291">
        <f>IF(PPA_ued!G$32=0,"",PPA_ued!G$32/G$11)</f>
        <v>7.7391738835353469E-2</v>
      </c>
      <c r="H72" s="291">
        <f>IF(PPA_ued!H$32=0,"",PPA_ued!H$32/H$11)</f>
        <v>8.3814685226904398E-2</v>
      </c>
      <c r="I72" s="291">
        <f>IF(PPA_ued!I$32=0,"",PPA_ued!I$32/I$11)</f>
        <v>8.2499400516475044E-2</v>
      </c>
      <c r="J72" s="291">
        <f>IF(PPA_ued!J$32=0,"",PPA_ued!J$32/J$11)</f>
        <v>7.477161435809726E-2</v>
      </c>
      <c r="K72" s="291">
        <f>IF(PPA_ued!K$32=0,"",PPA_ued!K$32/K$11)</f>
        <v>8.0221288471458832E-2</v>
      </c>
      <c r="L72" s="291">
        <f>IF(PPA_ued!L$32=0,"",PPA_ued!L$32/L$11)</f>
        <v>8.3456949572110237E-2</v>
      </c>
      <c r="M72" s="291">
        <f>IF(PPA_ued!M$32=0,"",PPA_ued!M$32/M$11)</f>
        <v>7.8543095660531595E-2</v>
      </c>
      <c r="N72" s="291">
        <f>IF(PPA_ued!N$32=0,"",PPA_ued!N$32/N$11)</f>
        <v>8.3113604624378085E-2</v>
      </c>
      <c r="O72" s="291">
        <f>IF(PPA_ued!O$32=0,"",PPA_ued!O$32/O$11)</f>
        <v>8.8965021173357167E-2</v>
      </c>
      <c r="P72" s="291">
        <f>IF(PPA_ued!P$32=0,"",PPA_ued!P$32/P$11)</f>
        <v>9.429049504036266E-2</v>
      </c>
      <c r="Q72" s="291">
        <f>IF(PPA_ued!Q$32=0,"",PPA_ued!Q$32/Q$11)</f>
        <v>8.7494839456882134E-2</v>
      </c>
      <c r="R72" s="291">
        <f>IF(PPA_ued!R$32=0,"",PPA_ued!R$32/R$11)</f>
        <v>0.11330400640687145</v>
      </c>
      <c r="S72" s="291">
        <f>IF(PPA_ued!S$32=0,"",PPA_ued!S$32/S$11)</f>
        <v>8.9941636743863573E-2</v>
      </c>
      <c r="T72" s="291">
        <f>IF(PPA_ued!T$32=0,"",PPA_ued!T$32/T$11)</f>
        <v>9.4831435010131679E-2</v>
      </c>
      <c r="U72" s="291">
        <f>IF(PPA_ued!U$32=0,"",PPA_ued!U$32/U$11)</f>
        <v>9.9429148310693369E-2</v>
      </c>
      <c r="V72" s="291">
        <f>IF(PPA_ued!V$32=0,"",PPA_ued!V$32/V$11)</f>
        <v>0.11476281953981024</v>
      </c>
      <c r="W72" s="291">
        <f>IF(PPA_ued!W$32=0,"",PPA_ued!W$32/W$11)</f>
        <v>0.10760022816458299</v>
      </c>
      <c r="X72" s="291">
        <f>IF(PPA_ued!X$32=0,"",PPA_ued!X$32/X$11)</f>
        <v>9.6622984842553758E-2</v>
      </c>
      <c r="Y72" s="291">
        <f>IF(PPA_ued!Y$32=0,"",PPA_ued!Y$32/Y$11)</f>
        <v>0.10927953338980502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8.4291345478753596E-2</v>
      </c>
      <c r="C73" s="253">
        <f>IF(PPA_ued!C$83=0,"",PPA_ued!C$83/C$12)</f>
        <v>7.9866603452625265E-2</v>
      </c>
      <c r="D73" s="253">
        <f>IF(PPA_ued!D$83=0,"",PPA_ued!D$83/D$12)</f>
        <v>7.9804559600484118E-2</v>
      </c>
      <c r="E73" s="253">
        <f>IF(PPA_ued!E$83=0,"",PPA_ued!E$83/E$12)</f>
        <v>9.3761776327522389E-2</v>
      </c>
      <c r="F73" s="253">
        <f>IF(PPA_ued!F$83=0,"",PPA_ued!F$83/F$12)</f>
        <v>8.8021029563430761E-2</v>
      </c>
      <c r="G73" s="253">
        <f>IF(PPA_ued!G$83=0,"",PPA_ued!G$83/G$12)</f>
        <v>6.9204513751437213E-2</v>
      </c>
      <c r="H73" s="253">
        <f>IF(PPA_ued!H$83=0,"",PPA_ued!H$83/H$12)</f>
        <v>7.2748854720099843E-2</v>
      </c>
      <c r="I73" s="253">
        <f>IF(PPA_ued!I$83=0,"",PPA_ued!I$83/I$12)</f>
        <v>8.5821016773398456E-2</v>
      </c>
      <c r="J73" s="253">
        <f>IF(PPA_ued!J$83=0,"",PPA_ued!J$83/J$12)</f>
        <v>8.3012034984562513E-2</v>
      </c>
      <c r="K73" s="253">
        <f>IF(PPA_ued!K$83=0,"",PPA_ued!K$83/K$12)</f>
        <v>8.863120660241898E-2</v>
      </c>
      <c r="L73" s="253">
        <f>IF(PPA_ued!L$83=0,"",PPA_ued!L$83/L$12)</f>
        <v>8.6369883253962096E-2</v>
      </c>
      <c r="M73" s="253">
        <f>IF(PPA_ued!M$83=0,"",PPA_ued!M$83/M$12)</f>
        <v>9.3141494814579465E-2</v>
      </c>
      <c r="N73" s="253">
        <f>IF(PPA_ued!N$83=0,"",PPA_ued!N$83/N$12)</f>
        <v>9.5233407882755999E-2</v>
      </c>
      <c r="O73" s="253">
        <f>IF(PPA_ued!O$83=0,"",PPA_ued!O$83/O$12)</f>
        <v>0.11410654449206609</v>
      </c>
      <c r="P73" s="253">
        <f>IF(PPA_ued!P$83=0,"",PPA_ued!P$83/P$12)</f>
        <v>0.10467717756761959</v>
      </c>
      <c r="Q73" s="253">
        <f>IF(PPA_ued!Q$83=0,"",PPA_ued!Q$83/Q$12)</f>
        <v>0.11853128219981814</v>
      </c>
      <c r="R73" s="253">
        <f>IF(PPA_ued!R$83=0,"",PPA_ued!R$83/R$12)</f>
        <v>0.10044162421191734</v>
      </c>
      <c r="S73" s="253">
        <f>IF(PPA_ued!S$83=0,"",PPA_ued!S$83/S$12)</f>
        <v>0.1109153415727047</v>
      </c>
      <c r="T73" s="253">
        <f>IF(PPA_ued!T$83=0,"",PPA_ued!T$83/T$12)</f>
        <v>0.10458650846232764</v>
      </c>
      <c r="U73" s="253">
        <f>IF(PPA_ued!U$83=0,"",PPA_ued!U$83/U$12)</f>
        <v>9.8522681972896695E-2</v>
      </c>
      <c r="V73" s="253">
        <f>IF(PPA_ued!V$83=0,"",PPA_ued!V$83/V$12)</f>
        <v>9.7939878943568412E-2</v>
      </c>
      <c r="W73" s="253">
        <f>IF(PPA_ued!W$83=0,"",PPA_ued!W$83/W$12)</f>
        <v>9.3876958793351603E-2</v>
      </c>
      <c r="X73" s="253">
        <f>IF(PPA_ued!X$83=0,"",PPA_ued!X$83/X$12)</f>
        <v>9.924696972230912E-2</v>
      </c>
      <c r="Y73" s="253">
        <f>IF(PPA_ued!Y$83=0,"",PPA_ued!Y$83/Y$12)</f>
        <v>9.8304971188413123E-2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1.5111043288917567</v>
      </c>
      <c r="C74" s="254">
        <f t="shared" si="19"/>
        <v>1.4966614215064078</v>
      </c>
      <c r="D74" s="254">
        <f t="shared" si="19"/>
        <v>1.4709458169553606</v>
      </c>
      <c r="E74" s="254">
        <f t="shared" si="19"/>
        <v>1.4738691753222242</v>
      </c>
      <c r="F74" s="254">
        <f t="shared" si="19"/>
        <v>1.5342529087789822</v>
      </c>
      <c r="G74" s="254">
        <f t="shared" si="19"/>
        <v>1.6559965499856768</v>
      </c>
      <c r="H74" s="254">
        <f t="shared" si="19"/>
        <v>1.6167475582894641</v>
      </c>
      <c r="I74" s="254">
        <f t="shared" si="19"/>
        <v>1.6107623937052351</v>
      </c>
      <c r="J74" s="254">
        <f t="shared" si="19"/>
        <v>1.5731580904603211</v>
      </c>
      <c r="K74" s="254">
        <f t="shared" si="19"/>
        <v>1.6030032578241962</v>
      </c>
      <c r="L74" s="254">
        <f t="shared" si="19"/>
        <v>1.584598732903888</v>
      </c>
      <c r="M74" s="254">
        <f t="shared" si="19"/>
        <v>1.5511777399638098</v>
      </c>
      <c r="N74" s="254">
        <f t="shared" si="19"/>
        <v>1.4061098179087339</v>
      </c>
      <c r="O74" s="254">
        <f t="shared" si="19"/>
        <v>1.4112728252658795</v>
      </c>
      <c r="P74" s="254">
        <f t="shared" si="19"/>
        <v>1.4002491272461701</v>
      </c>
      <c r="Q74" s="254">
        <f t="shared" si="19"/>
        <v>1.4169890904680682</v>
      </c>
      <c r="R74" s="254">
        <f t="shared" si="19"/>
        <v>1.5867162313898533</v>
      </c>
      <c r="S74" s="254">
        <f t="shared" si="19"/>
        <v>1.3843691693019904</v>
      </c>
      <c r="T74" s="254">
        <f t="shared" si="19"/>
        <v>1.3439667248863634</v>
      </c>
      <c r="U74" s="254">
        <f t="shared" si="19"/>
        <v>1.5036783966402856</v>
      </c>
      <c r="V74" s="254">
        <f t="shared" si="19"/>
        <v>1.3842049119082236</v>
      </c>
      <c r="W74" s="254">
        <f t="shared" si="19"/>
        <v>1.4616569653134852</v>
      </c>
      <c r="X74" s="254">
        <f t="shared" si="19"/>
        <v>1.6845184286939057</v>
      </c>
      <c r="Y74" s="254">
        <f t="shared" si="19"/>
        <v>1.4527219345462414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1.4305096292834629</v>
      </c>
      <c r="C75" s="255">
        <f t="shared" si="20"/>
        <v>1.3839220895606628</v>
      </c>
      <c r="D75" s="255">
        <f t="shared" si="20"/>
        <v>1.3619956133249416</v>
      </c>
      <c r="E75" s="255">
        <f t="shared" si="20"/>
        <v>1.4019799030707618</v>
      </c>
      <c r="F75" s="255">
        <f t="shared" si="20"/>
        <v>1.4665267395912889</v>
      </c>
      <c r="G75" s="255">
        <f t="shared" si="20"/>
        <v>1.5164803130689206</v>
      </c>
      <c r="H75" s="255">
        <f t="shared" si="20"/>
        <v>1.4812778446273134</v>
      </c>
      <c r="I75" s="255">
        <f t="shared" si="20"/>
        <v>1.5042572866320034</v>
      </c>
      <c r="J75" s="255">
        <f t="shared" si="20"/>
        <v>1.52069693130648</v>
      </c>
      <c r="K75" s="255">
        <f t="shared" si="20"/>
        <v>1.4968146627879775</v>
      </c>
      <c r="L75" s="255">
        <f t="shared" si="20"/>
        <v>1.4728407270936821</v>
      </c>
      <c r="M75" s="255">
        <f t="shared" si="20"/>
        <v>1.4499425726568158</v>
      </c>
      <c r="N75" s="255">
        <f t="shared" si="20"/>
        <v>1.3096451920363223</v>
      </c>
      <c r="O75" s="255">
        <f t="shared" si="20"/>
        <v>1.3741565401621814</v>
      </c>
      <c r="P75" s="255">
        <f t="shared" si="20"/>
        <v>1.399223067342497</v>
      </c>
      <c r="Q75" s="255">
        <f t="shared" si="20"/>
        <v>1.5038045244964464</v>
      </c>
      <c r="R75" s="255">
        <f t="shared" si="20"/>
        <v>1.5358276403361102</v>
      </c>
      <c r="S75" s="255">
        <f t="shared" si="20"/>
        <v>1.4165627609050901</v>
      </c>
      <c r="T75" s="255">
        <f t="shared" si="20"/>
        <v>1.3265946191985196</v>
      </c>
      <c r="U75" s="255">
        <f t="shared" si="20"/>
        <v>1.5209468679617777</v>
      </c>
      <c r="V75" s="255">
        <f t="shared" si="20"/>
        <v>1.3142369986326312</v>
      </c>
      <c r="W75" s="255">
        <f t="shared" si="20"/>
        <v>1.397546245156575</v>
      </c>
      <c r="X75" s="255">
        <f t="shared" si="20"/>
        <v>1.7380565003044677</v>
      </c>
      <c r="Y75" s="255">
        <f t="shared" si="20"/>
        <v>1.3669659970005259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1.8470635290184312</v>
      </c>
      <c r="C76" s="293">
        <f t="shared" si="21"/>
        <v>1.8211286553104959</v>
      </c>
      <c r="D76" s="293">
        <f t="shared" si="21"/>
        <v>1.7598592073474626</v>
      </c>
      <c r="E76" s="293">
        <f t="shared" si="21"/>
        <v>1.7886907527972566</v>
      </c>
      <c r="F76" s="293">
        <f t="shared" si="21"/>
        <v>1.7705765930637209</v>
      </c>
      <c r="G76" s="293">
        <f t="shared" si="21"/>
        <v>1.9382021265729925</v>
      </c>
      <c r="H76" s="293">
        <f t="shared" si="21"/>
        <v>1.8914397883024836</v>
      </c>
      <c r="I76" s="293">
        <f t="shared" si="21"/>
        <v>1.9243872032367921</v>
      </c>
      <c r="J76" s="293">
        <f t="shared" si="21"/>
        <v>1.9244532091023909</v>
      </c>
      <c r="K76" s="293">
        <f t="shared" si="21"/>
        <v>1.926058540964336</v>
      </c>
      <c r="L76" s="293">
        <f t="shared" si="21"/>
        <v>1.8618214482477338</v>
      </c>
      <c r="M76" s="293">
        <f t="shared" si="21"/>
        <v>1.8686373856827432</v>
      </c>
      <c r="N76" s="293">
        <f t="shared" si="21"/>
        <v>1.6529811657465037</v>
      </c>
      <c r="O76" s="293">
        <f t="shared" si="21"/>
        <v>1.8316283887745453</v>
      </c>
      <c r="P76" s="293">
        <f t="shared" si="21"/>
        <v>1.8775701045560027</v>
      </c>
      <c r="Q76" s="293">
        <f t="shared" si="21"/>
        <v>1.9727803696379365</v>
      </c>
      <c r="R76" s="293">
        <f t="shared" si="21"/>
        <v>1.9951553080817708</v>
      </c>
      <c r="S76" s="293">
        <f t="shared" si="21"/>
        <v>1.8748293097921118</v>
      </c>
      <c r="T76" s="293">
        <f t="shared" si="21"/>
        <v>1.7784958325345095</v>
      </c>
      <c r="U76" s="293">
        <f t="shared" si="21"/>
        <v>1.8918361730607143</v>
      </c>
      <c r="V76" s="293">
        <f t="shared" si="21"/>
        <v>1.7294256478485994</v>
      </c>
      <c r="W76" s="293">
        <f t="shared" si="21"/>
        <v>1.8328522252757178</v>
      </c>
      <c r="X76" s="293">
        <f t="shared" si="21"/>
        <v>1.9598740496991918</v>
      </c>
      <c r="Y76" s="293">
        <f t="shared" si="21"/>
        <v>1.8184261095011696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0.40055196672817606</v>
      </c>
      <c r="C77" s="256">
        <f t="shared" si="22"/>
        <v>0.36385071347679609</v>
      </c>
      <c r="D77" s="256">
        <f t="shared" si="22"/>
        <v>0.39840019135083293</v>
      </c>
      <c r="E77" s="256">
        <f t="shared" si="22"/>
        <v>0.41576356839025708</v>
      </c>
      <c r="F77" s="256">
        <f t="shared" si="22"/>
        <v>0.55473118687358802</v>
      </c>
      <c r="G77" s="256">
        <f t="shared" si="22"/>
        <v>0.4184952725298548</v>
      </c>
      <c r="H77" s="256">
        <f t="shared" si="22"/>
        <v>0.41879370980473102</v>
      </c>
      <c r="I77" s="256">
        <f t="shared" si="22"/>
        <v>0.40592895237575705</v>
      </c>
      <c r="J77" s="256">
        <f t="shared" si="22"/>
        <v>0.42021748149408417</v>
      </c>
      <c r="K77" s="256">
        <f t="shared" si="22"/>
        <v>0.38363820221076583</v>
      </c>
      <c r="L77" s="256">
        <f t="shared" si="22"/>
        <v>0.43464642647702345</v>
      </c>
      <c r="M77" s="256">
        <f t="shared" si="22"/>
        <v>0.39400845055236194</v>
      </c>
      <c r="N77" s="256">
        <f t="shared" si="22"/>
        <v>0.43700962429139145</v>
      </c>
      <c r="O77" s="256">
        <f t="shared" si="22"/>
        <v>0.31060176362016473</v>
      </c>
      <c r="P77" s="256">
        <f t="shared" si="22"/>
        <v>0.29804250051654257</v>
      </c>
      <c r="Q77" s="256">
        <f t="shared" si="22"/>
        <v>0.3095961089700312</v>
      </c>
      <c r="R77" s="256">
        <f t="shared" si="22"/>
        <v>0.37618023918444771</v>
      </c>
      <c r="S77" s="256">
        <f t="shared" si="22"/>
        <v>0.31591649190817883</v>
      </c>
      <c r="T77" s="256">
        <f t="shared" si="22"/>
        <v>0.29779466323898957</v>
      </c>
      <c r="U77" s="256">
        <f t="shared" si="22"/>
        <v>0.47872540506676775</v>
      </c>
      <c r="V77" s="256">
        <f t="shared" si="22"/>
        <v>0.34856493253977194</v>
      </c>
      <c r="W77" s="256">
        <f t="shared" si="22"/>
        <v>0.35987861683640776</v>
      </c>
      <c r="X77" s="256">
        <f t="shared" si="22"/>
        <v>0.83295734167105795</v>
      </c>
      <c r="Y77" s="256">
        <f t="shared" si="22"/>
        <v>0.33672415233405545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HR: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15.01975756233254</v>
      </c>
      <c r="C5" s="223">
        <v>13.38188623670071</v>
      </c>
      <c r="D5" s="223">
        <v>15.33083152991809</v>
      </c>
      <c r="E5" s="223">
        <v>15.618845011145449</v>
      </c>
      <c r="F5" s="223">
        <v>15.769048759410371</v>
      </c>
      <c r="G5" s="223">
        <v>12.807045311483771</v>
      </c>
      <c r="H5" s="223">
        <v>15.041255738176011</v>
      </c>
      <c r="I5" s="223">
        <v>13.84121829721329</v>
      </c>
      <c r="J5" s="223">
        <v>12.74812589386951</v>
      </c>
      <c r="K5" s="223">
        <v>11.90774011652317</v>
      </c>
      <c r="L5" s="223">
        <v>14.247706129222751</v>
      </c>
      <c r="M5" s="223">
        <v>13.15903554379852</v>
      </c>
      <c r="N5" s="223">
        <v>10.22390416174224</v>
      </c>
      <c r="O5" s="223">
        <v>6.2826150472109727</v>
      </c>
      <c r="P5" s="223">
        <v>5.2510389467729262</v>
      </c>
      <c r="Q5" s="223">
        <v>5.1280613535241688</v>
      </c>
      <c r="R5" s="223">
        <v>6.3391749448024042</v>
      </c>
      <c r="S5" s="223">
        <v>6.3538062166851308</v>
      </c>
      <c r="T5" s="223">
        <v>6.488348987446825</v>
      </c>
      <c r="U5" s="223">
        <v>7.9382757464566724</v>
      </c>
      <c r="V5" s="223">
        <v>8.5987578913626557</v>
      </c>
      <c r="W5" s="223">
        <v>8.6007544342093283</v>
      </c>
      <c r="X5" s="223">
        <v>7.2463928418770207</v>
      </c>
      <c r="Y5" s="223">
        <v>7.2928800030457266</v>
      </c>
      <c r="DA5" s="89" t="s">
        <v>1842</v>
      </c>
    </row>
    <row r="6" spans="1:105" ht="12" customHeight="1" x14ac:dyDescent="0.25">
      <c r="A6" s="55" t="s">
        <v>91</v>
      </c>
      <c r="B6" s="259">
        <v>7.5098787811619022E-2</v>
      </c>
      <c r="C6" s="259">
        <v>6.6909431183506438E-2</v>
      </c>
      <c r="D6" s="259">
        <v>7.6654157649587981E-2</v>
      </c>
      <c r="E6" s="259">
        <v>7.809422505567544E-2</v>
      </c>
      <c r="F6" s="259">
        <v>7.8845243796987E-2</v>
      </c>
      <c r="G6" s="259">
        <v>6.4035226557435765E-2</v>
      </c>
      <c r="H6" s="259">
        <v>7.5206278690899311E-2</v>
      </c>
      <c r="I6" s="259">
        <v>6.920609148605554E-2</v>
      </c>
      <c r="J6" s="259">
        <v>6.3740629469283688E-2</v>
      </c>
      <c r="K6" s="259">
        <v>5.9538700582605741E-2</v>
      </c>
      <c r="L6" s="259">
        <v>7.1238530646107828E-2</v>
      </c>
      <c r="M6" s="259">
        <v>6.5795177718978304E-2</v>
      </c>
      <c r="N6" s="259">
        <v>5.1119520808698832E-2</v>
      </c>
      <c r="O6" s="259">
        <v>3.1413075236016247E-2</v>
      </c>
      <c r="P6" s="259">
        <v>2.6255194733812191E-2</v>
      </c>
      <c r="Q6" s="259">
        <v>2.5640306767543301E-2</v>
      </c>
      <c r="R6" s="259">
        <v>3.169587472398231E-2</v>
      </c>
      <c r="S6" s="259">
        <v>3.1769031083355277E-2</v>
      </c>
      <c r="T6" s="259">
        <v>3.2441744937187843E-2</v>
      </c>
      <c r="U6" s="259">
        <v>3.9691378732198211E-2</v>
      </c>
      <c r="V6" s="259">
        <v>4.2993789456785621E-2</v>
      </c>
      <c r="W6" s="259">
        <v>4.3003772171019618E-2</v>
      </c>
      <c r="X6" s="259">
        <v>3.6231964209255681E-2</v>
      </c>
      <c r="Y6" s="259">
        <v>3.6464400015215788E-2</v>
      </c>
      <c r="DA6" s="67" t="s">
        <v>1843</v>
      </c>
    </row>
    <row r="7" spans="1:105" ht="12" customHeight="1" x14ac:dyDescent="0.25">
      <c r="A7" s="173" t="s">
        <v>92</v>
      </c>
      <c r="B7" s="224">
        <v>0.10513830293626671</v>
      </c>
      <c r="C7" s="224">
        <v>9.3673203656908996E-2</v>
      </c>
      <c r="D7" s="224">
        <v>0.10731582070942319</v>
      </c>
      <c r="E7" s="224">
        <v>0.1093319150779456</v>
      </c>
      <c r="F7" s="224">
        <v>0.1103833413157818</v>
      </c>
      <c r="G7" s="224">
        <v>8.9649317180410068E-2</v>
      </c>
      <c r="H7" s="224">
        <v>0.10528879016725901</v>
      </c>
      <c r="I7" s="224">
        <v>9.6888528080477723E-2</v>
      </c>
      <c r="J7" s="224">
        <v>8.923688125699715E-2</v>
      </c>
      <c r="K7" s="224">
        <v>8.3354180815648049E-2</v>
      </c>
      <c r="L7" s="224">
        <v>9.9733942904550968E-2</v>
      </c>
      <c r="M7" s="224">
        <v>9.2113248806569639E-2</v>
      </c>
      <c r="N7" s="224">
        <v>7.1567329132178378E-2</v>
      </c>
      <c r="O7" s="224">
        <v>4.397830533042274E-2</v>
      </c>
      <c r="P7" s="224">
        <v>3.6757272627337058E-2</v>
      </c>
      <c r="Q7" s="224">
        <v>3.589642947456062E-2</v>
      </c>
      <c r="R7" s="224">
        <v>4.4374224613575229E-2</v>
      </c>
      <c r="S7" s="224">
        <v>4.4476643516697389E-2</v>
      </c>
      <c r="T7" s="224">
        <v>4.5418442912062977E-2</v>
      </c>
      <c r="U7" s="224">
        <v>5.5567930225077493E-2</v>
      </c>
      <c r="V7" s="224">
        <v>6.0191305239499879E-2</v>
      </c>
      <c r="W7" s="224">
        <v>6.0205281039427461E-2</v>
      </c>
      <c r="X7" s="224">
        <v>5.0724749892957943E-2</v>
      </c>
      <c r="Y7" s="224">
        <v>5.105016002130211E-2</v>
      </c>
      <c r="DA7" s="177" t="s">
        <v>1844</v>
      </c>
    </row>
    <row r="8" spans="1:105" ht="12" customHeight="1" x14ac:dyDescent="0.25">
      <c r="A8" s="173" t="s">
        <v>93</v>
      </c>
      <c r="B8" s="224">
        <v>0.60079030249295218</v>
      </c>
      <c r="C8" s="224">
        <v>0.5352754494680515</v>
      </c>
      <c r="D8" s="224">
        <v>0.61323326119670385</v>
      </c>
      <c r="E8" s="224">
        <v>0.62475380044540352</v>
      </c>
      <c r="F8" s="224">
        <v>0.630761950375896</v>
      </c>
      <c r="G8" s="224">
        <v>0.51228181245948612</v>
      </c>
      <c r="H8" s="224">
        <v>0.60165022952719449</v>
      </c>
      <c r="I8" s="224">
        <v>0.55364873188844432</v>
      </c>
      <c r="J8" s="224">
        <v>0.50992503575426951</v>
      </c>
      <c r="K8" s="224">
        <v>0.47630960466084588</v>
      </c>
      <c r="L8" s="224">
        <v>0.56990824516886263</v>
      </c>
      <c r="M8" s="224">
        <v>0.52636142175182643</v>
      </c>
      <c r="N8" s="224">
        <v>0.40895616646959071</v>
      </c>
      <c r="O8" s="224">
        <v>0.25130460188812997</v>
      </c>
      <c r="P8" s="224">
        <v>0.21004155787049761</v>
      </c>
      <c r="Q8" s="224">
        <v>0.20512245414034641</v>
      </c>
      <c r="R8" s="224">
        <v>0.25356699779185848</v>
      </c>
      <c r="S8" s="224">
        <v>0.25415224866684222</v>
      </c>
      <c r="T8" s="224">
        <v>0.25953395949750269</v>
      </c>
      <c r="U8" s="224">
        <v>0.31753102985758569</v>
      </c>
      <c r="V8" s="224">
        <v>0.34395031565428502</v>
      </c>
      <c r="W8" s="224">
        <v>0.34403017736815689</v>
      </c>
      <c r="X8" s="224">
        <v>0.28985571367404539</v>
      </c>
      <c r="Y8" s="224">
        <v>0.29171520012172641</v>
      </c>
      <c r="DA8" s="177" t="s">
        <v>1845</v>
      </c>
    </row>
    <row r="9" spans="1:105" ht="12" customHeight="1" x14ac:dyDescent="0.25">
      <c r="A9" s="173" t="s">
        <v>94</v>
      </c>
      <c r="B9" s="224">
        <v>0.30039515124647609</v>
      </c>
      <c r="C9" s="224">
        <v>0.26763772473402581</v>
      </c>
      <c r="D9" s="224">
        <v>0.30661663059835192</v>
      </c>
      <c r="E9" s="224">
        <v>0.31237690022270181</v>
      </c>
      <c r="F9" s="224">
        <v>0.315380975187948</v>
      </c>
      <c r="G9" s="224">
        <v>0.25614090622974311</v>
      </c>
      <c r="H9" s="224">
        <v>0.30082511476359719</v>
      </c>
      <c r="I9" s="224">
        <v>0.27682436594422222</v>
      </c>
      <c r="J9" s="224">
        <v>0.25496251787713481</v>
      </c>
      <c r="K9" s="224">
        <v>0.23815480233042299</v>
      </c>
      <c r="L9" s="224">
        <v>0.28495412258443131</v>
      </c>
      <c r="M9" s="224">
        <v>0.26318071087591322</v>
      </c>
      <c r="N9" s="224">
        <v>0.2044780832347953</v>
      </c>
      <c r="O9" s="224">
        <v>0.12565230094406499</v>
      </c>
      <c r="P9" s="224">
        <v>0.1050207789352488</v>
      </c>
      <c r="Q9" s="224">
        <v>0.10256122707017321</v>
      </c>
      <c r="R9" s="224">
        <v>0.12678349889592919</v>
      </c>
      <c r="S9" s="224">
        <v>0.12707612433342111</v>
      </c>
      <c r="T9" s="224">
        <v>0.1297669797487514</v>
      </c>
      <c r="U9" s="224">
        <v>0.15876551492879279</v>
      </c>
      <c r="V9" s="224">
        <v>0.17197515782714251</v>
      </c>
      <c r="W9" s="224">
        <v>0.1720150886840785</v>
      </c>
      <c r="X9" s="224">
        <v>0.14492785683702269</v>
      </c>
      <c r="Y9" s="224">
        <v>0.14585760006086321</v>
      </c>
      <c r="DA9" s="177" t="s">
        <v>1846</v>
      </c>
    </row>
    <row r="10" spans="1:105" ht="12" customHeight="1" x14ac:dyDescent="0.25">
      <c r="A10" s="56" t="s">
        <v>95</v>
      </c>
      <c r="B10" s="260">
        <v>0.18247427576883521</v>
      </c>
      <c r="C10" s="260">
        <v>0.1615885411854473</v>
      </c>
      <c r="D10" s="260">
        <v>0.1860428302774573</v>
      </c>
      <c r="E10" s="260">
        <v>0.1892907629937684</v>
      </c>
      <c r="F10" s="260">
        <v>0.1949395714210618</v>
      </c>
      <c r="G10" s="260">
        <v>0.15492190412750129</v>
      </c>
      <c r="H10" s="260">
        <v>0.182611772433767</v>
      </c>
      <c r="I10" s="260">
        <v>0.16693125755313551</v>
      </c>
      <c r="J10" s="260">
        <v>0.15324767867067449</v>
      </c>
      <c r="K10" s="260">
        <v>0.14239466756908761</v>
      </c>
      <c r="L10" s="260">
        <v>0.17284898052173381</v>
      </c>
      <c r="M10" s="260">
        <v>0.15878644934095709</v>
      </c>
      <c r="N10" s="260">
        <v>0.124278308326926</v>
      </c>
      <c r="O10" s="260">
        <v>7.494856670483338E-2</v>
      </c>
      <c r="P10" s="260">
        <v>6.2705821508367857E-2</v>
      </c>
      <c r="Q10" s="260">
        <v>6.0343790768398332E-2</v>
      </c>
      <c r="R10" s="260">
        <v>7.6309342336935981E-2</v>
      </c>
      <c r="S10" s="260">
        <v>7.555153794658373E-2</v>
      </c>
      <c r="T10" s="260">
        <v>7.7356243843252834E-2</v>
      </c>
      <c r="U10" s="260">
        <v>9.7857957523638697E-2</v>
      </c>
      <c r="V10" s="260">
        <v>0.10318491575316389</v>
      </c>
      <c r="W10" s="260">
        <v>0.1035370889304105</v>
      </c>
      <c r="X10" s="260">
        <v>0.1018620738784686</v>
      </c>
      <c r="Y10" s="260">
        <v>8.7676085767736542E-2</v>
      </c>
      <c r="DA10" s="68" t="s">
        <v>1847</v>
      </c>
    </row>
    <row r="11" spans="1:105" ht="12" customHeight="1" x14ac:dyDescent="0.25">
      <c r="A11" s="37" t="s">
        <v>159</v>
      </c>
      <c r="B11" s="226">
        <v>3.2880198140776431E-3</v>
      </c>
      <c r="C11" s="226">
        <v>2.692064967148273E-3</v>
      </c>
      <c r="D11" s="226">
        <v>3.0442720728508441E-3</v>
      </c>
      <c r="E11" s="226">
        <v>3.212391666776092E-3</v>
      </c>
      <c r="F11" s="226">
        <v>1.1955122356703721E-2</v>
      </c>
      <c r="G11" s="226">
        <v>8.0152847222364106E-3</v>
      </c>
      <c r="H11" s="226">
        <v>2.9586667030489381E-3</v>
      </c>
      <c r="I11" s="226">
        <v>2.8050447054140289E-3</v>
      </c>
      <c r="J11" s="226">
        <v>2.8831581407810091E-3</v>
      </c>
      <c r="K11" s="226">
        <v>2.6276402992183299E-3</v>
      </c>
      <c r="L11" s="226">
        <v>2.9947580817800889E-3</v>
      </c>
      <c r="M11" s="226">
        <v>2.6550925994013202E-3</v>
      </c>
      <c r="N11" s="226">
        <v>7.3947205787291265E-4</v>
      </c>
      <c r="O11" s="226">
        <v>1.6581915373102969E-5</v>
      </c>
      <c r="P11" s="226">
        <v>1.374557085592664E-5</v>
      </c>
      <c r="Q11" s="226">
        <v>1.589892909282979E-5</v>
      </c>
      <c r="R11" s="226">
        <v>1.344135892021661E-3</v>
      </c>
      <c r="S11" s="226">
        <v>1.38920629673281E-3</v>
      </c>
      <c r="T11" s="226">
        <v>8.4224622179614921E-4</v>
      </c>
      <c r="U11" s="226">
        <v>1.3544149244540931E-3</v>
      </c>
      <c r="V11" s="226">
        <v>1.124755758373581E-3</v>
      </c>
      <c r="W11" s="226">
        <v>1.120684205336435E-3</v>
      </c>
      <c r="X11" s="226">
        <v>1.9088042387153141E-3</v>
      </c>
      <c r="Y11" s="226">
        <v>8.5045102162847397E-4</v>
      </c>
      <c r="DA11" s="69" t="s">
        <v>1848</v>
      </c>
    </row>
    <row r="12" spans="1:105" ht="12" customHeight="1" x14ac:dyDescent="0.25">
      <c r="A12" s="37" t="s">
        <v>35</v>
      </c>
      <c r="B12" s="226">
        <v>0.13492105124863599</v>
      </c>
      <c r="C12" s="226">
        <v>0.1138985299570533</v>
      </c>
      <c r="D12" s="226">
        <v>0.13761079038986429</v>
      </c>
      <c r="E12" s="226">
        <v>0.14177061239706151</v>
      </c>
      <c r="F12" s="226">
        <v>0.15502095638648941</v>
      </c>
      <c r="G12" s="226">
        <v>0.1103091571895935</v>
      </c>
      <c r="H12" s="226">
        <v>0.13803486372507151</v>
      </c>
      <c r="I12" s="226">
        <v>0.12318741352116611</v>
      </c>
      <c r="J12" s="226">
        <v>0.1138658591441719</v>
      </c>
      <c r="K12" s="226">
        <v>0.1008691093749839</v>
      </c>
      <c r="L12" s="226">
        <v>0.13214373159819931</v>
      </c>
      <c r="M12" s="226">
        <v>0.11571577318178571</v>
      </c>
      <c r="N12" s="226">
        <v>9.7007957564894026E-2</v>
      </c>
      <c r="O12" s="226">
        <v>4.8178128069330722E-2</v>
      </c>
      <c r="P12" s="226">
        <v>3.9186427839269899E-2</v>
      </c>
      <c r="Q12" s="226">
        <v>3.7684102926134708E-2</v>
      </c>
      <c r="R12" s="226">
        <v>5.401330481837565E-2</v>
      </c>
      <c r="S12" s="226">
        <v>4.6944406859442497E-2</v>
      </c>
      <c r="T12" s="226">
        <v>4.719334120183219E-2</v>
      </c>
      <c r="U12" s="226">
        <v>7.8727869284721017E-2</v>
      </c>
      <c r="V12" s="226">
        <v>7.0698156577188948E-2</v>
      </c>
      <c r="W12" s="226">
        <v>7.254949253135165E-2</v>
      </c>
      <c r="X12" s="226">
        <v>9.6231226990674393E-2</v>
      </c>
      <c r="Y12" s="226">
        <v>5.9434196186284947E-2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4.4265204706121608E-2</v>
      </c>
      <c r="C15" s="226">
        <v>4.4997946261245723E-2</v>
      </c>
      <c r="D15" s="226">
        <v>4.5387767814742193E-2</v>
      </c>
      <c r="E15" s="226">
        <v>4.4307758929930843E-2</v>
      </c>
      <c r="F15" s="226">
        <v>2.796349267786875E-2</v>
      </c>
      <c r="G15" s="226">
        <v>3.6597462215671353E-2</v>
      </c>
      <c r="H15" s="226">
        <v>4.1618242005646518E-2</v>
      </c>
      <c r="I15" s="226">
        <v>4.0938799326555433E-2</v>
      </c>
      <c r="J15" s="226">
        <v>3.6498661385721637E-2</v>
      </c>
      <c r="K15" s="226">
        <v>3.889791789488542E-2</v>
      </c>
      <c r="L15" s="226">
        <v>3.7710490841754367E-2</v>
      </c>
      <c r="M15" s="226">
        <v>4.0415583559770013E-2</v>
      </c>
      <c r="N15" s="226">
        <v>2.6530878704159041E-2</v>
      </c>
      <c r="O15" s="226">
        <v>2.675385672012957E-2</v>
      </c>
      <c r="P15" s="226">
        <v>2.350564809824203E-2</v>
      </c>
      <c r="Q15" s="226">
        <v>2.264378891317078E-2</v>
      </c>
      <c r="R15" s="226">
        <v>2.0951901626538681E-2</v>
      </c>
      <c r="S15" s="226">
        <v>2.721792479040841E-2</v>
      </c>
      <c r="T15" s="226">
        <v>2.9320656419624499E-2</v>
      </c>
      <c r="U15" s="226">
        <v>1.7775673314463589E-2</v>
      </c>
      <c r="V15" s="226">
        <v>3.1362003417601328E-2</v>
      </c>
      <c r="W15" s="226">
        <v>2.9866912193722429E-2</v>
      </c>
      <c r="X15" s="226">
        <v>3.7220426490788649E-3</v>
      </c>
      <c r="Y15" s="226">
        <v>2.7391438559823119E-2</v>
      </c>
      <c r="DA15" s="69" t="s">
        <v>1852</v>
      </c>
    </row>
    <row r="16" spans="1:105" ht="12" customHeight="1" x14ac:dyDescent="0.25">
      <c r="A16" s="57" t="s">
        <v>1853</v>
      </c>
      <c r="B16" s="261">
        <v>0.38064168824033001</v>
      </c>
      <c r="C16" s="261">
        <v>0.36016552372400479</v>
      </c>
      <c r="D16" s="261">
        <v>0.38966650731920383</v>
      </c>
      <c r="E16" s="261">
        <v>0.38020161658732049</v>
      </c>
      <c r="F16" s="261">
        <v>0.3083713012590677</v>
      </c>
      <c r="G16" s="261">
        <v>0.31341953604715928</v>
      </c>
      <c r="H16" s="261">
        <v>0.36698778725445708</v>
      </c>
      <c r="I16" s="261">
        <v>0.33975914357324027</v>
      </c>
      <c r="J16" s="261">
        <v>0.30116690913287419</v>
      </c>
      <c r="K16" s="261">
        <v>0.29805764813030988</v>
      </c>
      <c r="L16" s="261">
        <v>0.3354755016680166</v>
      </c>
      <c r="M16" s="261">
        <v>0.33129536738900212</v>
      </c>
      <c r="N16" s="261">
        <v>0.23978080131480961</v>
      </c>
      <c r="O16" s="261">
        <v>0.17549562486089529</v>
      </c>
      <c r="P16" s="261">
        <v>0.1494689540789037</v>
      </c>
      <c r="Q16" s="261">
        <v>0.1364158815338346</v>
      </c>
      <c r="R16" s="261">
        <v>0.163677697419257</v>
      </c>
      <c r="S16" s="261">
        <v>0.17377367223575921</v>
      </c>
      <c r="T16" s="261">
        <v>0.18429594758678619</v>
      </c>
      <c r="U16" s="261">
        <v>0.17587027897739321</v>
      </c>
      <c r="V16" s="261">
        <v>0.23146489033944939</v>
      </c>
      <c r="W16" s="261">
        <v>0.22902452102749379</v>
      </c>
      <c r="X16" s="261">
        <v>9.5620428328063681E-2</v>
      </c>
      <c r="Y16" s="261">
        <v>0.2026793210778236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12.529348635524217</v>
      </c>
      <c r="C17" s="294">
        <f t="shared" si="0"/>
        <v>11.096268532250983</v>
      </c>
      <c r="D17" s="294">
        <f t="shared" si="0"/>
        <v>12.785376750346909</v>
      </c>
      <c r="E17" s="294">
        <f t="shared" si="0"/>
        <v>13.079903309457476</v>
      </c>
      <c r="F17" s="294">
        <f t="shared" si="0"/>
        <v>13.445096817700144</v>
      </c>
      <c r="G17" s="294">
        <f t="shared" si="0"/>
        <v>10.720108750999458</v>
      </c>
      <c r="H17" s="294">
        <f t="shared" si="0"/>
        <v>12.593157349217822</v>
      </c>
      <c r="I17" s="294">
        <f t="shared" si="0"/>
        <v>11.582939859636072</v>
      </c>
      <c r="J17" s="294">
        <f t="shared" si="0"/>
        <v>10.706586443635222</v>
      </c>
      <c r="K17" s="294">
        <f t="shared" si="0"/>
        <v>9.9475801832557842</v>
      </c>
      <c r="L17" s="294">
        <f t="shared" si="0"/>
        <v>11.968045690911238</v>
      </c>
      <c r="M17" s="294">
        <f t="shared" si="0"/>
        <v>10.985291240384161</v>
      </c>
      <c r="N17" s="294">
        <f t="shared" si="0"/>
        <v>8.5908777273112182</v>
      </c>
      <c r="O17" s="294">
        <f t="shared" si="0"/>
        <v>5.1898322947779558</v>
      </c>
      <c r="P17" s="294">
        <f t="shared" si="0"/>
        <v>4.3286361357323067</v>
      </c>
      <c r="Q17" s="294">
        <f t="shared" si="0"/>
        <v>4.2589348603607906</v>
      </c>
      <c r="R17" s="294">
        <f t="shared" si="0"/>
        <v>5.2790390925336297</v>
      </c>
      <c r="S17" s="294">
        <f t="shared" si="0"/>
        <v>5.2608432428230092</v>
      </c>
      <c r="T17" s="294">
        <f t="shared" si="0"/>
        <v>5.3499891187284252</v>
      </c>
      <c r="U17" s="294">
        <f t="shared" si="0"/>
        <v>6.7021688140400011</v>
      </c>
      <c r="V17" s="294">
        <f t="shared" si="0"/>
        <v>7.1306310941157776</v>
      </c>
      <c r="W17" s="294">
        <f t="shared" si="0"/>
        <v>7.1399951249276459</v>
      </c>
      <c r="X17" s="294">
        <f t="shared" si="0"/>
        <v>6.3146802143281775</v>
      </c>
      <c r="Y17" s="294">
        <f t="shared" si="0"/>
        <v>6.0270387446970073</v>
      </c>
      <c r="DA17" s="70"/>
    </row>
    <row r="18" spans="1:105" ht="12" customHeight="1" x14ac:dyDescent="0.25">
      <c r="A18" s="60" t="s">
        <v>1856</v>
      </c>
      <c r="B18" s="329">
        <v>9.3573345668548136</v>
      </c>
      <c r="C18" s="329">
        <v>8.094889167884288</v>
      </c>
      <c r="D18" s="329">
        <v>9.5381558560202233</v>
      </c>
      <c r="E18" s="329">
        <v>9.9115565045631513</v>
      </c>
      <c r="F18" s="329">
        <v>10.87533597387459</v>
      </c>
      <c r="G18" s="329">
        <v>8.1082792839398099</v>
      </c>
      <c r="H18" s="329">
        <v>9.534925788764026</v>
      </c>
      <c r="I18" s="329">
        <v>8.7516136631924155</v>
      </c>
      <c r="J18" s="329">
        <v>8.1968622008612808</v>
      </c>
      <c r="K18" s="329">
        <v>7.4637664488365463</v>
      </c>
      <c r="L18" s="329">
        <v>9.1724165103444442</v>
      </c>
      <c r="M18" s="329">
        <v>8.2244965121424887</v>
      </c>
      <c r="N18" s="329">
        <v>6.5927043830211467</v>
      </c>
      <c r="O18" s="329">
        <v>3.727368754270501</v>
      </c>
      <c r="P18" s="329">
        <v>3.083061518408114</v>
      </c>
      <c r="Q18" s="329">
        <v>3.122135847578841</v>
      </c>
      <c r="R18" s="329">
        <v>3.9150582807064942</v>
      </c>
      <c r="S18" s="329">
        <v>3.812729307525021</v>
      </c>
      <c r="T18" s="329">
        <v>3.8141895555052132</v>
      </c>
      <c r="U18" s="329">
        <v>5.2365831558950644</v>
      </c>
      <c r="V18" s="329">
        <v>5.2017570079537077</v>
      </c>
      <c r="W18" s="329">
        <v>5.2314574496985387</v>
      </c>
      <c r="X18" s="329">
        <v>5.5178433115943166</v>
      </c>
      <c r="Y18" s="329">
        <v>4.3380444023818177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8.0942116836474638E-3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0.30882919976913881</v>
      </c>
      <c r="G21" s="229">
        <v>0.15152416332280691</v>
      </c>
      <c r="H21" s="229">
        <v>0.17011814596901739</v>
      </c>
      <c r="I21" s="229">
        <v>0.33068188614996602</v>
      </c>
      <c r="J21" s="229">
        <v>0.34367825273724661</v>
      </c>
      <c r="K21" s="229">
        <v>0.30356805357519218</v>
      </c>
      <c r="L21" s="229">
        <v>0.49900577969939769</v>
      </c>
      <c r="M21" s="229">
        <v>0.1668528004342677</v>
      </c>
      <c r="N21" s="229">
        <v>0.13839471246355081</v>
      </c>
      <c r="O21" s="229">
        <v>0.1288200816702911</v>
      </c>
      <c r="P21" s="229">
        <v>0.1167277301765519</v>
      </c>
      <c r="Q21" s="229">
        <v>0.11358970822148171</v>
      </c>
      <c r="R21" s="229">
        <v>9.5900736305024367E-2</v>
      </c>
      <c r="S21" s="229">
        <v>0.16999593261322271</v>
      </c>
      <c r="T21" s="229">
        <v>0.16656770982383451</v>
      </c>
      <c r="U21" s="229">
        <v>0.20273899602789699</v>
      </c>
      <c r="V21" s="229">
        <v>0.1097947961914144</v>
      </c>
      <c r="W21" s="229">
        <v>0.19239390264652501</v>
      </c>
      <c r="X21" s="229">
        <v>1.378661153436948E-2</v>
      </c>
      <c r="Y21" s="229">
        <v>3.3247984340749541E-2</v>
      </c>
      <c r="DA21" s="73" t="s">
        <v>1860</v>
      </c>
    </row>
    <row r="22" spans="1:105" ht="12" customHeight="1" x14ac:dyDescent="0.25">
      <c r="A22" s="64" t="s">
        <v>159</v>
      </c>
      <c r="B22" s="229">
        <v>0.19721335510495669</v>
      </c>
      <c r="C22" s="229">
        <v>0.16746414201880219</v>
      </c>
      <c r="D22" s="229">
        <v>0.1726701863073134</v>
      </c>
      <c r="E22" s="229">
        <v>0.17502971003561529</v>
      </c>
      <c r="F22" s="229">
        <v>0.4793885950103754</v>
      </c>
      <c r="G22" s="229">
        <v>0.38781908261305709</v>
      </c>
      <c r="H22" s="229">
        <v>0.14645955320904289</v>
      </c>
      <c r="I22" s="229">
        <v>0.1414204413122167</v>
      </c>
      <c r="J22" s="229">
        <v>0.14482086036670461</v>
      </c>
      <c r="K22" s="229">
        <v>0.12943590645737421</v>
      </c>
      <c r="L22" s="229">
        <v>0.1420834990262892</v>
      </c>
      <c r="M22" s="229">
        <v>0.14314649773032809</v>
      </c>
      <c r="N22" s="229">
        <v>3.6140217958286203E-2</v>
      </c>
      <c r="O22" s="229">
        <v>1.0926622255853361E-3</v>
      </c>
      <c r="P22" s="229">
        <v>9.8829018147205566E-4</v>
      </c>
      <c r="Q22" s="229">
        <v>1.029912602828237E-3</v>
      </c>
      <c r="R22" s="229">
        <v>8.16399874533357E-2</v>
      </c>
      <c r="S22" s="229">
        <v>9.5005029196554222E-2</v>
      </c>
      <c r="T22" s="229">
        <v>5.8175024520781528E-2</v>
      </c>
      <c r="U22" s="229">
        <v>7.9386684141764127E-2</v>
      </c>
      <c r="V22" s="229">
        <v>7.0338402634165728E-2</v>
      </c>
      <c r="W22" s="229">
        <v>7.1351509405478256E-2</v>
      </c>
      <c r="X22" s="229">
        <v>9.8643747059888057E-2</v>
      </c>
      <c r="Y22" s="229">
        <v>5.675080973597825E-2</v>
      </c>
      <c r="DA22" s="73" t="s">
        <v>1861</v>
      </c>
    </row>
    <row r="23" spans="1:105" ht="12" customHeight="1" x14ac:dyDescent="0.25">
      <c r="A23" s="64" t="s">
        <v>32</v>
      </c>
      <c r="B23" s="229">
        <v>0.47484629392016919</v>
      </c>
      <c r="C23" s="229">
        <v>0.33382295782412769</v>
      </c>
      <c r="D23" s="229">
        <v>0.51802957861959253</v>
      </c>
      <c r="E23" s="229">
        <v>0.88488927449431232</v>
      </c>
      <c r="F23" s="229">
        <v>1.7960700101736871</v>
      </c>
      <c r="G23" s="229">
        <v>1.540509232670459</v>
      </c>
      <c r="H23" s="229">
        <v>1.5390043373487321</v>
      </c>
      <c r="I23" s="229">
        <v>1.42455979376282</v>
      </c>
      <c r="J23" s="229">
        <v>1.3324953369083259</v>
      </c>
      <c r="K23" s="229">
        <v>1.451614653731323</v>
      </c>
      <c r="L23" s="229">
        <v>1.2898166026779061</v>
      </c>
      <c r="M23" s="229">
        <v>1.006317742104748</v>
      </c>
      <c r="N23" s="229">
        <v>0.47695971192140768</v>
      </c>
      <c r="O23" s="229">
        <v>0.22197603938641189</v>
      </c>
      <c r="P23" s="229">
        <v>0.100569565300673</v>
      </c>
      <c r="Q23" s="229">
        <v>0.48933835838891088</v>
      </c>
      <c r="R23" s="229">
        <v>0.42966474992829201</v>
      </c>
      <c r="S23" s="229">
        <v>0.18551813262253741</v>
      </c>
      <c r="T23" s="229">
        <v>6.697491700153764E-2</v>
      </c>
      <c r="U23" s="229">
        <v>8.1518965748549388E-2</v>
      </c>
      <c r="V23" s="229">
        <v>7.3577405005523386E-2</v>
      </c>
      <c r="W23" s="229">
        <v>8.2450573154324094E-2</v>
      </c>
      <c r="X23" s="229">
        <v>9.4495953655758816E-2</v>
      </c>
      <c r="Y23" s="229">
        <v>7.6381884189163085E-2</v>
      </c>
      <c r="DA23" s="73" t="s">
        <v>1862</v>
      </c>
    </row>
    <row r="24" spans="1:105" ht="12" customHeight="1" x14ac:dyDescent="0.25">
      <c r="A24" s="64" t="s">
        <v>33</v>
      </c>
      <c r="B24" s="229">
        <v>2.115677988728336E-4</v>
      </c>
      <c r="C24" s="229">
        <v>1.7848313553241529E-4</v>
      </c>
      <c r="D24" s="229">
        <v>1.8464237809828941E-4</v>
      </c>
      <c r="E24" s="229">
        <v>1.892440215631827E-4</v>
      </c>
      <c r="F24" s="229">
        <v>1.7782871387858281E-4</v>
      </c>
      <c r="G24" s="229">
        <v>1.3959999691928461E-4</v>
      </c>
      <c r="H24" s="229">
        <v>1.567307294916091E-4</v>
      </c>
      <c r="I24" s="229">
        <v>1.523294677082376E-4</v>
      </c>
      <c r="J24" s="229">
        <v>1.583162776524744E-4</v>
      </c>
      <c r="K24" s="229">
        <v>1.3983941047609609E-4</v>
      </c>
      <c r="L24" s="229">
        <v>1.5324553695183029E-4</v>
      </c>
      <c r="M24" s="229">
        <v>1.537223497283081E-4</v>
      </c>
      <c r="N24" s="229">
        <v>1.2750376580135199E-4</v>
      </c>
      <c r="O24" s="229">
        <v>1.186826088325139E-4</v>
      </c>
      <c r="P24" s="229">
        <v>1.0754186273463509E-4</v>
      </c>
      <c r="Q24" s="229">
        <v>1.046507868451271E-4</v>
      </c>
      <c r="R24" s="229">
        <v>8.835384534819902E-5</v>
      </c>
      <c r="S24" s="229">
        <v>1.044094171030132E-4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8.0924795760379133</v>
      </c>
      <c r="C25" s="229">
        <v>7.0852374772611562</v>
      </c>
      <c r="D25" s="229">
        <v>7.8052421879175213</v>
      </c>
      <c r="E25" s="229">
        <v>7.7244843572677766</v>
      </c>
      <c r="F25" s="229">
        <v>6.2161871925645524</v>
      </c>
      <c r="G25" s="229">
        <v>5.3373021205853384</v>
      </c>
      <c r="H25" s="229">
        <v>6.8329847520884197</v>
      </c>
      <c r="I25" s="229">
        <v>6.2106740582954227</v>
      </c>
      <c r="J25" s="229">
        <v>5.7194752706787071</v>
      </c>
      <c r="K25" s="229">
        <v>4.9687488083444968</v>
      </c>
      <c r="L25" s="229">
        <v>6.2694358766711531</v>
      </c>
      <c r="M25" s="229">
        <v>6.2386930184147431</v>
      </c>
      <c r="N25" s="229">
        <v>4.7410699197588597</v>
      </c>
      <c r="O25" s="229">
        <v>3.174688777278404</v>
      </c>
      <c r="P25" s="229">
        <v>2.8174575131461781</v>
      </c>
      <c r="Q25" s="229">
        <v>2.4411287265508959</v>
      </c>
      <c r="R25" s="229">
        <v>3.2806545482934881</v>
      </c>
      <c r="S25" s="229">
        <v>3.21043372376396</v>
      </c>
      <c r="T25" s="229">
        <v>3.259704479029045</v>
      </c>
      <c r="U25" s="229">
        <v>4.6144976544608962</v>
      </c>
      <c r="V25" s="229">
        <v>4.4212224438933907</v>
      </c>
      <c r="W25" s="229">
        <v>4.6190673287479749</v>
      </c>
      <c r="X25" s="229">
        <v>4.9730656617357409</v>
      </c>
      <c r="Y25" s="229">
        <v>3.9660588015051559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2.9083332691517642E-3</v>
      </c>
      <c r="H26" s="229">
        <v>3.265223531075191E-3</v>
      </c>
      <c r="I26" s="229">
        <v>3.1735305772549508E-3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4.9013206738873121E-3</v>
      </c>
      <c r="C27" s="229">
        <v>0</v>
      </c>
      <c r="D27" s="229">
        <v>0.72659853154645204</v>
      </c>
      <c r="E27" s="229">
        <v>0.83671090067135212</v>
      </c>
      <c r="F27" s="229">
        <v>1.7741674402476411</v>
      </c>
      <c r="G27" s="229">
        <v>0.42978185718217121</v>
      </c>
      <c r="H27" s="229">
        <v>0.56596772508832505</v>
      </c>
      <c r="I27" s="229">
        <v>0.38435263527250169</v>
      </c>
      <c r="J27" s="229">
        <v>0.40312601499575079</v>
      </c>
      <c r="K27" s="229">
        <v>0.46289175524429133</v>
      </c>
      <c r="L27" s="229">
        <v>0.87974431625622029</v>
      </c>
      <c r="M27" s="229">
        <v>0.58358128035190016</v>
      </c>
      <c r="N27" s="229">
        <v>1.124508837171208</v>
      </c>
      <c r="O27" s="229">
        <v>0.17307880454741609</v>
      </c>
      <c r="P27" s="229">
        <v>1.4939357098219719E-2</v>
      </c>
      <c r="Q27" s="229">
        <v>5.3293413200880997E-2</v>
      </c>
      <c r="R27" s="229">
        <v>4.0937281677998899E-3</v>
      </c>
      <c r="S27" s="229">
        <v>0.1247083479447907</v>
      </c>
      <c r="T27" s="229">
        <v>0.23705505882698019</v>
      </c>
      <c r="U27" s="229">
        <v>0.23261337260504469</v>
      </c>
      <c r="V27" s="229">
        <v>0.50418692001811893</v>
      </c>
      <c r="W27" s="229">
        <v>0.24259726361542139</v>
      </c>
      <c r="X27" s="229">
        <v>0.32887893040890742</v>
      </c>
      <c r="Y27" s="229">
        <v>0.20560492261077129</v>
      </c>
      <c r="DA27" s="73" t="s">
        <v>1866</v>
      </c>
    </row>
    <row r="28" spans="1:105" ht="12" customHeight="1" x14ac:dyDescent="0.25">
      <c r="A28" s="64" t="s">
        <v>39</v>
      </c>
      <c r="B28" s="229">
        <v>0.58768245331901381</v>
      </c>
      <c r="C28" s="229">
        <v>0.50818610764466976</v>
      </c>
      <c r="D28" s="229">
        <v>0.31543072925124449</v>
      </c>
      <c r="E28" s="229">
        <v>0.29025301807253162</v>
      </c>
      <c r="F28" s="229">
        <v>0.30051570739531508</v>
      </c>
      <c r="G28" s="229">
        <v>0.25829489429990637</v>
      </c>
      <c r="H28" s="229">
        <v>0.27696932079992198</v>
      </c>
      <c r="I28" s="229">
        <v>0.25659898835452638</v>
      </c>
      <c r="J28" s="229">
        <v>0.25310814889689343</v>
      </c>
      <c r="K28" s="229">
        <v>0.14736743207339281</v>
      </c>
      <c r="L28" s="229">
        <v>9.2177190476525978E-2</v>
      </c>
      <c r="M28" s="229">
        <v>8.5751450756774539E-2</v>
      </c>
      <c r="N28" s="229">
        <v>7.5503479982033966E-2</v>
      </c>
      <c r="O28" s="229">
        <v>2.7593706553559479E-2</v>
      </c>
      <c r="P28" s="229">
        <v>3.2271520642285091E-2</v>
      </c>
      <c r="Q28" s="229">
        <v>2.365107782699874E-2</v>
      </c>
      <c r="R28" s="229">
        <v>2.3016176713205851E-2</v>
      </c>
      <c r="S28" s="229">
        <v>2.6963731966853179E-2</v>
      </c>
      <c r="T28" s="229">
        <v>2.571236630303432E-2</v>
      </c>
      <c r="U28" s="229">
        <v>2.5827482910913871E-2</v>
      </c>
      <c r="V28" s="229">
        <v>2.2637040211093449E-2</v>
      </c>
      <c r="W28" s="229">
        <v>2.359687212881564E-2</v>
      </c>
      <c r="X28" s="229">
        <v>8.7819551600358114E-4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3.1720140686694029</v>
      </c>
      <c r="C29" s="262">
        <v>3.0013793643666951</v>
      </c>
      <c r="D29" s="262">
        <v>3.247220894326686</v>
      </c>
      <c r="E29" s="262">
        <v>3.1683468048943251</v>
      </c>
      <c r="F29" s="262">
        <v>2.569760843825553</v>
      </c>
      <c r="G29" s="262">
        <v>2.6118294670596489</v>
      </c>
      <c r="H29" s="262">
        <v>3.058231560453796</v>
      </c>
      <c r="I29" s="262">
        <v>2.8313261964436571</v>
      </c>
      <c r="J29" s="262">
        <v>2.5097242427739421</v>
      </c>
      <c r="K29" s="262">
        <v>2.4838137344192388</v>
      </c>
      <c r="L29" s="262">
        <v>2.795629180566793</v>
      </c>
      <c r="M29" s="262">
        <v>2.7607947282416712</v>
      </c>
      <c r="N29" s="262">
        <v>1.998173344290072</v>
      </c>
      <c r="O29" s="262">
        <v>1.4624635405074551</v>
      </c>
      <c r="P29" s="262">
        <v>1.2455746173241931</v>
      </c>
      <c r="Q29" s="262">
        <v>1.1367990127819501</v>
      </c>
      <c r="R29" s="262">
        <v>1.363980811827135</v>
      </c>
      <c r="S29" s="262">
        <v>1.4481139352979879</v>
      </c>
      <c r="T29" s="262">
        <v>1.535799563223212</v>
      </c>
      <c r="U29" s="262">
        <v>1.4655856581449369</v>
      </c>
      <c r="V29" s="262">
        <v>1.9288740861620699</v>
      </c>
      <c r="W29" s="262">
        <v>1.908537675229107</v>
      </c>
      <c r="X29" s="262">
        <v>0.79683690273386076</v>
      </c>
      <c r="Y29" s="262">
        <v>1.6889943423151901</v>
      </c>
      <c r="DA29" s="72" t="s">
        <v>1869</v>
      </c>
    </row>
    <row r="30" spans="1:105" ht="12" customHeight="1" x14ac:dyDescent="0.25">
      <c r="A30" s="132" t="s">
        <v>1870</v>
      </c>
      <c r="B30" s="316">
        <v>0.84587041831184173</v>
      </c>
      <c r="C30" s="316">
        <v>0.80036783049778537</v>
      </c>
      <c r="D30" s="316">
        <v>0.86592557182045038</v>
      </c>
      <c r="E30" s="316">
        <v>0.84489248130515349</v>
      </c>
      <c r="F30" s="316">
        <v>0.68526955835348136</v>
      </c>
      <c r="G30" s="316">
        <v>0.6964878578825735</v>
      </c>
      <c r="H30" s="316">
        <v>0.81552841612101279</v>
      </c>
      <c r="I30" s="316">
        <v>0.75502031905164224</v>
      </c>
      <c r="J30" s="316">
        <v>0.66925979807305147</v>
      </c>
      <c r="K30" s="316">
        <v>0.66235032917846381</v>
      </c>
      <c r="L30" s="316">
        <v>0.74550111481781189</v>
      </c>
      <c r="M30" s="316">
        <v>0.73621192753111275</v>
      </c>
      <c r="N30" s="316">
        <v>0.53284622514401947</v>
      </c>
      <c r="O30" s="316">
        <v>0.38999027746865489</v>
      </c>
      <c r="P30" s="316">
        <v>0.33215323128645152</v>
      </c>
      <c r="Q30" s="316">
        <v>0.30314640340852028</v>
      </c>
      <c r="R30" s="316">
        <v>0.36372821648723652</v>
      </c>
      <c r="S30" s="316">
        <v>0.38616371607946359</v>
      </c>
      <c r="T30" s="316">
        <v>0.40954655019285668</v>
      </c>
      <c r="U30" s="316">
        <v>0.39082284217198338</v>
      </c>
      <c r="V30" s="316">
        <v>0.51436642297655244</v>
      </c>
      <c r="W30" s="316">
        <v>0.5089433800610953</v>
      </c>
      <c r="X30" s="316">
        <v>0.21248984072902971</v>
      </c>
      <c r="Y30" s="316">
        <v>0.45039849128405091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44.937589771113373</v>
      </c>
      <c r="C32" s="223">
        <v>48.449065196559062</v>
      </c>
      <c r="D32" s="223">
        <v>54.234324170020088</v>
      </c>
      <c r="E32" s="223">
        <v>54.304724897405798</v>
      </c>
      <c r="F32" s="223">
        <v>62.467592902823213</v>
      </c>
      <c r="G32" s="223">
        <v>63.82271986071661</v>
      </c>
      <c r="H32" s="223">
        <v>65.538007803150023</v>
      </c>
      <c r="I32" s="223">
        <v>62.256491089161408</v>
      </c>
      <c r="J32" s="223">
        <v>55.393668665024578</v>
      </c>
      <c r="K32" s="223">
        <v>58.836255605883807</v>
      </c>
      <c r="L32" s="223">
        <v>64.386191892837601</v>
      </c>
      <c r="M32" s="223">
        <v>58.123527209064889</v>
      </c>
      <c r="N32" s="223">
        <v>57.218819813844547</v>
      </c>
      <c r="O32" s="223">
        <v>36.15304554402227</v>
      </c>
      <c r="P32" s="223">
        <v>33.533369193095247</v>
      </c>
      <c r="Q32" s="223">
        <v>34.538681743829393</v>
      </c>
      <c r="R32" s="223">
        <v>51.942233290604086</v>
      </c>
      <c r="S32" s="223">
        <v>42.514427279063383</v>
      </c>
      <c r="T32" s="223">
        <v>43.836328570592698</v>
      </c>
      <c r="U32" s="223">
        <v>46.330244364367829</v>
      </c>
      <c r="V32" s="223">
        <v>53.267880113796409</v>
      </c>
      <c r="W32" s="223">
        <v>54.336964109786088</v>
      </c>
      <c r="X32" s="223">
        <v>45.598854124780082</v>
      </c>
      <c r="Y32" s="223">
        <v>49.758051564549312</v>
      </c>
      <c r="DA32" s="89" t="s">
        <v>1872</v>
      </c>
    </row>
    <row r="33" spans="1:105" ht="12" customHeight="1" x14ac:dyDescent="0.25">
      <c r="A33" s="55" t="s">
        <v>91</v>
      </c>
      <c r="B33" s="259">
        <v>0.2371860865772937</v>
      </c>
      <c r="C33" s="259">
        <v>0.25572008269322399</v>
      </c>
      <c r="D33" s="259">
        <v>0.28625538604978812</v>
      </c>
      <c r="E33" s="259">
        <v>0.28662696968604939</v>
      </c>
      <c r="F33" s="259">
        <v>0.32971158386628158</v>
      </c>
      <c r="G33" s="259">
        <v>0.3368641094377427</v>
      </c>
      <c r="H33" s="259">
        <v>0.3459176086683225</v>
      </c>
      <c r="I33" s="259">
        <v>0.32859736271377599</v>
      </c>
      <c r="J33" s="259">
        <v>0.29237454787294442</v>
      </c>
      <c r="K33" s="259">
        <v>0.31054494215458922</v>
      </c>
      <c r="L33" s="259">
        <v>0.33983818363424562</v>
      </c>
      <c r="M33" s="259">
        <v>0.30678307463798088</v>
      </c>
      <c r="N33" s="259">
        <v>0.30200791852384579</v>
      </c>
      <c r="O33" s="259">
        <v>0.19082018938048531</v>
      </c>
      <c r="P33" s="259">
        <v>0.17699321768585899</v>
      </c>
      <c r="Q33" s="259">
        <v>0.18229938009727151</v>
      </c>
      <c r="R33" s="259">
        <v>0.2741574504783087</v>
      </c>
      <c r="S33" s="259">
        <v>0.22439633902804479</v>
      </c>
      <c r="T33" s="259">
        <v>0.2313734954750841</v>
      </c>
      <c r="U33" s="259">
        <v>0.24453668759109781</v>
      </c>
      <c r="V33" s="259">
        <v>0.28115437629870549</v>
      </c>
      <c r="W33" s="259">
        <v>0.28679713218612829</v>
      </c>
      <c r="X33" s="259">
        <v>0.2406763205894685</v>
      </c>
      <c r="Y33" s="259">
        <v>0.26262907259661589</v>
      </c>
      <c r="DA33" s="67" t="s">
        <v>1873</v>
      </c>
    </row>
    <row r="34" spans="1:105" ht="12" customHeight="1" x14ac:dyDescent="0.25">
      <c r="A34" s="173" t="s">
        <v>92</v>
      </c>
      <c r="B34" s="224">
        <v>0.33658487995237951</v>
      </c>
      <c r="C34" s="224">
        <v>0.36288601315854402</v>
      </c>
      <c r="D34" s="224">
        <v>0.40621790316478729</v>
      </c>
      <c r="E34" s="224">
        <v>0.40674520826690408</v>
      </c>
      <c r="F34" s="224">
        <v>0.46788551333670553</v>
      </c>
      <c r="G34" s="224">
        <v>0.47803548459162559</v>
      </c>
      <c r="H34" s="224">
        <v>0.49088308031550321</v>
      </c>
      <c r="I34" s="224">
        <v>0.46630434979432239</v>
      </c>
      <c r="J34" s="224">
        <v>0.41490145360983027</v>
      </c>
      <c r="K34" s="224">
        <v>0.44068660849066588</v>
      </c>
      <c r="L34" s="224">
        <v>0.48225591936014311</v>
      </c>
      <c r="M34" s="224">
        <v>0.43534823580301768</v>
      </c>
      <c r="N34" s="224">
        <v>0.42857193045297259</v>
      </c>
      <c r="O34" s="224">
        <v>0.27078818771349278</v>
      </c>
      <c r="P34" s="224">
        <v>0.25116667586556191</v>
      </c>
      <c r="Q34" s="224">
        <v>0.25869651905335389</v>
      </c>
      <c r="R34" s="224">
        <v>0.38905002350220419</v>
      </c>
      <c r="S34" s="224">
        <v>0.31843526710785752</v>
      </c>
      <c r="T34" s="224">
        <v>0.32833637639729468</v>
      </c>
      <c r="U34" s="224">
        <v>0.34701593514415541</v>
      </c>
      <c r="V34" s="224">
        <v>0.39897918701798463</v>
      </c>
      <c r="W34" s="224">
        <v>0.40698668164119828</v>
      </c>
      <c r="X34" s="224">
        <v>0.34153778428562209</v>
      </c>
      <c r="Y34" s="224">
        <v>0.37269038900024232</v>
      </c>
      <c r="DA34" s="177" t="s">
        <v>1874</v>
      </c>
    </row>
    <row r="35" spans="1:105" ht="12" customHeight="1" x14ac:dyDescent="0.25">
      <c r="A35" s="173" t="s">
        <v>93</v>
      </c>
      <c r="B35" s="224">
        <v>1.197702737565616</v>
      </c>
      <c r="C35" s="224">
        <v>1.291292619697451</v>
      </c>
      <c r="D35" s="224">
        <v>1.4454847013254559</v>
      </c>
      <c r="E35" s="224">
        <v>1.447361062392023</v>
      </c>
      <c r="F35" s="224">
        <v>1.664922560603286</v>
      </c>
      <c r="G35" s="224">
        <v>1.7010401911990221</v>
      </c>
      <c r="H35" s="224">
        <v>1.7467570414978271</v>
      </c>
      <c r="I35" s="224">
        <v>1.6592961524784799</v>
      </c>
      <c r="J35" s="224">
        <v>1.476384224029176</v>
      </c>
      <c r="K35" s="224">
        <v>1.5681380502667051</v>
      </c>
      <c r="L35" s="224">
        <v>1.71605817500354</v>
      </c>
      <c r="M35" s="224">
        <v>1.549141999157557</v>
      </c>
      <c r="N35" s="224">
        <v>1.5250292123042739</v>
      </c>
      <c r="O35" s="224">
        <v>0.96357196369239095</v>
      </c>
      <c r="P35" s="224">
        <v>0.89375082835568875</v>
      </c>
      <c r="Q35" s="224">
        <v>0.92054500223757585</v>
      </c>
      <c r="R35" s="224">
        <v>1.3843945642017039</v>
      </c>
      <c r="S35" s="224">
        <v>1.133119203710157</v>
      </c>
      <c r="T35" s="224">
        <v>1.168351284552805</v>
      </c>
      <c r="U35" s="224">
        <v>1.234820576491285</v>
      </c>
      <c r="V35" s="224">
        <v>1.419726473128418</v>
      </c>
      <c r="W35" s="224">
        <v>1.448220320601965</v>
      </c>
      <c r="X35" s="224">
        <v>1.2153271391123059</v>
      </c>
      <c r="Y35" s="224">
        <v>1.3261804844981091</v>
      </c>
      <c r="DA35" s="177" t="s">
        <v>1875</v>
      </c>
    </row>
    <row r="36" spans="1:105" ht="12" customHeight="1" x14ac:dyDescent="0.25">
      <c r="A36" s="173" t="s">
        <v>94</v>
      </c>
      <c r="B36" s="224">
        <v>0.94874434630917459</v>
      </c>
      <c r="C36" s="224">
        <v>1.022880330772896</v>
      </c>
      <c r="D36" s="224">
        <v>1.145021544199152</v>
      </c>
      <c r="E36" s="224">
        <v>1.146507878744198</v>
      </c>
      <c r="F36" s="224">
        <v>1.3188463354651261</v>
      </c>
      <c r="G36" s="224">
        <v>1.3474564377509699</v>
      </c>
      <c r="H36" s="224">
        <v>1.38367043467329</v>
      </c>
      <c r="I36" s="224">
        <v>1.3143894508551039</v>
      </c>
      <c r="J36" s="224">
        <v>1.169498191491777</v>
      </c>
      <c r="K36" s="224">
        <v>1.242179768618356</v>
      </c>
      <c r="L36" s="224">
        <v>1.359352734536982</v>
      </c>
      <c r="M36" s="224">
        <v>1.2271322985519231</v>
      </c>
      <c r="N36" s="224">
        <v>1.2080316740953829</v>
      </c>
      <c r="O36" s="224">
        <v>0.7632807575219408</v>
      </c>
      <c r="P36" s="224">
        <v>0.70797287074343596</v>
      </c>
      <c r="Q36" s="224">
        <v>0.72919752038908559</v>
      </c>
      <c r="R36" s="224">
        <v>1.0966298019132339</v>
      </c>
      <c r="S36" s="224">
        <v>0.89758535611217927</v>
      </c>
      <c r="T36" s="224">
        <v>0.92549398190033638</v>
      </c>
      <c r="U36" s="224">
        <v>0.97814675036439103</v>
      </c>
      <c r="V36" s="224">
        <v>1.124617505194822</v>
      </c>
      <c r="W36" s="224">
        <v>1.1471885287445129</v>
      </c>
      <c r="X36" s="224">
        <v>0.96270528235787334</v>
      </c>
      <c r="Y36" s="224">
        <v>1.050516290386464</v>
      </c>
      <c r="DA36" s="177" t="s">
        <v>1876</v>
      </c>
    </row>
    <row r="37" spans="1:105" ht="12" customHeight="1" x14ac:dyDescent="0.25">
      <c r="A37" s="56" t="s">
        <v>95</v>
      </c>
      <c r="B37" s="260">
        <v>0.54116138158841443</v>
      </c>
      <c r="C37" s="260">
        <v>0.59096438707737364</v>
      </c>
      <c r="D37" s="260">
        <v>0.65295527703437217</v>
      </c>
      <c r="E37" s="260">
        <v>0.64467928928022999</v>
      </c>
      <c r="F37" s="260">
        <v>0.71610876591331296</v>
      </c>
      <c r="G37" s="260">
        <v>0.75740283996401359</v>
      </c>
      <c r="H37" s="260">
        <v>0.77992793736718924</v>
      </c>
      <c r="I37" s="260">
        <v>0.73724600001273821</v>
      </c>
      <c r="J37" s="260">
        <v>0.6467859704005775</v>
      </c>
      <c r="K37" s="260">
        <v>0.69477966781001943</v>
      </c>
      <c r="L37" s="260">
        <v>0.75802769949032622</v>
      </c>
      <c r="M37" s="260">
        <v>0.69381989585413661</v>
      </c>
      <c r="N37" s="260">
        <v>0.6742488927273651</v>
      </c>
      <c r="O37" s="260">
        <v>0.44110298250121871</v>
      </c>
      <c r="P37" s="260">
        <v>0.41224997732929142</v>
      </c>
      <c r="Q37" s="260">
        <v>0.40895616005899282</v>
      </c>
      <c r="R37" s="260">
        <v>0.62331314758940515</v>
      </c>
      <c r="S37" s="260">
        <v>0.51333792104300646</v>
      </c>
      <c r="T37" s="260">
        <v>0.53763561292668038</v>
      </c>
      <c r="U37" s="260">
        <v>0.54542660871060522</v>
      </c>
      <c r="V37" s="260">
        <v>0.6457117724231356</v>
      </c>
      <c r="W37" s="260">
        <v>0.65845428554878593</v>
      </c>
      <c r="X37" s="260">
        <v>0.55529437986117125</v>
      </c>
      <c r="Y37" s="260">
        <v>0.61076295341892606</v>
      </c>
      <c r="DA37" s="68" t="s">
        <v>1877</v>
      </c>
    </row>
    <row r="38" spans="1:105" ht="12" customHeight="1" x14ac:dyDescent="0.25">
      <c r="A38" s="37" t="s">
        <v>159</v>
      </c>
      <c r="B38" s="226">
        <v>9.7512339083371952E-3</v>
      </c>
      <c r="C38" s="226">
        <v>9.8454662169233497E-3</v>
      </c>
      <c r="D38" s="226">
        <v>1.068449405834041E-2</v>
      </c>
      <c r="E38" s="226">
        <v>1.094064149709789E-2</v>
      </c>
      <c r="F38" s="226">
        <v>4.3917034672811363E-2</v>
      </c>
      <c r="G38" s="226">
        <v>3.9186191558462508E-2</v>
      </c>
      <c r="H38" s="226">
        <v>1.2636353003489319E-2</v>
      </c>
      <c r="I38" s="226">
        <v>1.238838081756582E-2</v>
      </c>
      <c r="J38" s="226">
        <v>1.216844687031605E-2</v>
      </c>
      <c r="K38" s="226">
        <v>1.282092289958375E-2</v>
      </c>
      <c r="L38" s="226">
        <v>1.3133485499362741E-2</v>
      </c>
      <c r="M38" s="226">
        <v>1.1601469007245759E-2</v>
      </c>
      <c r="N38" s="226">
        <v>4.0118683858493898E-3</v>
      </c>
      <c r="O38" s="226">
        <v>9.7591356956354294E-5</v>
      </c>
      <c r="P38" s="226">
        <v>9.0368184921678108E-5</v>
      </c>
      <c r="Q38" s="226">
        <v>1.077486997097789E-4</v>
      </c>
      <c r="R38" s="226">
        <v>1.0979226762885959E-2</v>
      </c>
      <c r="S38" s="226">
        <v>9.4390172807451243E-3</v>
      </c>
      <c r="T38" s="226">
        <v>5.853717052344309E-3</v>
      </c>
      <c r="U38" s="226">
        <v>7.5490431000828613E-3</v>
      </c>
      <c r="V38" s="226">
        <v>7.0385097374105667E-3</v>
      </c>
      <c r="W38" s="226">
        <v>7.1271012675137363E-3</v>
      </c>
      <c r="X38" s="226">
        <v>1.040572045762996E-2</v>
      </c>
      <c r="Y38" s="226">
        <v>5.924351813377712E-3</v>
      </c>
      <c r="DA38" s="69" t="s">
        <v>1878</v>
      </c>
    </row>
    <row r="39" spans="1:105" ht="12" customHeight="1" x14ac:dyDescent="0.25">
      <c r="A39" s="37" t="s">
        <v>35</v>
      </c>
      <c r="B39" s="226">
        <v>0.40013345547714269</v>
      </c>
      <c r="C39" s="226">
        <v>0.41655165924071008</v>
      </c>
      <c r="D39" s="226">
        <v>0.48297314993503537</v>
      </c>
      <c r="E39" s="226">
        <v>0.48283696571062679</v>
      </c>
      <c r="F39" s="226">
        <v>0.56946809187781133</v>
      </c>
      <c r="G39" s="226">
        <v>0.53929410046931925</v>
      </c>
      <c r="H39" s="226">
        <v>0.58954165503707168</v>
      </c>
      <c r="I39" s="226">
        <v>0.54405285865342656</v>
      </c>
      <c r="J39" s="226">
        <v>0.4805739365248326</v>
      </c>
      <c r="K39" s="226">
        <v>0.4921659462412189</v>
      </c>
      <c r="L39" s="226">
        <v>0.5795151846606067</v>
      </c>
      <c r="M39" s="226">
        <v>0.50562189677327007</v>
      </c>
      <c r="N39" s="226">
        <v>0.52629866671352099</v>
      </c>
      <c r="O39" s="226">
        <v>0.28354799720722301</v>
      </c>
      <c r="P39" s="226">
        <v>0.25762526667797758</v>
      </c>
      <c r="Q39" s="226">
        <v>0.25538909358691853</v>
      </c>
      <c r="R39" s="226">
        <v>0.44119372552568548</v>
      </c>
      <c r="S39" s="226">
        <v>0.31896563427816949</v>
      </c>
      <c r="T39" s="226">
        <v>0.32799965022239219</v>
      </c>
      <c r="U39" s="226">
        <v>0.43880207436993052</v>
      </c>
      <c r="V39" s="226">
        <v>0.44241575095830121</v>
      </c>
      <c r="W39" s="226">
        <v>0.46138562292171181</v>
      </c>
      <c r="X39" s="226">
        <v>0.52459818930077262</v>
      </c>
      <c r="Y39" s="226">
        <v>0.41402629780917061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0.13127669220293439</v>
      </c>
      <c r="C42" s="226">
        <v>0.1645672616197402</v>
      </c>
      <c r="D42" s="226">
        <v>0.15929763304099631</v>
      </c>
      <c r="E42" s="226">
        <v>0.15090168207250521</v>
      </c>
      <c r="F42" s="226">
        <v>0.1027236393626903</v>
      </c>
      <c r="G42" s="226">
        <v>0.17892254793623191</v>
      </c>
      <c r="H42" s="226">
        <v>0.17774992932662831</v>
      </c>
      <c r="I42" s="226">
        <v>0.18080476054174591</v>
      </c>
      <c r="J42" s="226">
        <v>0.15404358700542889</v>
      </c>
      <c r="K42" s="226">
        <v>0.18979279866921681</v>
      </c>
      <c r="L42" s="226">
        <v>0.16537902933035681</v>
      </c>
      <c r="M42" s="226">
        <v>0.17659653007362069</v>
      </c>
      <c r="N42" s="226">
        <v>0.1439383576279947</v>
      </c>
      <c r="O42" s="226">
        <v>0.15745739393703939</v>
      </c>
      <c r="P42" s="226">
        <v>0.15453434246639211</v>
      </c>
      <c r="Q42" s="226">
        <v>0.1534593177723646</v>
      </c>
      <c r="R42" s="226">
        <v>0.1711401953008336</v>
      </c>
      <c r="S42" s="226">
        <v>0.18493326948409189</v>
      </c>
      <c r="T42" s="226">
        <v>0.20378224565194389</v>
      </c>
      <c r="U42" s="226">
        <v>9.9075491240591868E-2</v>
      </c>
      <c r="V42" s="226">
        <v>0.19625751172742381</v>
      </c>
      <c r="W42" s="226">
        <v>0.18994156135956039</v>
      </c>
      <c r="X42" s="226">
        <v>2.029047010276867E-2</v>
      </c>
      <c r="Y42" s="226">
        <v>0.19081230379637781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2.592531488290629</v>
      </c>
      <c r="C43" s="261">
        <f t="shared" si="1"/>
        <v>2.9198766831515641</v>
      </c>
      <c r="D43" s="261">
        <f t="shared" si="1"/>
        <v>3.1353847584208099</v>
      </c>
      <c r="E43" s="261">
        <f t="shared" si="1"/>
        <v>3.0467130160891527</v>
      </c>
      <c r="F43" s="261">
        <f t="shared" si="1"/>
        <v>3.060171769226816</v>
      </c>
      <c r="G43" s="261">
        <f t="shared" si="1"/>
        <v>3.5937718792524951</v>
      </c>
      <c r="H43" s="261">
        <f t="shared" si="1"/>
        <v>3.6827084010463942</v>
      </c>
      <c r="I43" s="261">
        <f t="shared" si="1"/>
        <v>3.5129268516532965</v>
      </c>
      <c r="J43" s="261">
        <f t="shared" si="1"/>
        <v>3.0460128630288352</v>
      </c>
      <c r="K43" s="261">
        <f t="shared" si="1"/>
        <v>3.3651762934285929</v>
      </c>
      <c r="L43" s="261">
        <f t="shared" si="1"/>
        <v>3.5325733798339218</v>
      </c>
      <c r="M43" s="261">
        <f t="shared" si="1"/>
        <v>3.3378236003495649</v>
      </c>
      <c r="N43" s="261">
        <f t="shared" si="1"/>
        <v>3.1311219439579521</v>
      </c>
      <c r="O43" s="261">
        <f t="shared" si="1"/>
        <v>2.2411849031489317</v>
      </c>
      <c r="P43" s="261">
        <f t="shared" si="1"/>
        <v>2.1094516412685751</v>
      </c>
      <c r="Q43" s="261">
        <f t="shared" si="1"/>
        <v>2.0637844981891647</v>
      </c>
      <c r="R43" s="261">
        <f t="shared" si="1"/>
        <v>3.036814824255424</v>
      </c>
      <c r="S43" s="261">
        <f t="shared" si="1"/>
        <v>2.5933907807362964</v>
      </c>
      <c r="T43" s="261">
        <f t="shared" si="1"/>
        <v>2.7529902356296421</v>
      </c>
      <c r="U43" s="261">
        <f t="shared" si="1"/>
        <v>2.444062534627975</v>
      </c>
      <c r="V43" s="261">
        <f t="shared" si="1"/>
        <v>3.2107197345886602</v>
      </c>
      <c r="W43" s="261">
        <f t="shared" si="1"/>
        <v>3.2489152505393948</v>
      </c>
      <c r="X43" s="261">
        <f t="shared" si="1"/>
        <v>1.8513772247517888</v>
      </c>
      <c r="Y43" s="261">
        <f t="shared" si="1"/>
        <v>3.0724205406287473</v>
      </c>
      <c r="DA43" s="70"/>
    </row>
    <row r="44" spans="1:105" ht="12" customHeight="1" x14ac:dyDescent="0.25">
      <c r="A44" s="60" t="s">
        <v>1884</v>
      </c>
      <c r="B44" s="262">
        <v>1.05154501133746</v>
      </c>
      <c r="C44" s="262">
        <v>1.1217916892126629</v>
      </c>
      <c r="D44" s="262">
        <v>1.268485403989926</v>
      </c>
      <c r="E44" s="262">
        <v>1.279106539353579</v>
      </c>
      <c r="F44" s="262">
        <v>1.513812988059271</v>
      </c>
      <c r="G44" s="262">
        <v>1.502081037871944</v>
      </c>
      <c r="H44" s="262">
        <v>1.543098269139205</v>
      </c>
      <c r="I44" s="262">
        <v>1.4645812129554969</v>
      </c>
      <c r="J44" s="262">
        <v>1.310885868508231</v>
      </c>
      <c r="K44" s="262">
        <v>1.3799456358634019</v>
      </c>
      <c r="L44" s="262">
        <v>1.524237289357343</v>
      </c>
      <c r="M44" s="262">
        <v>1.3617368627357951</v>
      </c>
      <c r="N44" s="262">
        <v>1.355311341838106</v>
      </c>
      <c r="O44" s="262">
        <v>0.83124602975620376</v>
      </c>
      <c r="P44" s="262">
        <v>0.76804299150431987</v>
      </c>
      <c r="Q44" s="262">
        <v>0.80176394555778674</v>
      </c>
      <c r="R44" s="262">
        <v>1.211762113323944</v>
      </c>
      <c r="S44" s="262">
        <v>0.98162717381842368</v>
      </c>
      <c r="T44" s="262">
        <v>1.004489702342195</v>
      </c>
      <c r="U44" s="262">
        <v>1.105958268984339</v>
      </c>
      <c r="V44" s="262">
        <v>1.233454440578839</v>
      </c>
      <c r="W44" s="262">
        <v>1.2606744097207161</v>
      </c>
      <c r="X44" s="262">
        <v>1.139805344883047</v>
      </c>
      <c r="Y44" s="262">
        <v>1.1450806821382919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1.6719984998940631E-3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4.2988065364192377E-2</v>
      </c>
      <c r="G47" s="229">
        <v>2.807026799846591E-2</v>
      </c>
      <c r="H47" s="229">
        <v>2.7531311979722219E-2</v>
      </c>
      <c r="I47" s="229">
        <v>5.5339563257556068E-2</v>
      </c>
      <c r="J47" s="229">
        <v>5.4962856979530343E-2</v>
      </c>
      <c r="K47" s="229">
        <v>5.6125471447989003E-2</v>
      </c>
      <c r="L47" s="229">
        <v>8.2922882553890367E-2</v>
      </c>
      <c r="M47" s="229">
        <v>2.762595967626633E-2</v>
      </c>
      <c r="N47" s="229">
        <v>2.8450831791477921E-2</v>
      </c>
      <c r="O47" s="229">
        <v>2.8728357321398609E-2</v>
      </c>
      <c r="P47" s="229">
        <v>2.9078860263092698E-2</v>
      </c>
      <c r="Q47" s="229">
        <v>2.9169817421313589E-2</v>
      </c>
      <c r="R47" s="229">
        <v>2.9682541245165849E-2</v>
      </c>
      <c r="S47" s="229">
        <v>4.3767236914090832E-2</v>
      </c>
      <c r="T47" s="229">
        <v>4.3866605690655702E-2</v>
      </c>
      <c r="U47" s="229">
        <v>4.2818162612431723E-2</v>
      </c>
      <c r="V47" s="229">
        <v>2.6034833750918241E-2</v>
      </c>
      <c r="W47" s="229">
        <v>4.6363001512465592E-2</v>
      </c>
      <c r="X47" s="229">
        <v>2.847861497205183E-3</v>
      </c>
      <c r="Y47" s="229">
        <v>8.7762182811511463E-3</v>
      </c>
      <c r="DA47" s="73" t="s">
        <v>1888</v>
      </c>
    </row>
    <row r="48" spans="1:105" ht="12" customHeight="1" x14ac:dyDescent="0.25">
      <c r="A48" s="64" t="s">
        <v>159</v>
      </c>
      <c r="B48" s="229">
        <v>2.21621572092024E-2</v>
      </c>
      <c r="C48" s="229">
        <v>2.3207221107255888E-2</v>
      </c>
      <c r="D48" s="229">
        <v>2.2963517722013611E-2</v>
      </c>
      <c r="E48" s="229">
        <v>2.258794030833039E-2</v>
      </c>
      <c r="F48" s="229">
        <v>6.6729403413147453E-2</v>
      </c>
      <c r="G48" s="229">
        <v>7.184455168827289E-2</v>
      </c>
      <c r="H48" s="229">
        <v>2.3702489989182281E-2</v>
      </c>
      <c r="I48" s="229">
        <v>2.3666689303809389E-2</v>
      </c>
      <c r="J48" s="229">
        <v>2.3160523462254751E-2</v>
      </c>
      <c r="K48" s="229">
        <v>2.3930882010344719E-2</v>
      </c>
      <c r="L48" s="229">
        <v>2.3610895468385691E-2</v>
      </c>
      <c r="M48" s="229">
        <v>2.3700887032188041E-2</v>
      </c>
      <c r="N48" s="229">
        <v>7.429613774510015E-3</v>
      </c>
      <c r="O48" s="229">
        <v>2.4367622222560309E-4</v>
      </c>
      <c r="P48" s="229">
        <v>2.4619987078430621E-4</v>
      </c>
      <c r="Q48" s="229">
        <v>2.64481378240991E-4</v>
      </c>
      <c r="R48" s="229">
        <v>2.5268651610045038E-2</v>
      </c>
      <c r="S48" s="229">
        <v>2.4460041819566899E-2</v>
      </c>
      <c r="T48" s="229">
        <v>1.532074172356898E-2</v>
      </c>
      <c r="U48" s="229">
        <v>1.676634499253455E-2</v>
      </c>
      <c r="V48" s="229">
        <v>1.6678828891790891E-2</v>
      </c>
      <c r="W48" s="229">
        <v>1.7194256642117361E-2</v>
      </c>
      <c r="X48" s="229">
        <v>2.0376560875133849E-2</v>
      </c>
      <c r="Y48" s="229">
        <v>1.498008086055886E-2</v>
      </c>
      <c r="DA48" s="73" t="s">
        <v>1889</v>
      </c>
    </row>
    <row r="49" spans="1:105" ht="12" customHeight="1" x14ac:dyDescent="0.25">
      <c r="A49" s="64" t="s">
        <v>32</v>
      </c>
      <c r="B49" s="229">
        <v>5.3361590093456188E-2</v>
      </c>
      <c r="C49" s="229">
        <v>4.626126584181154E-2</v>
      </c>
      <c r="D49" s="229">
        <v>6.8893082607709044E-2</v>
      </c>
      <c r="E49" s="229">
        <v>0.1141967618394166</v>
      </c>
      <c r="F49" s="229">
        <v>0.25000736670537987</v>
      </c>
      <c r="G49" s="229">
        <v>0.28538357227584282</v>
      </c>
      <c r="H49" s="229">
        <v>0.2490669546646149</v>
      </c>
      <c r="I49" s="229">
        <v>0.23839986441034369</v>
      </c>
      <c r="J49" s="229">
        <v>0.2130997525885821</v>
      </c>
      <c r="K49" s="229">
        <v>0.26838317089680008</v>
      </c>
      <c r="L49" s="229">
        <v>0.21433681734978699</v>
      </c>
      <c r="M49" s="229">
        <v>0.16661688202140329</v>
      </c>
      <c r="N49" s="229">
        <v>9.8052160329186372E-2</v>
      </c>
      <c r="O49" s="229">
        <v>4.9503205506446893E-2</v>
      </c>
      <c r="P49" s="229">
        <v>2.5053586938382059E-2</v>
      </c>
      <c r="Q49" s="229">
        <v>0.12566200578328809</v>
      </c>
      <c r="R49" s="229">
        <v>0.1329869003380344</v>
      </c>
      <c r="S49" s="229">
        <v>4.7763590207915083E-2</v>
      </c>
      <c r="T49" s="229">
        <v>1.7638246202568889E-2</v>
      </c>
      <c r="U49" s="229">
        <v>1.7216679572282911E-2</v>
      </c>
      <c r="V49" s="229">
        <v>1.7446869738736982E-2</v>
      </c>
      <c r="W49" s="229">
        <v>1.9868904342986101E-2</v>
      </c>
      <c r="X49" s="229">
        <v>1.951976287915539E-2</v>
      </c>
      <c r="Y49" s="229">
        <v>2.0161946706288389E-2</v>
      </c>
      <c r="DA49" s="73" t="s">
        <v>1890</v>
      </c>
    </row>
    <row r="50" spans="1:105" ht="12" customHeight="1" x14ac:dyDescent="0.25">
      <c r="A50" s="64" t="s">
        <v>33</v>
      </c>
      <c r="B50" s="229">
        <v>2.3775260131491999E-5</v>
      </c>
      <c r="C50" s="229">
        <v>2.4734235880490922E-5</v>
      </c>
      <c r="D50" s="229">
        <v>2.4555707110598161E-5</v>
      </c>
      <c r="E50" s="229">
        <v>2.4422326140560662E-5</v>
      </c>
      <c r="F50" s="229">
        <v>2.4753204624295039E-5</v>
      </c>
      <c r="G50" s="229">
        <v>2.5861283376705631E-5</v>
      </c>
      <c r="H50" s="229">
        <v>2.5364740403582841E-5</v>
      </c>
      <c r="I50" s="229">
        <v>2.5492313208854989E-5</v>
      </c>
      <c r="J50" s="229">
        <v>2.5318782485772121E-5</v>
      </c>
      <c r="K50" s="229">
        <v>2.5854343853200291E-5</v>
      </c>
      <c r="L50" s="229">
        <v>2.5465760477202411E-5</v>
      </c>
      <c r="M50" s="229">
        <v>2.5451939816905641E-5</v>
      </c>
      <c r="N50" s="229">
        <v>2.621189877141918E-5</v>
      </c>
      <c r="O50" s="229">
        <v>2.6467584480367241E-5</v>
      </c>
      <c r="P50" s="229">
        <v>2.6790504656975991E-5</v>
      </c>
      <c r="Q50" s="229">
        <v>2.6874303958215969E-5</v>
      </c>
      <c r="R50" s="229">
        <v>2.7346679074241089E-5</v>
      </c>
      <c r="S50" s="229">
        <v>2.6881300182674259E-5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0.90940496641803825</v>
      </c>
      <c r="C51" s="229">
        <v>0.98187391491698706</v>
      </c>
      <c r="D51" s="229">
        <v>1.038024114874432</v>
      </c>
      <c r="E51" s="229">
        <v>0.99686042751880732</v>
      </c>
      <c r="F51" s="229">
        <v>0.86527394932143287</v>
      </c>
      <c r="G51" s="229">
        <v>0.98874989723213746</v>
      </c>
      <c r="H51" s="229">
        <v>1.1058258005979711</v>
      </c>
      <c r="I51" s="229">
        <v>1.0393553572669361</v>
      </c>
      <c r="J51" s="229">
        <v>0.91468895339331213</v>
      </c>
      <c r="K51" s="229">
        <v>0.91865190058904855</v>
      </c>
      <c r="L51" s="229">
        <v>1.041831008838265</v>
      </c>
      <c r="M51" s="229">
        <v>1.0329456941133439</v>
      </c>
      <c r="N51" s="229">
        <v>0.97465705443205042</v>
      </c>
      <c r="O51" s="229">
        <v>0.70799204902943136</v>
      </c>
      <c r="P51" s="229">
        <v>0.70187652238299125</v>
      </c>
      <c r="Q51" s="229">
        <v>0.62688143468570756</v>
      </c>
      <c r="R51" s="229">
        <v>1.0154058007556781</v>
      </c>
      <c r="S51" s="229">
        <v>0.82655985484463668</v>
      </c>
      <c r="T51" s="229">
        <v>0.85846273086700264</v>
      </c>
      <c r="U51" s="229">
        <v>0.97457477256227376</v>
      </c>
      <c r="V51" s="229">
        <v>1.048372011200962</v>
      </c>
      <c r="W51" s="229">
        <v>1.113100896666025</v>
      </c>
      <c r="X51" s="229">
        <v>1.027272160807869</v>
      </c>
      <c r="Y51" s="229">
        <v>1.0468904641304719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5.3877673701470082E-4</v>
      </c>
      <c r="H52" s="229">
        <v>5.2843209174130955E-4</v>
      </c>
      <c r="I52" s="229">
        <v>5.3108985851781228E-4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5.5079352637956477E-4</v>
      </c>
      <c r="C53" s="229">
        <v>0</v>
      </c>
      <c r="D53" s="229">
        <v>9.6630800098055553E-2</v>
      </c>
      <c r="E53" s="229">
        <v>0.1079792446427989</v>
      </c>
      <c r="F53" s="229">
        <v>0.24695859700248751</v>
      </c>
      <c r="G53" s="229">
        <v>7.9618271089084452E-2</v>
      </c>
      <c r="H53" s="229">
        <v>9.1594191325704621E-2</v>
      </c>
      <c r="I53" s="229">
        <v>6.4321354944809297E-2</v>
      </c>
      <c r="J53" s="229">
        <v>6.4470059802937796E-2</v>
      </c>
      <c r="K53" s="229">
        <v>8.5582187211401914E-2</v>
      </c>
      <c r="L53" s="229">
        <v>0.1461925644594998</v>
      </c>
      <c r="M53" s="229">
        <v>9.6624047524912784E-2</v>
      </c>
      <c r="N53" s="229">
        <v>0.23117365688963401</v>
      </c>
      <c r="O53" s="229">
        <v>3.8598560700535557E-2</v>
      </c>
      <c r="P53" s="229">
        <v>3.7216476052649148E-3</v>
      </c>
      <c r="Q53" s="229">
        <v>1.3685739290721489E-2</v>
      </c>
      <c r="R53" s="229">
        <v>1.2670627971065041E-3</v>
      </c>
      <c r="S53" s="229">
        <v>3.2107472959855873E-2</v>
      </c>
      <c r="T53" s="229">
        <v>6.242987193337967E-2</v>
      </c>
      <c r="U53" s="229">
        <v>4.9127584772386178E-2</v>
      </c>
      <c r="V53" s="229">
        <v>0.1195541418846013</v>
      </c>
      <c r="W53" s="229">
        <v>5.8460986264134873E-2</v>
      </c>
      <c r="X53" s="229">
        <v>6.7935593950597617E-2</v>
      </c>
      <c r="Y53" s="229">
        <v>5.4271972159820832E-2</v>
      </c>
      <c r="DA53" s="73" t="s">
        <v>1894</v>
      </c>
    </row>
    <row r="54" spans="1:105" ht="12" customHeight="1" x14ac:dyDescent="0.25">
      <c r="A54" s="64" t="s">
        <v>39</v>
      </c>
      <c r="B54" s="229">
        <v>6.6041728830251931E-2</v>
      </c>
      <c r="C54" s="229">
        <v>7.0424553110727789E-2</v>
      </c>
      <c r="D54" s="229">
        <v>4.1949332980605207E-2</v>
      </c>
      <c r="E54" s="229">
        <v>3.745774271808492E-2</v>
      </c>
      <c r="F54" s="229">
        <v>4.18308530480066E-2</v>
      </c>
      <c r="G54" s="229">
        <v>4.7849839567749623E-2</v>
      </c>
      <c r="H54" s="229">
        <v>4.4823723749864833E-2</v>
      </c>
      <c r="I54" s="229">
        <v>4.294180160031625E-2</v>
      </c>
      <c r="J54" s="229">
        <v>4.0478403499128193E-2</v>
      </c>
      <c r="K54" s="229">
        <v>2.7246169363964269E-2</v>
      </c>
      <c r="L54" s="229">
        <v>1.5317654927037251E-2</v>
      </c>
      <c r="M54" s="229">
        <v>1.419794042786387E-2</v>
      </c>
      <c r="N54" s="229">
        <v>1.55218127224754E-2</v>
      </c>
      <c r="O54" s="229">
        <v>6.1537133916853854E-3</v>
      </c>
      <c r="P54" s="229">
        <v>8.039383939147552E-3</v>
      </c>
      <c r="Q54" s="229">
        <v>6.0735926945568114E-3</v>
      </c>
      <c r="R54" s="229">
        <v>7.1238098988398047E-3</v>
      </c>
      <c r="S54" s="229">
        <v>6.942095772175633E-3</v>
      </c>
      <c r="T54" s="229">
        <v>6.7715059250188121E-3</v>
      </c>
      <c r="U54" s="229">
        <v>5.4547244724302626E-3</v>
      </c>
      <c r="V54" s="229">
        <v>5.3677551118288284E-3</v>
      </c>
      <c r="W54" s="229">
        <v>5.6863642929876274E-3</v>
      </c>
      <c r="X54" s="229">
        <v>1.8140637319112051E-4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1.5409864769531689</v>
      </c>
      <c r="C55" s="262">
        <v>1.798084993938901</v>
      </c>
      <c r="D55" s="262">
        <v>1.8668993544308841</v>
      </c>
      <c r="E55" s="262">
        <v>1.7676064767355739</v>
      </c>
      <c r="F55" s="262">
        <v>1.546358781167545</v>
      </c>
      <c r="G55" s="262">
        <v>2.0916908413805508</v>
      </c>
      <c r="H55" s="262">
        <v>2.139610131907189</v>
      </c>
      <c r="I55" s="262">
        <v>2.0483456386977998</v>
      </c>
      <c r="J55" s="262">
        <v>1.735126994520604</v>
      </c>
      <c r="K55" s="262">
        <v>1.985230657565191</v>
      </c>
      <c r="L55" s="262">
        <v>2.008336090476579</v>
      </c>
      <c r="M55" s="262">
        <v>1.9760867376137701</v>
      </c>
      <c r="N55" s="262">
        <v>1.7758106021198461</v>
      </c>
      <c r="O55" s="262">
        <v>1.4099388733927281</v>
      </c>
      <c r="P55" s="262">
        <v>1.341408649764255</v>
      </c>
      <c r="Q55" s="262">
        <v>1.2620205526313779</v>
      </c>
      <c r="R55" s="262">
        <v>1.82505271093148</v>
      </c>
      <c r="S55" s="262">
        <v>1.6117636069178729</v>
      </c>
      <c r="T55" s="262">
        <v>1.748500533287447</v>
      </c>
      <c r="U55" s="262">
        <v>1.3381042656436359</v>
      </c>
      <c r="V55" s="262">
        <v>1.977265294009821</v>
      </c>
      <c r="W55" s="262">
        <v>1.9882408408186789</v>
      </c>
      <c r="X55" s="262">
        <v>0.71157187986874182</v>
      </c>
      <c r="Y55" s="262">
        <v>1.9273398584904551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34.557861989245957</v>
      </c>
      <c r="C56" s="261">
        <f t="shared" si="2"/>
        <v>37.167703580149123</v>
      </c>
      <c r="D56" s="261">
        <f t="shared" si="2"/>
        <v>41.702997221298027</v>
      </c>
      <c r="E56" s="261">
        <f t="shared" si="2"/>
        <v>41.827585674198424</v>
      </c>
      <c r="F56" s="261">
        <f t="shared" si="2"/>
        <v>48.436400251771268</v>
      </c>
      <c r="G56" s="261">
        <f t="shared" si="2"/>
        <v>49.150170664953102</v>
      </c>
      <c r="H56" s="261">
        <f t="shared" si="2"/>
        <v>50.47433508385209</v>
      </c>
      <c r="I56" s="261">
        <f t="shared" si="2"/>
        <v>47.940467462995656</v>
      </c>
      <c r="J56" s="261">
        <f t="shared" si="2"/>
        <v>42.71749170236972</v>
      </c>
      <c r="K56" s="261">
        <f t="shared" si="2"/>
        <v>45.278056108115841</v>
      </c>
      <c r="L56" s="261">
        <f t="shared" si="2"/>
        <v>49.65196008736325</v>
      </c>
      <c r="M56" s="261">
        <f t="shared" si="2"/>
        <v>44.71392317833331</v>
      </c>
      <c r="N56" s="261">
        <f t="shared" si="2"/>
        <v>44.129762867476742</v>
      </c>
      <c r="O56" s="261">
        <f t="shared" si="2"/>
        <v>27.692789460688374</v>
      </c>
      <c r="P56" s="261">
        <f t="shared" si="2"/>
        <v>25.66277139692545</v>
      </c>
      <c r="Q56" s="261">
        <f t="shared" si="2"/>
        <v>26.519253829453223</v>
      </c>
      <c r="R56" s="261">
        <f t="shared" si="2"/>
        <v>39.91951864389614</v>
      </c>
      <c r="S56" s="261">
        <f t="shared" si="2"/>
        <v>32.598644853201662</v>
      </c>
      <c r="T56" s="261">
        <f t="shared" si="2"/>
        <v>33.551742292482025</v>
      </c>
      <c r="U56" s="261">
        <f t="shared" si="2"/>
        <v>35.793772045401404</v>
      </c>
      <c r="V56" s="261">
        <f t="shared" si="2"/>
        <v>40.867753737156399</v>
      </c>
      <c r="W56" s="261">
        <f t="shared" si="2"/>
        <v>41.70580205030268</v>
      </c>
      <c r="X56" s="261">
        <f t="shared" si="2"/>
        <v>35.584767621416624</v>
      </c>
      <c r="Y56" s="261">
        <f t="shared" si="2"/>
        <v>38.118972943660111</v>
      </c>
      <c r="DA56" s="70"/>
    </row>
    <row r="57" spans="1:105" ht="12" customHeight="1" x14ac:dyDescent="0.25">
      <c r="A57" s="60" t="s">
        <v>1899</v>
      </c>
      <c r="B57" s="262">
        <v>31.546350340123801</v>
      </c>
      <c r="C57" s="262">
        <v>33.653750676379872</v>
      </c>
      <c r="D57" s="262">
        <v>38.054562119697778</v>
      </c>
      <c r="E57" s="262">
        <v>38.373196180607351</v>
      </c>
      <c r="F57" s="262">
        <v>45.414389641778143</v>
      </c>
      <c r="G57" s="262">
        <v>45.062431136158338</v>
      </c>
      <c r="H57" s="262">
        <v>46.292948074176138</v>
      </c>
      <c r="I57" s="262">
        <v>43.937436388664914</v>
      </c>
      <c r="J57" s="262">
        <v>39.326576055246939</v>
      </c>
      <c r="K57" s="262">
        <v>41.39836907590206</v>
      </c>
      <c r="L57" s="262">
        <v>45.727118680720281</v>
      </c>
      <c r="M57" s="262">
        <v>40.852105882073857</v>
      </c>
      <c r="N57" s="262">
        <v>40.659340255143157</v>
      </c>
      <c r="O57" s="262">
        <v>24.937380892686122</v>
      </c>
      <c r="P57" s="262">
        <v>23.041289745129589</v>
      </c>
      <c r="Q57" s="262">
        <v>24.0529183667336</v>
      </c>
      <c r="R57" s="262">
        <v>36.352863399718323</v>
      </c>
      <c r="S57" s="262">
        <v>29.44881521455271</v>
      </c>
      <c r="T57" s="262">
        <v>30.134691070265831</v>
      </c>
      <c r="U57" s="262">
        <v>33.178748069530187</v>
      </c>
      <c r="V57" s="262">
        <v>37.003633217365177</v>
      </c>
      <c r="W57" s="262">
        <v>37.820232291621501</v>
      </c>
      <c r="X57" s="262">
        <v>34.194160346491401</v>
      </c>
      <c r="Y57" s="262">
        <v>34.352420464148743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5.0159954996821902E-2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1.2896419609257721</v>
      </c>
      <c r="G60" s="229">
        <v>0.84210803995397754</v>
      </c>
      <c r="H60" s="229">
        <v>0.82593935939166652</v>
      </c>
      <c r="I60" s="229">
        <v>1.660186897726682</v>
      </c>
      <c r="J60" s="229">
        <v>1.6488857093859111</v>
      </c>
      <c r="K60" s="229">
        <v>1.6837641434396711</v>
      </c>
      <c r="L60" s="229">
        <v>2.4876864766167111</v>
      </c>
      <c r="M60" s="229">
        <v>0.82877879028798995</v>
      </c>
      <c r="N60" s="229">
        <v>0.85352495374433734</v>
      </c>
      <c r="O60" s="229">
        <v>0.86185071964195858</v>
      </c>
      <c r="P60" s="229">
        <v>0.87236580789278106</v>
      </c>
      <c r="Q60" s="229">
        <v>0.87509452263940746</v>
      </c>
      <c r="R60" s="229">
        <v>0.89047623735497583</v>
      </c>
      <c r="S60" s="229">
        <v>1.313017107422725</v>
      </c>
      <c r="T60" s="229">
        <v>1.3159981707196711</v>
      </c>
      <c r="U60" s="229">
        <v>1.2845448783729521</v>
      </c>
      <c r="V60" s="229">
        <v>0.78104501252754754</v>
      </c>
      <c r="W60" s="229">
        <v>1.3908900453739681</v>
      </c>
      <c r="X60" s="229">
        <v>8.5435844916155468E-2</v>
      </c>
      <c r="Y60" s="229">
        <v>0.26328654843453442</v>
      </c>
      <c r="DA60" s="73" t="s">
        <v>1903</v>
      </c>
    </row>
    <row r="61" spans="1:105" ht="12" customHeight="1" x14ac:dyDescent="0.25">
      <c r="A61" s="64" t="s">
        <v>159</v>
      </c>
      <c r="B61" s="229">
        <v>0.66486471627607202</v>
      </c>
      <c r="C61" s="229">
        <v>0.69621663321767657</v>
      </c>
      <c r="D61" s="229">
        <v>0.68890553166040858</v>
      </c>
      <c r="E61" s="229">
        <v>0.67763820924991136</v>
      </c>
      <c r="F61" s="229">
        <v>2.0018821023944242</v>
      </c>
      <c r="G61" s="229">
        <v>2.1553365506481872</v>
      </c>
      <c r="H61" s="229">
        <v>0.71107469967546855</v>
      </c>
      <c r="I61" s="229">
        <v>0.71000067911428155</v>
      </c>
      <c r="J61" s="229">
        <v>0.69481570386764246</v>
      </c>
      <c r="K61" s="229">
        <v>0.71792646031034157</v>
      </c>
      <c r="L61" s="229">
        <v>0.70832686405157064</v>
      </c>
      <c r="M61" s="229">
        <v>0.71102661096564124</v>
      </c>
      <c r="N61" s="229">
        <v>0.22288841323530051</v>
      </c>
      <c r="O61" s="229">
        <v>7.3102866667680948E-3</v>
      </c>
      <c r="P61" s="229">
        <v>7.3859961235291866E-3</v>
      </c>
      <c r="Q61" s="229">
        <v>7.9344413472297315E-3</v>
      </c>
      <c r="R61" s="229">
        <v>0.75805954830135158</v>
      </c>
      <c r="S61" s="229">
        <v>0.73380125458700707</v>
      </c>
      <c r="T61" s="229">
        <v>0.45962225170706922</v>
      </c>
      <c r="U61" s="229">
        <v>0.50299034977603652</v>
      </c>
      <c r="V61" s="229">
        <v>0.50036486675372693</v>
      </c>
      <c r="W61" s="229">
        <v>0.51582769926352101</v>
      </c>
      <c r="X61" s="229">
        <v>0.61129682625401538</v>
      </c>
      <c r="Y61" s="229">
        <v>0.44940242581676582</v>
      </c>
      <c r="DA61" s="73" t="s">
        <v>1904</v>
      </c>
    </row>
    <row r="62" spans="1:105" ht="12" customHeight="1" x14ac:dyDescent="0.25">
      <c r="A62" s="64" t="s">
        <v>32</v>
      </c>
      <c r="B62" s="229">
        <v>1.600847702803686</v>
      </c>
      <c r="C62" s="229">
        <v>1.3878379752543459</v>
      </c>
      <c r="D62" s="229">
        <v>2.0667924782312719</v>
      </c>
      <c r="E62" s="229">
        <v>3.4259028551824979</v>
      </c>
      <c r="F62" s="229">
        <v>7.5002210011614006</v>
      </c>
      <c r="G62" s="229">
        <v>8.5615071682752859</v>
      </c>
      <c r="H62" s="229">
        <v>7.4720086399384469</v>
      </c>
      <c r="I62" s="229">
        <v>7.1519959323103137</v>
      </c>
      <c r="J62" s="229">
        <v>6.3929925776574619</v>
      </c>
      <c r="K62" s="229">
        <v>8.0514951269040083</v>
      </c>
      <c r="L62" s="229">
        <v>6.4301045204936118</v>
      </c>
      <c r="M62" s="229">
        <v>4.9985064606421012</v>
      </c>
      <c r="N62" s="229">
        <v>2.9415648098755911</v>
      </c>
      <c r="O62" s="229">
        <v>1.4850961651934069</v>
      </c>
      <c r="P62" s="229">
        <v>0.75160760815146199</v>
      </c>
      <c r="Q62" s="229">
        <v>3.769860173498643</v>
      </c>
      <c r="R62" s="229">
        <v>3.989607010141035</v>
      </c>
      <c r="S62" s="229">
        <v>1.432907706237452</v>
      </c>
      <c r="T62" s="229">
        <v>0.52914738607706657</v>
      </c>
      <c r="U62" s="229">
        <v>0.51650038716848734</v>
      </c>
      <c r="V62" s="229">
        <v>0.52340609216210943</v>
      </c>
      <c r="W62" s="229">
        <v>0.59606713028958314</v>
      </c>
      <c r="X62" s="229">
        <v>0.58559288637466167</v>
      </c>
      <c r="Y62" s="229">
        <v>0.60485840118865142</v>
      </c>
      <c r="DA62" s="73" t="s">
        <v>1905</v>
      </c>
    </row>
    <row r="63" spans="1:105" ht="12" customHeight="1" x14ac:dyDescent="0.25">
      <c r="A63" s="64" t="s">
        <v>33</v>
      </c>
      <c r="B63" s="229">
        <v>7.1325780394476028E-4</v>
      </c>
      <c r="C63" s="229">
        <v>7.4202707641472733E-4</v>
      </c>
      <c r="D63" s="229">
        <v>7.3667121331794495E-4</v>
      </c>
      <c r="E63" s="229">
        <v>7.3266978421681955E-4</v>
      </c>
      <c r="F63" s="229">
        <v>7.4259613872885131E-4</v>
      </c>
      <c r="G63" s="229">
        <v>7.7583850130116903E-4</v>
      </c>
      <c r="H63" s="229">
        <v>7.6094221210748524E-4</v>
      </c>
      <c r="I63" s="229">
        <v>7.6476939626564963E-4</v>
      </c>
      <c r="J63" s="229">
        <v>7.5956347457316364E-4</v>
      </c>
      <c r="K63" s="229">
        <v>7.7563031559600899E-4</v>
      </c>
      <c r="L63" s="229">
        <v>7.639728143160725E-4</v>
      </c>
      <c r="M63" s="229">
        <v>7.6355819450716917E-4</v>
      </c>
      <c r="N63" s="229">
        <v>7.8635696314257556E-4</v>
      </c>
      <c r="O63" s="229">
        <v>7.9402753441101728E-4</v>
      </c>
      <c r="P63" s="229">
        <v>8.0371513970927994E-4</v>
      </c>
      <c r="Q63" s="229">
        <v>8.0622911874647912E-4</v>
      </c>
      <c r="R63" s="229">
        <v>8.2040037222723286E-4</v>
      </c>
      <c r="S63" s="229">
        <v>8.0643900548022776E-4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27.282148992541149</v>
      </c>
      <c r="C64" s="229">
        <v>29.456217447509609</v>
      </c>
      <c r="D64" s="229">
        <v>31.140723446232961</v>
      </c>
      <c r="E64" s="229">
        <v>29.905812825564212</v>
      </c>
      <c r="F64" s="229">
        <v>25.958218479642991</v>
      </c>
      <c r="G64" s="229">
        <v>29.66249691696412</v>
      </c>
      <c r="H64" s="229">
        <v>33.174774017939129</v>
      </c>
      <c r="I64" s="229">
        <v>31.18066071800807</v>
      </c>
      <c r="J64" s="229">
        <v>27.44066860179937</v>
      </c>
      <c r="K64" s="229">
        <v>27.559557017671469</v>
      </c>
      <c r="L64" s="229">
        <v>31.254930265147959</v>
      </c>
      <c r="M64" s="229">
        <v>30.988370823400331</v>
      </c>
      <c r="N64" s="229">
        <v>29.239711632961509</v>
      </c>
      <c r="O64" s="229">
        <v>21.239761470882939</v>
      </c>
      <c r="P64" s="229">
        <v>21.056295671489739</v>
      </c>
      <c r="Q64" s="229">
        <v>18.806443040571221</v>
      </c>
      <c r="R64" s="229">
        <v>30.46217402267035</v>
      </c>
      <c r="S64" s="229">
        <v>24.796795645339099</v>
      </c>
      <c r="T64" s="229">
        <v>25.75388192601007</v>
      </c>
      <c r="U64" s="229">
        <v>29.237243176868219</v>
      </c>
      <c r="V64" s="229">
        <v>31.451160336028892</v>
      </c>
      <c r="W64" s="229">
        <v>33.393026899980747</v>
      </c>
      <c r="X64" s="229">
        <v>30.818164824236082</v>
      </c>
      <c r="Y64" s="229">
        <v>31.406713923914161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1.6163302110441029E-2</v>
      </c>
      <c r="H65" s="229">
        <v>1.585296275223929E-2</v>
      </c>
      <c r="I65" s="229">
        <v>1.5932695755534371E-2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1.6523805791386941E-2</v>
      </c>
      <c r="C66" s="229">
        <v>0</v>
      </c>
      <c r="D66" s="229">
        <v>2.898924002941667</v>
      </c>
      <c r="E66" s="229">
        <v>3.239377339283966</v>
      </c>
      <c r="F66" s="229">
        <v>7.4087579100746277</v>
      </c>
      <c r="G66" s="229">
        <v>2.388548132672534</v>
      </c>
      <c r="H66" s="229">
        <v>2.7478257397711401</v>
      </c>
      <c r="I66" s="229">
        <v>1.929640648344279</v>
      </c>
      <c r="J66" s="229">
        <v>1.934101794088134</v>
      </c>
      <c r="K66" s="229">
        <v>2.5674656163420582</v>
      </c>
      <c r="L66" s="229">
        <v>4.3857769337849941</v>
      </c>
      <c r="M66" s="229">
        <v>2.8987214257473828</v>
      </c>
      <c r="N66" s="229">
        <v>6.9352097066890197</v>
      </c>
      <c r="O66" s="229">
        <v>1.1579568210160669</v>
      </c>
      <c r="P66" s="229">
        <v>0.1116494281579475</v>
      </c>
      <c r="Q66" s="229">
        <v>0.41057217872164459</v>
      </c>
      <c r="R66" s="229">
        <v>3.8011883913195148E-2</v>
      </c>
      <c r="S66" s="229">
        <v>0.96322418879567617</v>
      </c>
      <c r="T66" s="229">
        <v>1.8728961580013901</v>
      </c>
      <c r="U66" s="229">
        <v>1.4738275431715859</v>
      </c>
      <c r="V66" s="229">
        <v>3.5866242565380402</v>
      </c>
      <c r="W66" s="229">
        <v>1.7538295879240471</v>
      </c>
      <c r="X66" s="229">
        <v>2.038067818517928</v>
      </c>
      <c r="Y66" s="229">
        <v>1.628159164794625</v>
      </c>
      <c r="DA66" s="73" t="s">
        <v>1909</v>
      </c>
    </row>
    <row r="67" spans="1:105" ht="12" customHeight="1" x14ac:dyDescent="0.25">
      <c r="A67" s="64" t="s">
        <v>39</v>
      </c>
      <c r="B67" s="229">
        <v>1.9812518649075579</v>
      </c>
      <c r="C67" s="229">
        <v>2.1127365933218329</v>
      </c>
      <c r="D67" s="229">
        <v>1.2584799894181571</v>
      </c>
      <c r="E67" s="229">
        <v>1.123732281542547</v>
      </c>
      <c r="F67" s="229">
        <v>1.254925591440198</v>
      </c>
      <c r="G67" s="229">
        <v>1.435495187032489</v>
      </c>
      <c r="H67" s="229">
        <v>1.3447117124959449</v>
      </c>
      <c r="I67" s="229">
        <v>1.288254048009488</v>
      </c>
      <c r="J67" s="229">
        <v>1.214352104973845</v>
      </c>
      <c r="K67" s="229">
        <v>0.81738508091892814</v>
      </c>
      <c r="L67" s="229">
        <v>0.45952964781111771</v>
      </c>
      <c r="M67" s="229">
        <v>0.4259382128359161</v>
      </c>
      <c r="N67" s="229">
        <v>0.46565438167426221</v>
      </c>
      <c r="O67" s="229">
        <v>0.18461140175056159</v>
      </c>
      <c r="P67" s="229">
        <v>0.24118151817442651</v>
      </c>
      <c r="Q67" s="229">
        <v>0.18220778083670441</v>
      </c>
      <c r="R67" s="229">
        <v>0.2137142969651942</v>
      </c>
      <c r="S67" s="229">
        <v>0.20826287316526901</v>
      </c>
      <c r="T67" s="229">
        <v>0.20314517775056429</v>
      </c>
      <c r="U67" s="229">
        <v>0.16364173417290789</v>
      </c>
      <c r="V67" s="229">
        <v>0.16103265335486491</v>
      </c>
      <c r="W67" s="229">
        <v>0.17059092878962881</v>
      </c>
      <c r="X67" s="229">
        <v>5.4421911957336158E-3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3.0115116491221561</v>
      </c>
      <c r="C68" s="262">
        <v>3.5139529037692538</v>
      </c>
      <c r="D68" s="262">
        <v>3.6484351016002461</v>
      </c>
      <c r="E68" s="262">
        <v>3.4543894935910751</v>
      </c>
      <c r="F68" s="262">
        <v>3.0220106099931239</v>
      </c>
      <c r="G68" s="262">
        <v>4.0877395287947662</v>
      </c>
      <c r="H68" s="262">
        <v>4.1813870096759533</v>
      </c>
      <c r="I68" s="262">
        <v>4.0030310743307416</v>
      </c>
      <c r="J68" s="262">
        <v>3.3909156471227839</v>
      </c>
      <c r="K68" s="262">
        <v>3.879687032213782</v>
      </c>
      <c r="L68" s="262">
        <v>3.924841406642968</v>
      </c>
      <c r="M68" s="262">
        <v>3.8618172962594519</v>
      </c>
      <c r="N68" s="262">
        <v>3.4704226123335871</v>
      </c>
      <c r="O68" s="262">
        <v>2.7554085680022542</v>
      </c>
      <c r="P68" s="262">
        <v>2.621481651795861</v>
      </c>
      <c r="Q68" s="262">
        <v>2.4663354627196221</v>
      </c>
      <c r="R68" s="262">
        <v>3.5666552441778192</v>
      </c>
      <c r="S68" s="262">
        <v>3.1498296386489502</v>
      </c>
      <c r="T68" s="262">
        <v>3.4170512222161928</v>
      </c>
      <c r="U68" s="262">
        <v>2.6150239758712188</v>
      </c>
      <c r="V68" s="262">
        <v>3.864120519791221</v>
      </c>
      <c r="W68" s="262">
        <v>3.8855697586811768</v>
      </c>
      <c r="X68" s="262">
        <v>1.3906072749252241</v>
      </c>
      <c r="Y68" s="262">
        <v>3.7665524795113718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4.5258168615839036</v>
      </c>
      <c r="C69" s="261">
        <f t="shared" si="3"/>
        <v>4.8377414998588852</v>
      </c>
      <c r="D69" s="261">
        <f t="shared" si="3"/>
        <v>5.4600073785276901</v>
      </c>
      <c r="E69" s="261">
        <f t="shared" si="3"/>
        <v>5.49850579874881</v>
      </c>
      <c r="F69" s="261">
        <f t="shared" si="3"/>
        <v>6.4735461226404079</v>
      </c>
      <c r="G69" s="261">
        <f t="shared" si="3"/>
        <v>6.4579782535676324</v>
      </c>
      <c r="H69" s="261">
        <f t="shared" si="3"/>
        <v>6.6338082157293936</v>
      </c>
      <c r="I69" s="261">
        <f t="shared" si="3"/>
        <v>6.2972634586580263</v>
      </c>
      <c r="J69" s="261">
        <f t="shared" si="3"/>
        <v>5.6302197122217201</v>
      </c>
      <c r="K69" s="261">
        <f t="shared" si="3"/>
        <v>5.9366941669990343</v>
      </c>
      <c r="L69" s="261">
        <f t="shared" si="3"/>
        <v>6.5461257136151874</v>
      </c>
      <c r="M69" s="261">
        <f t="shared" si="3"/>
        <v>5.8595549263773918</v>
      </c>
      <c r="N69" s="261">
        <f t="shared" si="3"/>
        <v>5.8200453743060079</v>
      </c>
      <c r="O69" s="261">
        <f t="shared" si="3"/>
        <v>3.589507099375433</v>
      </c>
      <c r="P69" s="261">
        <f t="shared" si="3"/>
        <v>3.319012584921385</v>
      </c>
      <c r="Q69" s="261">
        <f t="shared" si="3"/>
        <v>3.4559488343507323</v>
      </c>
      <c r="R69" s="261">
        <f t="shared" si="3"/>
        <v>5.2183548347676822</v>
      </c>
      <c r="S69" s="261">
        <f t="shared" si="3"/>
        <v>4.2355175581241911</v>
      </c>
      <c r="T69" s="261">
        <f t="shared" si="3"/>
        <v>4.34040529122883</v>
      </c>
      <c r="U69" s="261">
        <f t="shared" si="3"/>
        <v>4.7424632260369108</v>
      </c>
      <c r="V69" s="261">
        <f t="shared" si="3"/>
        <v>5.3192173279882873</v>
      </c>
      <c r="W69" s="261">
        <f t="shared" si="3"/>
        <v>5.4345998602214305</v>
      </c>
      <c r="X69" s="261">
        <f t="shared" si="3"/>
        <v>4.847168372405223</v>
      </c>
      <c r="Y69" s="261">
        <f t="shared" si="3"/>
        <v>4.9438788903600877</v>
      </c>
      <c r="DA69" s="70"/>
    </row>
    <row r="70" spans="1:105" ht="12" customHeight="1" x14ac:dyDescent="0.25">
      <c r="A70" s="60" t="s">
        <v>1914</v>
      </c>
      <c r="B70" s="262">
        <v>3.6804075396811009</v>
      </c>
      <c r="C70" s="262">
        <v>3.9262709122443109</v>
      </c>
      <c r="D70" s="262">
        <v>4.4396989139647278</v>
      </c>
      <c r="E70" s="262">
        <v>4.476872887737513</v>
      </c>
      <c r="F70" s="262">
        <v>5.298345458207435</v>
      </c>
      <c r="G70" s="262">
        <v>5.2572836325517933</v>
      </c>
      <c r="H70" s="262">
        <v>5.4008439419872021</v>
      </c>
      <c r="I70" s="262">
        <v>5.1260342453442256</v>
      </c>
      <c r="J70" s="262">
        <v>4.5881005397787984</v>
      </c>
      <c r="K70" s="262">
        <v>4.8298097255218941</v>
      </c>
      <c r="L70" s="262">
        <v>5.3348305127506874</v>
      </c>
      <c r="M70" s="262">
        <v>4.7660790195752716</v>
      </c>
      <c r="N70" s="262">
        <v>4.743589696433359</v>
      </c>
      <c r="O70" s="262">
        <v>2.909361104146706</v>
      </c>
      <c r="P70" s="262">
        <v>2.688150470265112</v>
      </c>
      <c r="Q70" s="262">
        <v>2.8061738094522459</v>
      </c>
      <c r="R70" s="262">
        <v>4.2411673966337942</v>
      </c>
      <c r="S70" s="262">
        <v>3.435695108364476</v>
      </c>
      <c r="T70" s="262">
        <v>3.5157139581976722</v>
      </c>
      <c r="U70" s="262">
        <v>3.870853941445179</v>
      </c>
      <c r="V70" s="262">
        <v>4.317090542025924</v>
      </c>
      <c r="W70" s="262">
        <v>4.4123604340224967</v>
      </c>
      <c r="X70" s="262">
        <v>3.9893187070906531</v>
      </c>
      <c r="Y70" s="262">
        <v>4.0077823874840108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5.8519947496292052E-3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0.15045822877467299</v>
      </c>
      <c r="G73" s="229">
        <v>9.8245937994630467E-2</v>
      </c>
      <c r="H73" s="229">
        <v>9.635959192902753E-2</v>
      </c>
      <c r="I73" s="229">
        <v>0.19368847140144579</v>
      </c>
      <c r="J73" s="229">
        <v>0.1923699994283557</v>
      </c>
      <c r="K73" s="229">
        <v>0.19643915006796109</v>
      </c>
      <c r="L73" s="229">
        <v>0.29023008893861568</v>
      </c>
      <c r="M73" s="229">
        <v>9.669085886693192E-2</v>
      </c>
      <c r="N73" s="229">
        <v>9.9577911270172487E-2</v>
      </c>
      <c r="O73" s="229">
        <v>0.10054925062489491</v>
      </c>
      <c r="P73" s="229">
        <v>0.10177601092082419</v>
      </c>
      <c r="Q73" s="229">
        <v>0.1020943609745973</v>
      </c>
      <c r="R73" s="229">
        <v>0.1038888943580803</v>
      </c>
      <c r="S73" s="229">
        <v>0.1531853291993176</v>
      </c>
      <c r="T73" s="229">
        <v>0.15353311991729451</v>
      </c>
      <c r="U73" s="229">
        <v>0.14986356914351059</v>
      </c>
      <c r="V73" s="229">
        <v>9.1121918128213616E-2</v>
      </c>
      <c r="W73" s="229">
        <v>0.16227050529362921</v>
      </c>
      <c r="X73" s="229">
        <v>9.9675152402181142E-3</v>
      </c>
      <c r="Y73" s="229">
        <v>3.0716763984028939E-2</v>
      </c>
      <c r="DA73" s="73" t="s">
        <v>1918</v>
      </c>
    </row>
    <row r="74" spans="1:105" ht="12" customHeight="1" x14ac:dyDescent="0.25">
      <c r="A74" s="64" t="s">
        <v>159</v>
      </c>
      <c r="B74" s="229">
        <v>7.7567550232208196E-2</v>
      </c>
      <c r="C74" s="229">
        <v>8.1225273875395423E-2</v>
      </c>
      <c r="D74" s="229">
        <v>8.0372312027047435E-2</v>
      </c>
      <c r="E74" s="229">
        <v>7.9057791079156142E-2</v>
      </c>
      <c r="F74" s="229">
        <v>0.23355291194601549</v>
      </c>
      <c r="G74" s="229">
        <v>0.25145593090895452</v>
      </c>
      <c r="H74" s="229">
        <v>8.2958714962137789E-2</v>
      </c>
      <c r="I74" s="229">
        <v>8.283341256333264E-2</v>
      </c>
      <c r="J74" s="229">
        <v>8.1061832117891433E-2</v>
      </c>
      <c r="K74" s="229">
        <v>8.3758087036206311E-2</v>
      </c>
      <c r="L74" s="229">
        <v>8.2638134139349728E-2</v>
      </c>
      <c r="M74" s="229">
        <v>8.2953104612657938E-2</v>
      </c>
      <c r="N74" s="229">
        <v>2.6003648210784991E-2</v>
      </c>
      <c r="O74" s="229">
        <v>8.5286677778960874E-4</v>
      </c>
      <c r="P74" s="229">
        <v>8.6169954774506952E-4</v>
      </c>
      <c r="Q74" s="229">
        <v>9.2568482384346607E-4</v>
      </c>
      <c r="R74" s="229">
        <v>8.8440280635157451E-2</v>
      </c>
      <c r="S74" s="229">
        <v>8.5610146368483964E-2</v>
      </c>
      <c r="T74" s="229">
        <v>5.3622596032491261E-2</v>
      </c>
      <c r="U74" s="229">
        <v>5.8682207473870769E-2</v>
      </c>
      <c r="V74" s="229">
        <v>5.8375901121267948E-2</v>
      </c>
      <c r="W74" s="229">
        <v>6.0179898247410622E-2</v>
      </c>
      <c r="X74" s="229">
        <v>7.1317963062968281E-2</v>
      </c>
      <c r="Y74" s="229">
        <v>5.2430283011955903E-2</v>
      </c>
      <c r="DA74" s="73" t="s">
        <v>1919</v>
      </c>
    </row>
    <row r="75" spans="1:105" ht="12" customHeight="1" x14ac:dyDescent="0.25">
      <c r="A75" s="64" t="s">
        <v>32</v>
      </c>
      <c r="B75" s="229">
        <v>0.18676556532709629</v>
      </c>
      <c r="C75" s="229">
        <v>0.16191443044633999</v>
      </c>
      <c r="D75" s="229">
        <v>0.24112578912698099</v>
      </c>
      <c r="E75" s="229">
        <v>0.3996886664379572</v>
      </c>
      <c r="F75" s="229">
        <v>0.87502578346882753</v>
      </c>
      <c r="G75" s="229">
        <v>0.9988425029654473</v>
      </c>
      <c r="H75" s="229">
        <v>0.87173434132614991</v>
      </c>
      <c r="I75" s="229">
        <v>0.83439952543620111</v>
      </c>
      <c r="J75" s="229">
        <v>0.7458491340600355</v>
      </c>
      <c r="K75" s="229">
        <v>0.93934109813879829</v>
      </c>
      <c r="L75" s="229">
        <v>0.75017886072425288</v>
      </c>
      <c r="M75" s="229">
        <v>0.58315908707491027</v>
      </c>
      <c r="N75" s="229">
        <v>0.34318256115215151</v>
      </c>
      <c r="O75" s="229">
        <v>0.17326121927256369</v>
      </c>
      <c r="P75" s="229">
        <v>8.7687554284336972E-2</v>
      </c>
      <c r="Q75" s="229">
        <v>0.43981702024150721</v>
      </c>
      <c r="R75" s="229">
        <v>0.46545415118311961</v>
      </c>
      <c r="S75" s="229">
        <v>0.16717256572770239</v>
      </c>
      <c r="T75" s="229">
        <v>6.1733861708990943E-2</v>
      </c>
      <c r="U75" s="229">
        <v>6.0258378502990019E-2</v>
      </c>
      <c r="V75" s="229">
        <v>6.106404408557925E-2</v>
      </c>
      <c r="W75" s="229">
        <v>6.9541165200451185E-2</v>
      </c>
      <c r="X75" s="229">
        <v>6.8319170077043689E-2</v>
      </c>
      <c r="Y75" s="229">
        <v>7.0566813472009174E-2</v>
      </c>
      <c r="DA75" s="73" t="s">
        <v>1920</v>
      </c>
    </row>
    <row r="76" spans="1:105" ht="12" customHeight="1" x14ac:dyDescent="0.25">
      <c r="A76" s="64" t="s">
        <v>33</v>
      </c>
      <c r="B76" s="229">
        <v>8.3213410460221819E-5</v>
      </c>
      <c r="C76" s="229">
        <v>8.6569825581718011E-5</v>
      </c>
      <c r="D76" s="229">
        <v>8.594497488709335E-5</v>
      </c>
      <c r="E76" s="229">
        <v>8.5478141491962078E-5</v>
      </c>
      <c r="F76" s="229">
        <v>8.6636216185032416E-5</v>
      </c>
      <c r="G76" s="229">
        <v>9.0514491818469489E-5</v>
      </c>
      <c r="H76" s="229">
        <v>8.8776591412539742E-5</v>
      </c>
      <c r="I76" s="229">
        <v>8.9223096230992219E-5</v>
      </c>
      <c r="J76" s="229">
        <v>8.8615738700202208E-5</v>
      </c>
      <c r="K76" s="229">
        <v>9.0490203486200786E-5</v>
      </c>
      <c r="L76" s="229">
        <v>8.9130161670208222E-5</v>
      </c>
      <c r="M76" s="229">
        <v>8.9081789359169523E-5</v>
      </c>
      <c r="N76" s="229">
        <v>9.1741645699966925E-5</v>
      </c>
      <c r="O76" s="229">
        <v>9.2636545681285123E-5</v>
      </c>
      <c r="P76" s="229">
        <v>9.3766766299415737E-5</v>
      </c>
      <c r="Q76" s="229">
        <v>9.4060063853755648E-5</v>
      </c>
      <c r="R76" s="229">
        <v>9.5713376759843589E-5</v>
      </c>
      <c r="S76" s="229">
        <v>9.4084550639359673E-5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3.1829173824631272</v>
      </c>
      <c r="C77" s="229">
        <v>3.4365587022094468</v>
      </c>
      <c r="D77" s="229">
        <v>3.633084402060502</v>
      </c>
      <c r="E77" s="229">
        <v>3.489011496315817</v>
      </c>
      <c r="F77" s="229">
        <v>3.0284588226250069</v>
      </c>
      <c r="G77" s="229">
        <v>3.4606246403124721</v>
      </c>
      <c r="H77" s="229">
        <v>3.870390302092888</v>
      </c>
      <c r="I77" s="229">
        <v>3.6377437504342649</v>
      </c>
      <c r="J77" s="229">
        <v>3.2014113368765851</v>
      </c>
      <c r="K77" s="229">
        <v>3.2152816520616621</v>
      </c>
      <c r="L77" s="229">
        <v>3.6464085309339209</v>
      </c>
      <c r="M77" s="229">
        <v>3.615309929396695</v>
      </c>
      <c r="N77" s="229">
        <v>3.4112996905121689</v>
      </c>
      <c r="O77" s="229">
        <v>2.4779721716030041</v>
      </c>
      <c r="P77" s="229">
        <v>2.4565678283404622</v>
      </c>
      <c r="Q77" s="229">
        <v>2.194085021399971</v>
      </c>
      <c r="R77" s="229">
        <v>3.5539203026448649</v>
      </c>
      <c r="S77" s="229">
        <v>2.8929594919562218</v>
      </c>
      <c r="T77" s="229">
        <v>3.0046195580345012</v>
      </c>
      <c r="U77" s="229">
        <v>3.4110117039679499</v>
      </c>
      <c r="V77" s="229">
        <v>3.6693020392033602</v>
      </c>
      <c r="W77" s="229">
        <v>3.8958531383310779</v>
      </c>
      <c r="X77" s="229">
        <v>3.5954525628275329</v>
      </c>
      <c r="Y77" s="229">
        <v>3.6641166244566441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1.8857185795514481E-3</v>
      </c>
      <c r="H78" s="229">
        <v>1.8495123210945791E-3</v>
      </c>
      <c r="I78" s="229">
        <v>1.8588145048123381E-3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1.9277773423284721E-3</v>
      </c>
      <c r="C79" s="229">
        <v>0</v>
      </c>
      <c r="D79" s="229">
        <v>0.33820780034319359</v>
      </c>
      <c r="E79" s="229">
        <v>0.37792735624979512</v>
      </c>
      <c r="F79" s="229">
        <v>0.8643550895087041</v>
      </c>
      <c r="G79" s="229">
        <v>0.2786639488117949</v>
      </c>
      <c r="H79" s="229">
        <v>0.32057966963996548</v>
      </c>
      <c r="I79" s="229">
        <v>0.22512474230683199</v>
      </c>
      <c r="J79" s="229">
        <v>0.2256452093102817</v>
      </c>
      <c r="K79" s="229">
        <v>0.299537655239906</v>
      </c>
      <c r="L79" s="229">
        <v>0.51167397560824801</v>
      </c>
      <c r="M79" s="229">
        <v>0.33818416633719389</v>
      </c>
      <c r="N79" s="229">
        <v>0.80910779911371722</v>
      </c>
      <c r="O79" s="229">
        <v>0.13509496245187411</v>
      </c>
      <c r="P79" s="229">
        <v>1.302576661842717E-2</v>
      </c>
      <c r="Q79" s="229">
        <v>4.7900087517525079E-2</v>
      </c>
      <c r="R79" s="229">
        <v>4.4347197898727559E-3</v>
      </c>
      <c r="S79" s="229">
        <v>0.1123761553594953</v>
      </c>
      <c r="T79" s="229">
        <v>0.21850455176682829</v>
      </c>
      <c r="U79" s="229">
        <v>0.17194654670335119</v>
      </c>
      <c r="V79" s="229">
        <v>0.41843949659610352</v>
      </c>
      <c r="W79" s="229">
        <v>0.20461345192447161</v>
      </c>
      <c r="X79" s="229">
        <v>0.23777457882709099</v>
      </c>
      <c r="Y79" s="229">
        <v>0.18995190255937239</v>
      </c>
      <c r="DA79" s="73" t="s">
        <v>1924</v>
      </c>
    </row>
    <row r="80" spans="1:105" ht="12" customHeight="1" x14ac:dyDescent="0.25">
      <c r="A80" s="64" t="s">
        <v>39</v>
      </c>
      <c r="B80" s="229">
        <v>0.2311460509058812</v>
      </c>
      <c r="C80" s="229">
        <v>0.24648593588754669</v>
      </c>
      <c r="D80" s="229">
        <v>0.1468226654321178</v>
      </c>
      <c r="E80" s="229">
        <v>0.1311020995132969</v>
      </c>
      <c r="F80" s="229">
        <v>0.14640798566802271</v>
      </c>
      <c r="G80" s="229">
        <v>0.16747443848712321</v>
      </c>
      <c r="H80" s="229">
        <v>0.15688303312452659</v>
      </c>
      <c r="I80" s="229">
        <v>0.15029630560110649</v>
      </c>
      <c r="J80" s="229">
        <v>0.14167441224694829</v>
      </c>
      <c r="K80" s="229">
        <v>9.5361592773874709E-2</v>
      </c>
      <c r="L80" s="229">
        <v>5.3611792244630273E-2</v>
      </c>
      <c r="M80" s="229">
        <v>4.9692791497523411E-2</v>
      </c>
      <c r="N80" s="229">
        <v>5.4326344528663792E-2</v>
      </c>
      <c r="O80" s="229">
        <v>2.1537996870898791E-2</v>
      </c>
      <c r="P80" s="229">
        <v>2.8137843787016351E-2</v>
      </c>
      <c r="Q80" s="229">
        <v>2.1257574430948781E-2</v>
      </c>
      <c r="R80" s="229">
        <v>2.4933334645939258E-2</v>
      </c>
      <c r="S80" s="229">
        <v>2.4297335202614661E-2</v>
      </c>
      <c r="T80" s="229">
        <v>2.3700270737565782E-2</v>
      </c>
      <c r="U80" s="229">
        <v>1.9091535653505871E-2</v>
      </c>
      <c r="V80" s="229">
        <v>1.8787142891400849E-2</v>
      </c>
      <c r="W80" s="229">
        <v>1.9902275025456641E-2</v>
      </c>
      <c r="X80" s="229">
        <v>6.349223061689203E-4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0.84540932190280271</v>
      </c>
      <c r="C81" s="263">
        <v>0.91147058761457433</v>
      </c>
      <c r="D81" s="263">
        <v>1.0203084645629621</v>
      </c>
      <c r="E81" s="263">
        <v>1.0216329110112969</v>
      </c>
      <c r="F81" s="263">
        <v>1.1752006644329731</v>
      </c>
      <c r="G81" s="263">
        <v>1.2006946210158389</v>
      </c>
      <c r="H81" s="263">
        <v>1.232964273742192</v>
      </c>
      <c r="I81" s="263">
        <v>1.1712292133138009</v>
      </c>
      <c r="J81" s="263">
        <v>1.042119172442922</v>
      </c>
      <c r="K81" s="263">
        <v>1.1068844414771399</v>
      </c>
      <c r="L81" s="263">
        <v>1.2112952008644999</v>
      </c>
      <c r="M81" s="263">
        <v>1.09347590680212</v>
      </c>
      <c r="N81" s="263">
        <v>1.0764556778726491</v>
      </c>
      <c r="O81" s="263">
        <v>0.6801459952287271</v>
      </c>
      <c r="P81" s="263">
        <v>0.63086211465627273</v>
      </c>
      <c r="Q81" s="263">
        <v>0.64977502489848649</v>
      </c>
      <c r="R81" s="263">
        <v>0.97718743813388798</v>
      </c>
      <c r="S81" s="263">
        <v>0.79982244975971484</v>
      </c>
      <c r="T81" s="263">
        <v>0.82469133303115827</v>
      </c>
      <c r="U81" s="263">
        <v>0.87160928459173159</v>
      </c>
      <c r="V81" s="263">
        <v>1.002126785962363</v>
      </c>
      <c r="W81" s="263">
        <v>1.022239426198934</v>
      </c>
      <c r="X81" s="263">
        <v>0.85784966531457019</v>
      </c>
      <c r="Y81" s="263">
        <v>0.93609650287607682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12.50430356939156</v>
      </c>
      <c r="C83" s="223">
        <v>12.54531683845131</v>
      </c>
      <c r="D83" s="223">
        <v>13.051869235573429</v>
      </c>
      <c r="E83" s="223">
        <v>15.09629251621231</v>
      </c>
      <c r="F83" s="223">
        <v>13.980899180414751</v>
      </c>
      <c r="G83" s="223">
        <v>13.11056156898621</v>
      </c>
      <c r="H83" s="223">
        <v>13.327013328837349</v>
      </c>
      <c r="I83" s="223">
        <v>14.98217023529341</v>
      </c>
      <c r="J83" s="223">
        <v>16.298102259678579</v>
      </c>
      <c r="K83" s="223">
        <v>14.55093119074864</v>
      </c>
      <c r="L83" s="223">
        <v>14.137125193760809</v>
      </c>
      <c r="M83" s="223">
        <v>14.794479379552749</v>
      </c>
      <c r="N83" s="223">
        <v>13.558393823209411</v>
      </c>
      <c r="O83" s="223">
        <v>13.59529383696969</v>
      </c>
      <c r="P83" s="223">
        <v>14.517053597019199</v>
      </c>
      <c r="Q83" s="223">
        <v>17.736696283557851</v>
      </c>
      <c r="R83" s="223">
        <v>17.259004490302861</v>
      </c>
      <c r="S83" s="223">
        <v>19.707174930734691</v>
      </c>
      <c r="T83" s="223">
        <v>18.09974204643164</v>
      </c>
      <c r="U83" s="223">
        <v>17.67937326836725</v>
      </c>
      <c r="V83" s="223">
        <v>17.175408426483241</v>
      </c>
      <c r="W83" s="223">
        <v>17.80596159357982</v>
      </c>
      <c r="X83" s="223">
        <v>15.200152861373841</v>
      </c>
      <c r="Y83" s="223">
        <v>15.74494117531126</v>
      </c>
      <c r="DA83" s="89" t="s">
        <v>1928</v>
      </c>
    </row>
    <row r="84" spans="1:105" ht="12" customHeight="1" x14ac:dyDescent="0.25">
      <c r="A84" s="55" t="s">
        <v>91</v>
      </c>
      <c r="B84" s="259">
        <v>0.46300632662994079</v>
      </c>
      <c r="C84" s="259">
        <v>0.46452495603202182</v>
      </c>
      <c r="D84" s="259">
        <v>0.48328145560974861</v>
      </c>
      <c r="E84" s="259">
        <v>0.5589818661117163</v>
      </c>
      <c r="F84" s="259">
        <v>0.51768135158878803</v>
      </c>
      <c r="G84" s="259">
        <v>0.4854547011281683</v>
      </c>
      <c r="H84" s="259">
        <v>0.49346942451258269</v>
      </c>
      <c r="I84" s="259">
        <v>0.55475617391056786</v>
      </c>
      <c r="J84" s="259">
        <v>0.6034821864648916</v>
      </c>
      <c r="K84" s="259">
        <v>0.53878835892638288</v>
      </c>
      <c r="L84" s="259">
        <v>0.52346605060628049</v>
      </c>
      <c r="M84" s="259">
        <v>0.54780640232454403</v>
      </c>
      <c r="N84" s="259">
        <v>0.50203692546544909</v>
      </c>
      <c r="O84" s="259">
        <v>0.50340325024715482</v>
      </c>
      <c r="P84" s="259">
        <v>0.53753394758474582</v>
      </c>
      <c r="Q84" s="259">
        <v>0.65675009785301364</v>
      </c>
      <c r="R84" s="259">
        <v>0.63906224173004711</v>
      </c>
      <c r="S84" s="259">
        <v>0.72971250436103352</v>
      </c>
      <c r="T84" s="259">
        <v>0.6701928685068238</v>
      </c>
      <c r="U84" s="259">
        <v>0.65462755511742987</v>
      </c>
      <c r="V84" s="259">
        <v>0.6359668669088282</v>
      </c>
      <c r="W84" s="259">
        <v>0.65931483698978743</v>
      </c>
      <c r="X84" s="259">
        <v>0.56282758183716575</v>
      </c>
      <c r="Y84" s="259">
        <v>0.58299987169350409</v>
      </c>
      <c r="DA84" s="67" t="s">
        <v>1929</v>
      </c>
    </row>
    <row r="85" spans="1:105" ht="12" customHeight="1" x14ac:dyDescent="0.25">
      <c r="A85" s="173" t="s">
        <v>92</v>
      </c>
      <c r="B85" s="224">
        <v>0.20415664917381909</v>
      </c>
      <c r="C85" s="224">
        <v>0.20482626916005631</v>
      </c>
      <c r="D85" s="224">
        <v>0.2130967049700607</v>
      </c>
      <c r="E85" s="224">
        <v>0.2464758215399224</v>
      </c>
      <c r="F85" s="224">
        <v>0.22826489402295411</v>
      </c>
      <c r="G85" s="224">
        <v>0.2140549694631228</v>
      </c>
      <c r="H85" s="224">
        <v>0.21758895804191139</v>
      </c>
      <c r="I85" s="224">
        <v>0.2446125572374544</v>
      </c>
      <c r="J85" s="224">
        <v>0.26609766203742169</v>
      </c>
      <c r="K85" s="224">
        <v>0.23757175581790019</v>
      </c>
      <c r="L85" s="224">
        <v>0.23081558221005999</v>
      </c>
      <c r="M85" s="224">
        <v>0.24154814537541089</v>
      </c>
      <c r="N85" s="224">
        <v>0.22136668673746049</v>
      </c>
      <c r="O85" s="224">
        <v>0.22196914997191891</v>
      </c>
      <c r="P85" s="224">
        <v>0.23701863936686099</v>
      </c>
      <c r="Q85" s="224">
        <v>0.28958545836332128</v>
      </c>
      <c r="R85" s="224">
        <v>0.28178622705817408</v>
      </c>
      <c r="S85" s="224">
        <v>0.32175728749739879</v>
      </c>
      <c r="T85" s="224">
        <v>0.2955128741553899</v>
      </c>
      <c r="U85" s="224">
        <v>0.28864955060633851</v>
      </c>
      <c r="V85" s="224">
        <v>0.2804213615799056</v>
      </c>
      <c r="W85" s="224">
        <v>0.2907163469021018</v>
      </c>
      <c r="X85" s="224">
        <v>0.24817154013171261</v>
      </c>
      <c r="Y85" s="224">
        <v>0.2570662503470324</v>
      </c>
      <c r="DA85" s="177" t="s">
        <v>1930</v>
      </c>
    </row>
    <row r="86" spans="1:105" ht="12" customHeight="1" x14ac:dyDescent="0.25">
      <c r="A86" s="173" t="s">
        <v>93</v>
      </c>
      <c r="B86" s="224">
        <v>1.583569620273745</v>
      </c>
      <c r="C86" s="224">
        <v>1.5887636214077989</v>
      </c>
      <c r="D86" s="224">
        <v>1.652914414184556</v>
      </c>
      <c r="E86" s="224">
        <v>1.911824203140809</v>
      </c>
      <c r="F86" s="224">
        <v>1.7705685953044681</v>
      </c>
      <c r="G86" s="224">
        <v>1.660347326830514</v>
      </c>
      <c r="H86" s="224">
        <v>1.6877592038103291</v>
      </c>
      <c r="I86" s="224">
        <v>1.897371532821869</v>
      </c>
      <c r="J86" s="224">
        <v>2.0640237549626148</v>
      </c>
      <c r="K86" s="224">
        <v>1.842758571277356</v>
      </c>
      <c r="L86" s="224">
        <v>1.7903533651869981</v>
      </c>
      <c r="M86" s="224">
        <v>1.873601993360986</v>
      </c>
      <c r="N86" s="224">
        <v>1.7170616851163121</v>
      </c>
      <c r="O86" s="224">
        <v>1.7217347755068579</v>
      </c>
      <c r="P86" s="224">
        <v>1.838468246118298</v>
      </c>
      <c r="Q86" s="224">
        <v>2.2462101341934191</v>
      </c>
      <c r="R86" s="224">
        <v>2.185714305101889</v>
      </c>
      <c r="S86" s="224">
        <v>2.495755429198665</v>
      </c>
      <c r="T86" s="224">
        <v>2.292186964304201</v>
      </c>
      <c r="U86" s="224">
        <v>2.2389506346996049</v>
      </c>
      <c r="V86" s="224">
        <v>2.1751275350118968</v>
      </c>
      <c r="W86" s="224">
        <v>2.2549820294080791</v>
      </c>
      <c r="X86" s="224">
        <v>1.9249772817074839</v>
      </c>
      <c r="Y86" s="224">
        <v>1.993970346273932</v>
      </c>
      <c r="DA86" s="177" t="s">
        <v>1931</v>
      </c>
    </row>
    <row r="87" spans="1:105" ht="12" customHeight="1" x14ac:dyDescent="0.25">
      <c r="A87" s="173" t="s">
        <v>94</v>
      </c>
      <c r="B87" s="224">
        <v>0.69923462451403695</v>
      </c>
      <c r="C87" s="224">
        <v>0.70152806673861512</v>
      </c>
      <c r="D87" s="224">
        <v>0.72985423246272152</v>
      </c>
      <c r="E87" s="224">
        <v>0.84417739624792854</v>
      </c>
      <c r="F87" s="224">
        <v>0.78180513888618941</v>
      </c>
      <c r="G87" s="224">
        <v>0.73313627943842885</v>
      </c>
      <c r="H87" s="224">
        <v>0.74524015745036742</v>
      </c>
      <c r="I87" s="224">
        <v>0.83779573334261059</v>
      </c>
      <c r="J87" s="224">
        <v>0.91138201744477132</v>
      </c>
      <c r="K87" s="224">
        <v>0.81368105396869339</v>
      </c>
      <c r="L87" s="224">
        <v>0.79054122220251055</v>
      </c>
      <c r="M87" s="224">
        <v>0.82730015121788569</v>
      </c>
      <c r="N87" s="224">
        <v>0.75817884309513062</v>
      </c>
      <c r="O87" s="224">
        <v>0.76024227406950651</v>
      </c>
      <c r="P87" s="224">
        <v>0.81178663526854289</v>
      </c>
      <c r="Q87" s="224">
        <v>0.99182750139577192</v>
      </c>
      <c r="R87" s="224">
        <v>0.96511520671802387</v>
      </c>
      <c r="S87" s="224">
        <v>1.102015716942667</v>
      </c>
      <c r="T87" s="224">
        <v>1.0121288453513979</v>
      </c>
      <c r="U87" s="224">
        <v>0.98862202603319205</v>
      </c>
      <c r="V87" s="224">
        <v>0.96044055514987092</v>
      </c>
      <c r="W87" s="224">
        <v>0.99570078412245067</v>
      </c>
      <c r="X87" s="224">
        <v>0.84998521665255489</v>
      </c>
      <c r="Y87" s="224">
        <v>0.88044951640835212</v>
      </c>
      <c r="DA87" s="177" t="s">
        <v>1932</v>
      </c>
    </row>
    <row r="88" spans="1:105" ht="12" customHeight="1" x14ac:dyDescent="0.25">
      <c r="A88" s="56" t="s">
        <v>95</v>
      </c>
      <c r="B88" s="260">
        <v>2.7940612733235808</v>
      </c>
      <c r="C88" s="260">
        <v>2.6736294050480458</v>
      </c>
      <c r="D88" s="260">
        <v>2.908032352077266</v>
      </c>
      <c r="E88" s="260">
        <v>3.4642355899857331</v>
      </c>
      <c r="F88" s="260">
        <v>3.768377255512124</v>
      </c>
      <c r="G88" s="260">
        <v>2.993415355336722</v>
      </c>
      <c r="H88" s="260">
        <v>3.0570546411756059</v>
      </c>
      <c r="I88" s="260">
        <v>3.4062889350364589</v>
      </c>
      <c r="J88" s="260">
        <v>3.7973367807724991</v>
      </c>
      <c r="K88" s="260">
        <v>3.243479111047737</v>
      </c>
      <c r="L88" s="260">
        <v>3.3224835037043792</v>
      </c>
      <c r="M88" s="260">
        <v>3.3053266599526538</v>
      </c>
      <c r="N88" s="260">
        <v>3.1995674087033601</v>
      </c>
      <c r="O88" s="260">
        <v>2.7955255057363351</v>
      </c>
      <c r="P88" s="260">
        <v>2.9463383361423938</v>
      </c>
      <c r="Q88" s="260">
        <v>3.741584885026072</v>
      </c>
      <c r="R88" s="260">
        <v>3.7809244670085969</v>
      </c>
      <c r="S88" s="260">
        <v>4.1054324723169016</v>
      </c>
      <c r="T88" s="260">
        <v>3.6748538570791771</v>
      </c>
      <c r="U88" s="260">
        <v>4.3794301437621543</v>
      </c>
      <c r="V88" s="260">
        <v>3.643528599932401</v>
      </c>
      <c r="W88" s="260">
        <v>3.8156281028320791</v>
      </c>
      <c r="X88" s="260">
        <v>5.5601964266588064</v>
      </c>
      <c r="Y88" s="260">
        <v>3.2680095070986401</v>
      </c>
      <c r="DA88" s="68" t="s">
        <v>1933</v>
      </c>
    </row>
    <row r="89" spans="1:105" ht="12" customHeight="1" x14ac:dyDescent="0.25">
      <c r="A89" s="37" t="s">
        <v>159</v>
      </c>
      <c r="B89" s="226">
        <v>5.0346432612086441E-2</v>
      </c>
      <c r="C89" s="226">
        <v>4.4542663753656918E-2</v>
      </c>
      <c r="D89" s="226">
        <v>4.758496558654144E-2</v>
      </c>
      <c r="E89" s="226">
        <v>5.8790409870056279E-2</v>
      </c>
      <c r="F89" s="226">
        <v>0.2311044948311573</v>
      </c>
      <c r="G89" s="226">
        <v>0.15487207248106061</v>
      </c>
      <c r="H89" s="226">
        <v>4.9530244713702792E-2</v>
      </c>
      <c r="I89" s="226">
        <v>5.7237888711723417E-2</v>
      </c>
      <c r="J89" s="226">
        <v>7.144201170119549E-2</v>
      </c>
      <c r="K89" s="226">
        <v>5.985263751345745E-2</v>
      </c>
      <c r="L89" s="226">
        <v>5.7564900263028247E-2</v>
      </c>
      <c r="M89" s="226">
        <v>5.5268874578836773E-2</v>
      </c>
      <c r="N89" s="226">
        <v>1.9037841179757709E-2</v>
      </c>
      <c r="O89" s="226">
        <v>6.1849304659859956E-4</v>
      </c>
      <c r="P89" s="226">
        <v>6.458587319452283E-4</v>
      </c>
      <c r="Q89" s="226">
        <v>9.8580470375398289E-4</v>
      </c>
      <c r="R89" s="226">
        <v>6.6598349893906075E-2</v>
      </c>
      <c r="S89" s="226">
        <v>7.5488769605012121E-2</v>
      </c>
      <c r="T89" s="226">
        <v>4.0011402092500988E-2</v>
      </c>
      <c r="U89" s="226">
        <v>6.0614033824308668E-2</v>
      </c>
      <c r="V89" s="226">
        <v>3.9715880404226071E-2</v>
      </c>
      <c r="W89" s="226">
        <v>4.130031269428297E-2</v>
      </c>
      <c r="X89" s="226">
        <v>0.1041931123448243</v>
      </c>
      <c r="Y89" s="226">
        <v>3.1699430918554268E-2</v>
      </c>
      <c r="DA89" s="69" t="s">
        <v>1934</v>
      </c>
    </row>
    <row r="90" spans="1:105" ht="12" customHeight="1" x14ac:dyDescent="0.25">
      <c r="A90" s="37" t="s">
        <v>35</v>
      </c>
      <c r="B90" s="226">
        <v>2.065922348021747</v>
      </c>
      <c r="C90" s="226">
        <v>1.884554787430365</v>
      </c>
      <c r="D90" s="226">
        <v>2.1509919508956088</v>
      </c>
      <c r="E90" s="226">
        <v>2.5945629533763421</v>
      </c>
      <c r="F90" s="226">
        <v>2.9967104262929918</v>
      </c>
      <c r="G90" s="226">
        <v>2.131403734192582</v>
      </c>
      <c r="H90" s="226">
        <v>2.31080458379442</v>
      </c>
      <c r="I90" s="226">
        <v>2.5136809592376239</v>
      </c>
      <c r="J90" s="226">
        <v>2.8214914493524792</v>
      </c>
      <c r="K90" s="226">
        <v>2.2976060465818602</v>
      </c>
      <c r="L90" s="226">
        <v>2.5400518245911861</v>
      </c>
      <c r="M90" s="226">
        <v>2.4087598889090791</v>
      </c>
      <c r="N90" s="226">
        <v>2.4974873217055711</v>
      </c>
      <c r="O90" s="226">
        <v>1.797008158499714</v>
      </c>
      <c r="P90" s="226">
        <v>1.841240124474109</v>
      </c>
      <c r="Q90" s="226">
        <v>2.3365829046993238</v>
      </c>
      <c r="R90" s="226">
        <v>2.6762152506842041</v>
      </c>
      <c r="S90" s="226">
        <v>2.550935395261881</v>
      </c>
      <c r="T90" s="226">
        <v>2.2419474282570602</v>
      </c>
      <c r="U90" s="226">
        <v>3.5233026789506372</v>
      </c>
      <c r="V90" s="226">
        <v>2.4963993387142791</v>
      </c>
      <c r="W90" s="226">
        <v>2.67364946618201</v>
      </c>
      <c r="X90" s="226">
        <v>5.2528336020816209</v>
      </c>
      <c r="Y90" s="226">
        <v>2.215330628446226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0.67779249268974695</v>
      </c>
      <c r="C93" s="226">
        <v>0.7445319538640236</v>
      </c>
      <c r="D93" s="226">
        <v>0.70945543559511526</v>
      </c>
      <c r="E93" s="226">
        <v>0.81088222673933452</v>
      </c>
      <c r="F93" s="226">
        <v>0.5405623343879743</v>
      </c>
      <c r="G93" s="226">
        <v>0.70713954866307949</v>
      </c>
      <c r="H93" s="226">
        <v>0.6967198126674834</v>
      </c>
      <c r="I93" s="226">
        <v>0.83537008708711114</v>
      </c>
      <c r="J93" s="226">
        <v>0.90440331971882437</v>
      </c>
      <c r="K93" s="226">
        <v>0.886020426952419</v>
      </c>
      <c r="L93" s="226">
        <v>0.72486677885016448</v>
      </c>
      <c r="M93" s="226">
        <v>0.84129789646473885</v>
      </c>
      <c r="N93" s="226">
        <v>0.68304224581803163</v>
      </c>
      <c r="O93" s="226">
        <v>0.99789885419002167</v>
      </c>
      <c r="P93" s="226">
        <v>1.1044523529363399</v>
      </c>
      <c r="Q93" s="226">
        <v>1.404016175622995</v>
      </c>
      <c r="R93" s="226">
        <v>1.038110866430487</v>
      </c>
      <c r="S93" s="226">
        <v>1.4790083074500091</v>
      </c>
      <c r="T93" s="226">
        <v>1.392895026729617</v>
      </c>
      <c r="U93" s="226">
        <v>0.79551343098720873</v>
      </c>
      <c r="V93" s="226">
        <v>1.1074133808138951</v>
      </c>
      <c r="W93" s="226">
        <v>1.100678323955786</v>
      </c>
      <c r="X93" s="226">
        <v>0.2031697122323613</v>
      </c>
      <c r="Y93" s="226">
        <v>1.0209794477338601</v>
      </c>
      <c r="DA93" s="69" t="s">
        <v>1938</v>
      </c>
    </row>
    <row r="94" spans="1:105" ht="12" customHeight="1" x14ac:dyDescent="0.25">
      <c r="A94" s="132" t="s">
        <v>1939</v>
      </c>
      <c r="B94" s="316">
        <v>6.7602750754764358</v>
      </c>
      <c r="C94" s="316">
        <v>6.9120445200647742</v>
      </c>
      <c r="D94" s="316">
        <v>7.0646900762690787</v>
      </c>
      <c r="E94" s="316">
        <v>8.0705976391861984</v>
      </c>
      <c r="F94" s="316">
        <v>6.9142019451002303</v>
      </c>
      <c r="G94" s="316">
        <v>7.0241529367892497</v>
      </c>
      <c r="H94" s="316">
        <v>7.1259009438465561</v>
      </c>
      <c r="I94" s="316">
        <v>8.0413453029444479</v>
      </c>
      <c r="J94" s="316">
        <v>8.6557798579963823</v>
      </c>
      <c r="K94" s="316">
        <v>7.8746523397105728</v>
      </c>
      <c r="L94" s="316">
        <v>7.4794654698505854</v>
      </c>
      <c r="M94" s="316">
        <v>7.998896027321269</v>
      </c>
      <c r="N94" s="316">
        <v>7.1601822740916994</v>
      </c>
      <c r="O94" s="316">
        <v>7.5924188814379168</v>
      </c>
      <c r="P94" s="316">
        <v>8.1459077925383596</v>
      </c>
      <c r="Q94" s="316">
        <v>9.8107382067262492</v>
      </c>
      <c r="R94" s="316">
        <v>9.4064020426861283</v>
      </c>
      <c r="S94" s="316">
        <v>10.95250152041802</v>
      </c>
      <c r="T94" s="316">
        <v>10.154866637034649</v>
      </c>
      <c r="U94" s="316">
        <v>9.1290933581485305</v>
      </c>
      <c r="V94" s="316">
        <v>9.4799235079003346</v>
      </c>
      <c r="W94" s="316">
        <v>9.7896194933253202</v>
      </c>
      <c r="X94" s="316">
        <v>6.0539948143861206</v>
      </c>
      <c r="Y94" s="316">
        <v>8.7624456834897995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1.0000000000000002</v>
      </c>
      <c r="D98" s="232">
        <f t="shared" si="4"/>
        <v>1</v>
      </c>
      <c r="E98" s="232">
        <f t="shared" si="4"/>
        <v>0.99999999999999978</v>
      </c>
      <c r="F98" s="232">
        <f t="shared" si="4"/>
        <v>0.99999999999999967</v>
      </c>
      <c r="G98" s="232">
        <f t="shared" si="4"/>
        <v>0.99999999999999978</v>
      </c>
      <c r="H98" s="232">
        <f t="shared" si="4"/>
        <v>0.99999999999999989</v>
      </c>
      <c r="I98" s="232">
        <f t="shared" si="4"/>
        <v>1.0000000000000002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1.0000000000000002</v>
      </c>
      <c r="M98" s="232">
        <f t="shared" si="4"/>
        <v>0.99999999999999989</v>
      </c>
      <c r="N98" s="232">
        <f t="shared" si="4"/>
        <v>0.99999999999999967</v>
      </c>
      <c r="O98" s="232">
        <f t="shared" si="4"/>
        <v>1</v>
      </c>
      <c r="P98" s="232">
        <f t="shared" si="4"/>
        <v>0.99999999999999989</v>
      </c>
      <c r="Q98" s="232">
        <f t="shared" si="4"/>
        <v>0.99999999999999978</v>
      </c>
      <c r="R98" s="232">
        <f t="shared" si="4"/>
        <v>0.99999999999999989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0.99999999999999978</v>
      </c>
      <c r="V98" s="232">
        <f t="shared" si="4"/>
        <v>1.0000000000000002</v>
      </c>
      <c r="W98" s="232">
        <f t="shared" si="4"/>
        <v>0.99999999999999989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4.9999999999970918E-3</v>
      </c>
      <c r="C99" s="266">
        <f t="shared" si="5"/>
        <v>5.0000000000002161E-3</v>
      </c>
      <c r="D99" s="266">
        <f t="shared" si="5"/>
        <v>4.9999999999998388E-3</v>
      </c>
      <c r="E99" s="266">
        <f t="shared" si="5"/>
        <v>4.9999999999966833E-3</v>
      </c>
      <c r="F99" s="266">
        <f t="shared" si="5"/>
        <v>4.9999999999958871E-3</v>
      </c>
      <c r="G99" s="266">
        <f t="shared" si="5"/>
        <v>5.0000000000013202E-3</v>
      </c>
      <c r="H99" s="266">
        <f t="shared" si="5"/>
        <v>5.0000000000012803E-3</v>
      </c>
      <c r="I99" s="266">
        <f t="shared" si="5"/>
        <v>4.9999999999992117E-3</v>
      </c>
      <c r="J99" s="266">
        <f t="shared" si="5"/>
        <v>4.9999999999949902E-3</v>
      </c>
      <c r="K99" s="266">
        <f t="shared" si="5"/>
        <v>4.999999999999151E-3</v>
      </c>
      <c r="L99" s="266">
        <f t="shared" si="5"/>
        <v>4.9999999999995838E-3</v>
      </c>
      <c r="M99" s="266">
        <f t="shared" si="5"/>
        <v>4.9999999999989133E-3</v>
      </c>
      <c r="N99" s="266">
        <f t="shared" si="5"/>
        <v>4.9999999999987901E-3</v>
      </c>
      <c r="O99" s="266">
        <f t="shared" si="5"/>
        <v>4.9999999999938531E-3</v>
      </c>
      <c r="P99" s="266">
        <f t="shared" si="5"/>
        <v>4.9999999999900133E-3</v>
      </c>
      <c r="Q99" s="266">
        <f t="shared" si="5"/>
        <v>4.9999999999848785E-3</v>
      </c>
      <c r="R99" s="266">
        <f t="shared" si="5"/>
        <v>4.9999999999953129E-3</v>
      </c>
      <c r="S99" s="266">
        <f t="shared" si="5"/>
        <v>4.9999999999889239E-3</v>
      </c>
      <c r="T99" s="266">
        <f t="shared" si="5"/>
        <v>4.9999999999928669E-3</v>
      </c>
      <c r="U99" s="266">
        <f t="shared" si="5"/>
        <v>4.9999999999892734E-3</v>
      </c>
      <c r="V99" s="266">
        <f t="shared" si="5"/>
        <v>4.9999999999967839E-3</v>
      </c>
      <c r="W99" s="266">
        <f t="shared" si="5"/>
        <v>4.9999999999968577E-3</v>
      </c>
      <c r="X99" s="266">
        <f t="shared" si="5"/>
        <v>4.9999999999821394E-3</v>
      </c>
      <c r="Y99" s="266">
        <f t="shared" si="5"/>
        <v>4.9999999999982385E-3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6.999999999995934E-3</v>
      </c>
      <c r="C100" s="267">
        <f t="shared" si="6"/>
        <v>7.0000000000003011E-3</v>
      </c>
      <c r="D100" s="267">
        <f t="shared" si="6"/>
        <v>6.9999999999997764E-3</v>
      </c>
      <c r="E100" s="267">
        <f t="shared" si="6"/>
        <v>6.9999999999953554E-3</v>
      </c>
      <c r="F100" s="267">
        <f t="shared" si="6"/>
        <v>6.9999999999942417E-3</v>
      </c>
      <c r="G100" s="267">
        <f t="shared" si="6"/>
        <v>7.0000000000018485E-3</v>
      </c>
      <c r="H100" s="267">
        <f t="shared" si="6"/>
        <v>7.0000000000017904E-3</v>
      </c>
      <c r="I100" s="267">
        <f t="shared" si="6"/>
        <v>6.9999999999988943E-3</v>
      </c>
      <c r="J100" s="267">
        <f t="shared" si="6"/>
        <v>6.9999999999929858E-3</v>
      </c>
      <c r="K100" s="267">
        <f t="shared" si="6"/>
        <v>6.9999999999988127E-3</v>
      </c>
      <c r="L100" s="267">
        <f t="shared" si="6"/>
        <v>6.9999999999994181E-3</v>
      </c>
      <c r="M100" s="267">
        <f t="shared" si="6"/>
        <v>6.9999999999984797E-3</v>
      </c>
      <c r="N100" s="267">
        <f t="shared" si="6"/>
        <v>6.9999999999983079E-3</v>
      </c>
      <c r="O100" s="267">
        <f t="shared" si="6"/>
        <v>6.9999999999913942E-3</v>
      </c>
      <c r="P100" s="267">
        <f t="shared" si="6"/>
        <v>6.9999999999860174E-3</v>
      </c>
      <c r="Q100" s="267">
        <f t="shared" si="6"/>
        <v>6.9999999999788296E-3</v>
      </c>
      <c r="R100" s="267">
        <f t="shared" si="6"/>
        <v>6.9999999999934377E-3</v>
      </c>
      <c r="S100" s="267">
        <f t="shared" si="6"/>
        <v>6.9999999999844935E-3</v>
      </c>
      <c r="T100" s="267">
        <f t="shared" si="6"/>
        <v>6.9999999999900133E-3</v>
      </c>
      <c r="U100" s="267">
        <f t="shared" si="6"/>
        <v>6.9999999999849826E-3</v>
      </c>
      <c r="V100" s="267">
        <f t="shared" si="6"/>
        <v>6.9999999999954977E-3</v>
      </c>
      <c r="W100" s="267">
        <f t="shared" si="6"/>
        <v>6.9999999999956009E-3</v>
      </c>
      <c r="X100" s="267">
        <f t="shared" si="6"/>
        <v>6.9999999999749941E-3</v>
      </c>
      <c r="Y100" s="267">
        <f t="shared" si="6"/>
        <v>6.9999999999975351E-3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3.9999999999976735E-2</v>
      </c>
      <c r="C101" s="267">
        <f t="shared" si="7"/>
        <v>4.0000000000001729E-2</v>
      </c>
      <c r="D101" s="267">
        <f t="shared" si="7"/>
        <v>3.999999999999871E-2</v>
      </c>
      <c r="E101" s="267">
        <f t="shared" si="7"/>
        <v>3.9999999999973467E-2</v>
      </c>
      <c r="F101" s="267">
        <f t="shared" si="7"/>
        <v>3.9999999999967097E-2</v>
      </c>
      <c r="G101" s="267">
        <f t="shared" si="7"/>
        <v>4.0000000000010562E-2</v>
      </c>
      <c r="H101" s="267">
        <f t="shared" si="7"/>
        <v>4.0000000000010243E-2</v>
      </c>
      <c r="I101" s="267">
        <f t="shared" si="7"/>
        <v>3.9999999999993693E-2</v>
      </c>
      <c r="J101" s="267">
        <f t="shared" si="7"/>
        <v>3.9999999999959922E-2</v>
      </c>
      <c r="K101" s="267">
        <f t="shared" si="7"/>
        <v>3.9999999999993201E-2</v>
      </c>
      <c r="L101" s="267">
        <f t="shared" si="7"/>
        <v>3.999999999999667E-2</v>
      </c>
      <c r="M101" s="267">
        <f t="shared" si="7"/>
        <v>3.9999999999991306E-2</v>
      </c>
      <c r="N101" s="267">
        <f t="shared" si="7"/>
        <v>3.9999999999990328E-2</v>
      </c>
      <c r="O101" s="267">
        <f t="shared" si="7"/>
        <v>3.9999999999950825E-2</v>
      </c>
      <c r="P101" s="267">
        <f t="shared" si="7"/>
        <v>3.999999999992012E-2</v>
      </c>
      <c r="Q101" s="267">
        <f t="shared" si="7"/>
        <v>3.9999999999879028E-2</v>
      </c>
      <c r="R101" s="267">
        <f t="shared" si="7"/>
        <v>3.9999999999962503E-2</v>
      </c>
      <c r="S101" s="267">
        <f t="shared" si="7"/>
        <v>3.9999999999911391E-2</v>
      </c>
      <c r="T101" s="267">
        <f t="shared" si="7"/>
        <v>3.9999999999942928E-2</v>
      </c>
      <c r="U101" s="267">
        <f t="shared" si="7"/>
        <v>3.9999999999914188E-2</v>
      </c>
      <c r="V101" s="267">
        <f t="shared" si="7"/>
        <v>3.9999999999974271E-2</v>
      </c>
      <c r="W101" s="267">
        <f t="shared" si="7"/>
        <v>3.9999999999974854E-2</v>
      </c>
      <c r="X101" s="267">
        <f t="shared" si="7"/>
        <v>3.9999999999857108E-2</v>
      </c>
      <c r="Y101" s="267">
        <f t="shared" si="7"/>
        <v>3.9999999999985922E-2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1.9999999999988367E-2</v>
      </c>
      <c r="C102" s="267">
        <f t="shared" si="8"/>
        <v>2.0000000000000868E-2</v>
      </c>
      <c r="D102" s="267">
        <f t="shared" si="8"/>
        <v>1.9999999999999355E-2</v>
      </c>
      <c r="E102" s="267">
        <f t="shared" si="8"/>
        <v>1.9999999999986737E-2</v>
      </c>
      <c r="F102" s="267">
        <f t="shared" si="8"/>
        <v>1.9999999999983548E-2</v>
      </c>
      <c r="G102" s="267">
        <f t="shared" si="8"/>
        <v>2.0000000000005284E-2</v>
      </c>
      <c r="H102" s="267">
        <f t="shared" si="8"/>
        <v>2.0000000000005118E-2</v>
      </c>
      <c r="I102" s="267">
        <f t="shared" si="8"/>
        <v>1.999999999999685E-2</v>
      </c>
      <c r="J102" s="267">
        <f t="shared" si="8"/>
        <v>1.9999999999979968E-2</v>
      </c>
      <c r="K102" s="267">
        <f t="shared" si="8"/>
        <v>1.9999999999996607E-2</v>
      </c>
      <c r="L102" s="267">
        <f t="shared" si="8"/>
        <v>1.9999999999998335E-2</v>
      </c>
      <c r="M102" s="267">
        <f t="shared" si="8"/>
        <v>1.9999999999995653E-2</v>
      </c>
      <c r="N102" s="267">
        <f t="shared" si="8"/>
        <v>1.9999999999995157E-2</v>
      </c>
      <c r="O102" s="267">
        <f t="shared" si="8"/>
        <v>1.9999999999975412E-2</v>
      </c>
      <c r="P102" s="267">
        <f t="shared" si="8"/>
        <v>1.999999999996006E-2</v>
      </c>
      <c r="Q102" s="267">
        <f t="shared" si="8"/>
        <v>1.9999999999939514E-2</v>
      </c>
      <c r="R102" s="267">
        <f t="shared" si="8"/>
        <v>1.9999999999981245E-2</v>
      </c>
      <c r="S102" s="267">
        <f t="shared" si="8"/>
        <v>1.9999999999955696E-2</v>
      </c>
      <c r="T102" s="267">
        <f t="shared" si="8"/>
        <v>1.9999999999971471E-2</v>
      </c>
      <c r="U102" s="267">
        <f t="shared" si="8"/>
        <v>1.9999999999957087E-2</v>
      </c>
      <c r="V102" s="267">
        <f t="shared" si="8"/>
        <v>1.9999999999987136E-2</v>
      </c>
      <c r="W102" s="267">
        <f t="shared" si="8"/>
        <v>1.9999999999987434E-2</v>
      </c>
      <c r="X102" s="267">
        <f t="shared" si="8"/>
        <v>1.9999999999928554E-2</v>
      </c>
      <c r="Y102" s="267">
        <f t="shared" si="8"/>
        <v>1.9999999999992961E-2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1.2148949476152349E-2</v>
      </c>
      <c r="C103" s="268">
        <f t="shared" si="9"/>
        <v>1.2075169249479944E-2</v>
      </c>
      <c r="D103" s="268">
        <f t="shared" si="9"/>
        <v>1.2135208055374887E-2</v>
      </c>
      <c r="E103" s="268">
        <f t="shared" si="9"/>
        <v>1.2119382890264449E-2</v>
      </c>
      <c r="F103" s="268">
        <f t="shared" si="9"/>
        <v>1.2362164287476709E-2</v>
      </c>
      <c r="G103" s="268">
        <f t="shared" si="9"/>
        <v>1.2096615601772449E-2</v>
      </c>
      <c r="H103" s="268">
        <f t="shared" si="9"/>
        <v>1.2140726519946236E-2</v>
      </c>
      <c r="I103" s="268">
        <f t="shared" si="9"/>
        <v>1.2060445400730691E-2</v>
      </c>
      <c r="J103" s="268">
        <f t="shared" si="9"/>
        <v>1.2021192757781777E-2</v>
      </c>
      <c r="K103" s="268">
        <f t="shared" si="9"/>
        <v>1.1958160505325515E-2</v>
      </c>
      <c r="L103" s="268">
        <f t="shared" si="9"/>
        <v>1.2131705900868631E-2</v>
      </c>
      <c r="M103" s="268">
        <f t="shared" si="9"/>
        <v>1.2066723948913463E-2</v>
      </c>
      <c r="N103" s="268">
        <f t="shared" si="9"/>
        <v>1.2155660534453595E-2</v>
      </c>
      <c r="O103" s="268">
        <f t="shared" si="9"/>
        <v>1.1929517588079048E-2</v>
      </c>
      <c r="P103" s="268">
        <f t="shared" si="9"/>
        <v>1.1941602822600334E-2</v>
      </c>
      <c r="Q103" s="268">
        <f t="shared" si="9"/>
        <v>1.1767369110536897E-2</v>
      </c>
      <c r="R103" s="268">
        <f t="shared" si="9"/>
        <v>1.2037740400192502E-2</v>
      </c>
      <c r="S103" s="268">
        <f t="shared" si="9"/>
        <v>1.1890752624495371E-2</v>
      </c>
      <c r="T103" s="268">
        <f t="shared" si="9"/>
        <v>1.1922330933942663E-2</v>
      </c>
      <c r="U103" s="268">
        <f t="shared" si="9"/>
        <v>1.2327356802554833E-2</v>
      </c>
      <c r="V103" s="268">
        <f t="shared" si="9"/>
        <v>1.1999979189646896E-2</v>
      </c>
      <c r="W103" s="268">
        <f t="shared" si="9"/>
        <v>1.2038140342502258E-2</v>
      </c>
      <c r="X103" s="268">
        <f t="shared" si="9"/>
        <v>1.4056935098771631E-2</v>
      </c>
      <c r="Y103" s="268">
        <f t="shared" si="9"/>
        <v>1.2022148414771719E-2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2.5342731842418437E-2</v>
      </c>
      <c r="C104" s="269">
        <f t="shared" si="10"/>
        <v>2.6914406336546709E-2</v>
      </c>
      <c r="D104" s="269">
        <f t="shared" si="10"/>
        <v>2.5417180180916498E-2</v>
      </c>
      <c r="E104" s="269">
        <f t="shared" si="10"/>
        <v>2.434249243884631E-2</v>
      </c>
      <c r="F104" s="269">
        <f t="shared" si="10"/>
        <v>1.9555478961598326E-2</v>
      </c>
      <c r="G104" s="269">
        <f t="shared" si="10"/>
        <v>2.4472431261418549E-2</v>
      </c>
      <c r="H104" s="269">
        <f t="shared" si="10"/>
        <v>2.4398746596868921E-2</v>
      </c>
      <c r="I104" s="269">
        <f t="shared" si="10"/>
        <v>2.4546910270293577E-2</v>
      </c>
      <c r="J104" s="269">
        <f t="shared" si="10"/>
        <v>2.3624406570828059E-2</v>
      </c>
      <c r="K104" s="269">
        <f t="shared" si="10"/>
        <v>2.5030580547918183E-2</v>
      </c>
      <c r="L104" s="269">
        <f t="shared" si="10"/>
        <v>2.354593073617231E-2</v>
      </c>
      <c r="M104" s="269">
        <f t="shared" si="10"/>
        <v>2.5176265105928086E-2</v>
      </c>
      <c r="N104" s="269">
        <f t="shared" si="10"/>
        <v>2.3452958627298882E-2</v>
      </c>
      <c r="O104" s="269">
        <f t="shared" si="10"/>
        <v>2.7933531426344936E-2</v>
      </c>
      <c r="P104" s="269">
        <f t="shared" si="10"/>
        <v>2.8464643967411669E-2</v>
      </c>
      <c r="Q104" s="269">
        <f t="shared" si="10"/>
        <v>2.6601842710030219E-2</v>
      </c>
      <c r="R104" s="269">
        <f t="shared" si="10"/>
        <v>2.5820031604185192E-2</v>
      </c>
      <c r="S104" s="269">
        <f t="shared" si="10"/>
        <v>2.7349539206818832E-2</v>
      </c>
      <c r="T104" s="269">
        <f t="shared" si="10"/>
        <v>2.8404136081975288E-2</v>
      </c>
      <c r="U104" s="269">
        <f t="shared" si="10"/>
        <v>2.2154720318942642E-2</v>
      </c>
      <c r="V104" s="269">
        <f t="shared" si="10"/>
        <v>2.6918409991744618E-2</v>
      </c>
      <c r="W104" s="269">
        <f t="shared" si="10"/>
        <v>2.6628422283114298E-2</v>
      </c>
      <c r="X104" s="269">
        <f t="shared" si="10"/>
        <v>1.3195589918265497E-2</v>
      </c>
      <c r="Y104" s="269">
        <f t="shared" si="10"/>
        <v>2.7791396676371833E-2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0.83419113680943013</v>
      </c>
      <c r="C105" s="269">
        <f t="shared" si="11"/>
        <v>0.829200632554978</v>
      </c>
      <c r="D105" s="269">
        <f t="shared" si="11"/>
        <v>0.83396498913945205</v>
      </c>
      <c r="E105" s="269">
        <f t="shared" si="11"/>
        <v>0.8374436970290563</v>
      </c>
      <c r="F105" s="269">
        <f t="shared" si="11"/>
        <v>0.85262573683632115</v>
      </c>
      <c r="G105" s="269">
        <f t="shared" si="11"/>
        <v>0.83704777255585983</v>
      </c>
      <c r="H105" s="269">
        <f t="shared" si="11"/>
        <v>0.83724109000123559</v>
      </c>
      <c r="I105" s="269">
        <f t="shared" si="11"/>
        <v>0.83684395483944596</v>
      </c>
      <c r="J105" s="269">
        <f t="shared" si="11"/>
        <v>0.83985571940295556</v>
      </c>
      <c r="K105" s="269">
        <f t="shared" si="11"/>
        <v>0.83538774661806148</v>
      </c>
      <c r="L105" s="269">
        <f t="shared" si="11"/>
        <v>0.83999807283813799</v>
      </c>
      <c r="M105" s="269">
        <f t="shared" si="11"/>
        <v>0.83480975515422307</v>
      </c>
      <c r="N105" s="269">
        <f t="shared" si="11"/>
        <v>0.84027369499982285</v>
      </c>
      <c r="O105" s="269">
        <f t="shared" si="11"/>
        <v>0.82606243670489832</v>
      </c>
      <c r="P105" s="269">
        <f t="shared" si="11"/>
        <v>0.82433898883810597</v>
      </c>
      <c r="Q105" s="269">
        <f t="shared" si="11"/>
        <v>0.83051558215736121</v>
      </c>
      <c r="R105" s="269">
        <f t="shared" si="11"/>
        <v>0.83276437998638964</v>
      </c>
      <c r="S105" s="269">
        <f t="shared" si="11"/>
        <v>0.82798295437591496</v>
      </c>
      <c r="T105" s="269">
        <f t="shared" si="11"/>
        <v>0.82455323057979557</v>
      </c>
      <c r="U105" s="269">
        <f t="shared" si="11"/>
        <v>0.8442852110587844</v>
      </c>
      <c r="V105" s="269">
        <f t="shared" si="11"/>
        <v>0.82926292194811146</v>
      </c>
      <c r="W105" s="269">
        <f t="shared" si="11"/>
        <v>0.83015916563417491</v>
      </c>
      <c r="X105" s="269">
        <f t="shared" si="11"/>
        <v>0.87142394183151917</v>
      </c>
      <c r="Y105" s="269">
        <f t="shared" si="11"/>
        <v>0.82642779562805557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0.62300170478927741</v>
      </c>
      <c r="C106" s="318">
        <f t="shared" si="12"/>
        <v>0.6049139130837563</v>
      </c>
      <c r="D106" s="318">
        <f t="shared" si="12"/>
        <v>0.62215515429848212</v>
      </c>
      <c r="E106" s="318">
        <f t="shared" si="12"/>
        <v>0.63458959337200449</v>
      </c>
      <c r="F106" s="318">
        <f t="shared" si="12"/>
        <v>0.68966341215633575</v>
      </c>
      <c r="G106" s="318">
        <f t="shared" si="12"/>
        <v>0.63311084537737283</v>
      </c>
      <c r="H106" s="318">
        <f t="shared" si="12"/>
        <v>0.63391820169399538</v>
      </c>
      <c r="I106" s="318">
        <f t="shared" si="12"/>
        <v>0.6322863692536671</v>
      </c>
      <c r="J106" s="318">
        <f t="shared" si="12"/>
        <v>0.64298566464605578</v>
      </c>
      <c r="K106" s="318">
        <f t="shared" si="12"/>
        <v>0.62679957538541087</v>
      </c>
      <c r="L106" s="318">
        <f t="shared" si="12"/>
        <v>0.64378198337003623</v>
      </c>
      <c r="M106" s="318">
        <f t="shared" si="12"/>
        <v>0.62500754593815655</v>
      </c>
      <c r="N106" s="318">
        <f t="shared" si="12"/>
        <v>0.64483237310566632</v>
      </c>
      <c r="O106" s="318">
        <f t="shared" si="12"/>
        <v>0.59328300815202473</v>
      </c>
      <c r="P106" s="318">
        <f t="shared" si="12"/>
        <v>0.5871336224430096</v>
      </c>
      <c r="Q106" s="318">
        <f t="shared" si="12"/>
        <v>0.60883355957377705</v>
      </c>
      <c r="R106" s="318">
        <f t="shared" si="12"/>
        <v>0.617597449951514</v>
      </c>
      <c r="S106" s="318">
        <f t="shared" si="12"/>
        <v>0.60007012765242551</v>
      </c>
      <c r="T106" s="318">
        <f t="shared" si="12"/>
        <v>0.58785209656333581</v>
      </c>
      <c r="U106" s="318">
        <f t="shared" si="12"/>
        <v>0.6596625417342632</v>
      </c>
      <c r="V106" s="318">
        <f t="shared" si="12"/>
        <v>0.60494283868357401</v>
      </c>
      <c r="W106" s="318">
        <f t="shared" si="12"/>
        <v>0.60825564660822329</v>
      </c>
      <c r="X106" s="318">
        <f t="shared" si="12"/>
        <v>0.76146069251264037</v>
      </c>
      <c r="Y106" s="318">
        <f t="shared" si="12"/>
        <v>0.59483282332495802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0.21118943202015275</v>
      </c>
      <c r="C107" s="318">
        <f t="shared" si="13"/>
        <v>0.22428671947122172</v>
      </c>
      <c r="D107" s="318">
        <f t="shared" si="13"/>
        <v>0.21180983484096999</v>
      </c>
      <c r="E107" s="318">
        <f t="shared" si="13"/>
        <v>0.20285410365705178</v>
      </c>
      <c r="F107" s="318">
        <f t="shared" si="13"/>
        <v>0.16296232467998534</v>
      </c>
      <c r="G107" s="318">
        <f t="shared" si="13"/>
        <v>0.20393692717848699</v>
      </c>
      <c r="H107" s="318">
        <f t="shared" si="13"/>
        <v>0.20332288830724016</v>
      </c>
      <c r="I107" s="318">
        <f t="shared" si="13"/>
        <v>0.20455758558577894</v>
      </c>
      <c r="J107" s="318">
        <f t="shared" si="13"/>
        <v>0.19687005475689975</v>
      </c>
      <c r="K107" s="318">
        <f t="shared" si="13"/>
        <v>0.20858817123265069</v>
      </c>
      <c r="L107" s="318">
        <f t="shared" si="13"/>
        <v>0.19621608946810176</v>
      </c>
      <c r="M107" s="318">
        <f t="shared" si="13"/>
        <v>0.2098022092160664</v>
      </c>
      <c r="N107" s="318">
        <f t="shared" si="13"/>
        <v>0.19544132189415656</v>
      </c>
      <c r="O107" s="318">
        <f t="shared" si="13"/>
        <v>0.23277942855287356</v>
      </c>
      <c r="P107" s="318">
        <f t="shared" si="13"/>
        <v>0.2372053663950964</v>
      </c>
      <c r="Q107" s="318">
        <f t="shared" si="13"/>
        <v>0.22168202258358419</v>
      </c>
      <c r="R107" s="318">
        <f t="shared" si="13"/>
        <v>0.21516693003487555</v>
      </c>
      <c r="S107" s="318">
        <f t="shared" si="13"/>
        <v>0.22791282672348939</v>
      </c>
      <c r="T107" s="318">
        <f t="shared" si="13"/>
        <v>0.23670113401645979</v>
      </c>
      <c r="U107" s="318">
        <f t="shared" si="13"/>
        <v>0.1846226693245212</v>
      </c>
      <c r="V107" s="318">
        <f t="shared" si="13"/>
        <v>0.22432008326453751</v>
      </c>
      <c r="W107" s="318">
        <f t="shared" si="13"/>
        <v>0.22190351902595157</v>
      </c>
      <c r="X107" s="318">
        <f t="shared" si="13"/>
        <v>0.1099632493188787</v>
      </c>
      <c r="Y107" s="318">
        <f t="shared" si="13"/>
        <v>0.2315949723030977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5.6317181872040795E-2</v>
      </c>
      <c r="C108" s="319">
        <f t="shared" si="14"/>
        <v>5.9809791858992462E-2</v>
      </c>
      <c r="D108" s="319">
        <f t="shared" si="14"/>
        <v>5.6482622624258717E-2</v>
      </c>
      <c r="E108" s="319">
        <f t="shared" si="14"/>
        <v>5.4094427641880487E-2</v>
      </c>
      <c r="F108" s="319">
        <f t="shared" si="14"/>
        <v>4.3456619914662792E-2</v>
      </c>
      <c r="G108" s="319">
        <f t="shared" si="14"/>
        <v>5.4383180580929898E-2</v>
      </c>
      <c r="H108" s="319">
        <f t="shared" si="14"/>
        <v>5.421943688193074E-2</v>
      </c>
      <c r="I108" s="319">
        <f t="shared" si="14"/>
        <v>5.4548689489541079E-2</v>
      </c>
      <c r="J108" s="319">
        <f t="shared" si="14"/>
        <v>5.2498681268506618E-2</v>
      </c>
      <c r="K108" s="319">
        <f t="shared" si="14"/>
        <v>5.562351232870686E-2</v>
      </c>
      <c r="L108" s="319">
        <f t="shared" si="14"/>
        <v>5.2324290524827163E-2</v>
      </c>
      <c r="M108" s="319">
        <f t="shared" si="14"/>
        <v>5.594725579095107E-2</v>
      </c>
      <c r="N108" s="319">
        <f t="shared" si="14"/>
        <v>5.2117685838441771E-2</v>
      </c>
      <c r="O108" s="319">
        <f t="shared" si="14"/>
        <v>6.2074514280766317E-2</v>
      </c>
      <c r="P108" s="319">
        <f t="shared" si="14"/>
        <v>6.3254764372025721E-2</v>
      </c>
      <c r="Q108" s="319">
        <f t="shared" si="14"/>
        <v>5.9115206022289167E-2</v>
      </c>
      <c r="R108" s="319">
        <f t="shared" si="14"/>
        <v>5.7377848009300229E-2</v>
      </c>
      <c r="S108" s="319">
        <f t="shared" si="14"/>
        <v>6.077675379293053E-2</v>
      </c>
      <c r="T108" s="319">
        <f t="shared" si="14"/>
        <v>6.3120302404389303E-2</v>
      </c>
      <c r="U108" s="319">
        <f t="shared" si="14"/>
        <v>4.9232711819872342E-2</v>
      </c>
      <c r="V108" s="319">
        <f t="shared" si="14"/>
        <v>5.9818688870543389E-2</v>
      </c>
      <c r="W108" s="319">
        <f t="shared" si="14"/>
        <v>5.9174271740253762E-2</v>
      </c>
      <c r="X108" s="319">
        <f t="shared" si="14"/>
        <v>2.9323533151701008E-2</v>
      </c>
      <c r="Y108" s="319">
        <f t="shared" si="14"/>
        <v>6.1758659280826085E-2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0.99999999999999989</v>
      </c>
      <c r="E110" s="232">
        <f t="shared" si="15"/>
        <v>0.99999999999999989</v>
      </c>
      <c r="F110" s="232">
        <f t="shared" si="15"/>
        <v>0.99999999999999978</v>
      </c>
      <c r="G110" s="232">
        <f t="shared" si="15"/>
        <v>1</v>
      </c>
      <c r="H110" s="232">
        <f t="shared" si="15"/>
        <v>0.99999999999999978</v>
      </c>
      <c r="I110" s="232">
        <f t="shared" si="15"/>
        <v>0.99999999999999978</v>
      </c>
      <c r="J110" s="232">
        <f t="shared" si="15"/>
        <v>1.0000000000000002</v>
      </c>
      <c r="K110" s="232">
        <f t="shared" si="15"/>
        <v>1</v>
      </c>
      <c r="L110" s="232">
        <f t="shared" si="15"/>
        <v>1</v>
      </c>
      <c r="M110" s="232">
        <f t="shared" si="15"/>
        <v>0.99999999999999989</v>
      </c>
      <c r="N110" s="232">
        <f t="shared" si="15"/>
        <v>1</v>
      </c>
      <c r="O110" s="232">
        <f t="shared" si="15"/>
        <v>1</v>
      </c>
      <c r="P110" s="232">
        <f t="shared" si="15"/>
        <v>1</v>
      </c>
      <c r="Q110" s="232">
        <f t="shared" si="15"/>
        <v>1.0000000000000002</v>
      </c>
      <c r="R110" s="232">
        <f t="shared" si="15"/>
        <v>1.0000000000000002</v>
      </c>
      <c r="S110" s="232">
        <f t="shared" si="15"/>
        <v>1.0000000000000002</v>
      </c>
      <c r="T110" s="232">
        <f t="shared" si="15"/>
        <v>0.99999999999999989</v>
      </c>
      <c r="U110" s="232">
        <f t="shared" si="15"/>
        <v>0.99999999999999989</v>
      </c>
      <c r="V110" s="232">
        <f t="shared" si="15"/>
        <v>1</v>
      </c>
      <c r="W110" s="232">
        <f t="shared" si="15"/>
        <v>1.0000000000000002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5.2781221197083618E-3</v>
      </c>
      <c r="C111" s="299">
        <f t="shared" si="16"/>
        <v>5.2781221197098702E-3</v>
      </c>
      <c r="D111" s="299">
        <f t="shared" si="16"/>
        <v>5.2781221197188951E-3</v>
      </c>
      <c r="E111" s="299">
        <f t="shared" si="16"/>
        <v>5.2781221197152573E-3</v>
      </c>
      <c r="F111" s="299">
        <f t="shared" si="16"/>
        <v>5.2781221197236222E-3</v>
      </c>
      <c r="G111" s="299">
        <f t="shared" si="16"/>
        <v>5.2781221197231555E-3</v>
      </c>
      <c r="H111" s="299">
        <f t="shared" si="16"/>
        <v>5.2781221197220505E-3</v>
      </c>
      <c r="I111" s="299">
        <f t="shared" si="16"/>
        <v>5.2781221197187485E-3</v>
      </c>
      <c r="J111" s="299">
        <f t="shared" si="16"/>
        <v>5.2781221197134567E-3</v>
      </c>
      <c r="K111" s="299">
        <f t="shared" si="16"/>
        <v>5.2781221197144602E-3</v>
      </c>
      <c r="L111" s="299">
        <f t="shared" si="16"/>
        <v>5.2781221197219091E-3</v>
      </c>
      <c r="M111" s="299">
        <f t="shared" si="16"/>
        <v>5.278122119714292E-3</v>
      </c>
      <c r="N111" s="299">
        <f t="shared" si="16"/>
        <v>5.2781221197220948E-3</v>
      </c>
      <c r="O111" s="299">
        <f t="shared" si="16"/>
        <v>5.2781221197016554E-3</v>
      </c>
      <c r="P111" s="299">
        <f t="shared" si="16"/>
        <v>5.2781221196915437E-3</v>
      </c>
      <c r="Q111" s="299">
        <f t="shared" si="16"/>
        <v>5.2781221196967288E-3</v>
      </c>
      <c r="R111" s="299">
        <f t="shared" si="16"/>
        <v>5.2781221197106569E-3</v>
      </c>
      <c r="S111" s="299">
        <f t="shared" si="16"/>
        <v>5.2781221197010179E-3</v>
      </c>
      <c r="T111" s="299">
        <f t="shared" si="16"/>
        <v>5.2781221197046009E-3</v>
      </c>
      <c r="U111" s="299">
        <f t="shared" si="16"/>
        <v>5.2781221197091025E-3</v>
      </c>
      <c r="V111" s="299">
        <f t="shared" si="16"/>
        <v>5.2781221197103047E-3</v>
      </c>
      <c r="W111" s="299">
        <f t="shared" si="16"/>
        <v>5.2781221197169556E-3</v>
      </c>
      <c r="X111" s="299">
        <f t="shared" si="16"/>
        <v>5.2781221197108156E-3</v>
      </c>
      <c r="Y111" s="299">
        <f t="shared" si="16"/>
        <v>5.278122119711957E-3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7.490051906805688E-3</v>
      </c>
      <c r="C112" s="233">
        <f t="shared" si="17"/>
        <v>7.4900519068078287E-3</v>
      </c>
      <c r="D112" s="233">
        <f t="shared" si="17"/>
        <v>7.4900519068206326E-3</v>
      </c>
      <c r="E112" s="233">
        <f t="shared" si="17"/>
        <v>7.4900519068154744E-3</v>
      </c>
      <c r="F112" s="233">
        <f t="shared" si="17"/>
        <v>7.4900519068273478E-3</v>
      </c>
      <c r="G112" s="233">
        <f t="shared" si="17"/>
        <v>7.4900519068266816E-3</v>
      </c>
      <c r="H112" s="233">
        <f t="shared" si="17"/>
        <v>7.4900519068251169E-3</v>
      </c>
      <c r="I112" s="233">
        <f t="shared" si="17"/>
        <v>7.490051906820428E-3</v>
      </c>
      <c r="J112" s="233">
        <f t="shared" si="17"/>
        <v>7.4900519068129175E-3</v>
      </c>
      <c r="K112" s="233">
        <f t="shared" si="17"/>
        <v>7.4900519068143391E-3</v>
      </c>
      <c r="L112" s="233">
        <f t="shared" si="17"/>
        <v>7.4900519068249139E-3</v>
      </c>
      <c r="M112" s="233">
        <f t="shared" si="17"/>
        <v>7.4900519068140997E-3</v>
      </c>
      <c r="N112" s="233">
        <f t="shared" si="17"/>
        <v>7.4900519068251776E-3</v>
      </c>
      <c r="O112" s="233">
        <f t="shared" si="17"/>
        <v>7.4900519067961704E-3</v>
      </c>
      <c r="P112" s="233">
        <f t="shared" si="17"/>
        <v>7.4900519067818234E-3</v>
      </c>
      <c r="Q112" s="233">
        <f t="shared" si="17"/>
        <v>7.4900519067891769E-3</v>
      </c>
      <c r="R112" s="233">
        <f t="shared" si="17"/>
        <v>7.4900519068089449E-3</v>
      </c>
      <c r="S112" s="233">
        <f t="shared" si="17"/>
        <v>7.4900519067952693E-3</v>
      </c>
      <c r="T112" s="233">
        <f t="shared" si="17"/>
        <v>7.4900519068003537E-3</v>
      </c>
      <c r="U112" s="233">
        <f t="shared" si="17"/>
        <v>7.4900519068067384E-3</v>
      </c>
      <c r="V112" s="233">
        <f t="shared" si="17"/>
        <v>7.4900519068084488E-3</v>
      </c>
      <c r="W112" s="233">
        <f t="shared" si="17"/>
        <v>7.4900519068178848E-3</v>
      </c>
      <c r="X112" s="233">
        <f t="shared" si="17"/>
        <v>7.490051906809167E-3</v>
      </c>
      <c r="Y112" s="233">
        <f t="shared" si="17"/>
        <v>7.4900519068107924E-3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2.6652580693936528E-2</v>
      </c>
      <c r="C113" s="233">
        <f t="shared" si="18"/>
        <v>2.665258069394414E-2</v>
      </c>
      <c r="D113" s="233">
        <f t="shared" si="18"/>
        <v>2.6652580693989691E-2</v>
      </c>
      <c r="E113" s="233">
        <f t="shared" si="18"/>
        <v>2.6652580693971348E-2</v>
      </c>
      <c r="F113" s="233">
        <f t="shared" si="18"/>
        <v>2.6652580694013585E-2</v>
      </c>
      <c r="G113" s="233">
        <f t="shared" si="18"/>
        <v>2.6652580694011222E-2</v>
      </c>
      <c r="H113" s="233">
        <f t="shared" si="18"/>
        <v>2.6652580694005636E-2</v>
      </c>
      <c r="I113" s="233">
        <f t="shared" si="18"/>
        <v>2.6652580693988976E-2</v>
      </c>
      <c r="J113" s="233">
        <f t="shared" si="18"/>
        <v>2.6652580693962254E-2</v>
      </c>
      <c r="K113" s="233">
        <f t="shared" si="18"/>
        <v>2.6652580693967316E-2</v>
      </c>
      <c r="L113" s="233">
        <f t="shared" si="18"/>
        <v>2.6652580694004925E-2</v>
      </c>
      <c r="M113" s="233">
        <f t="shared" si="18"/>
        <v>2.6652580693966459E-2</v>
      </c>
      <c r="N113" s="233">
        <f t="shared" si="18"/>
        <v>2.6652580694005872E-2</v>
      </c>
      <c r="O113" s="233">
        <f t="shared" si="18"/>
        <v>2.6652580693902642E-2</v>
      </c>
      <c r="P113" s="233">
        <f t="shared" si="18"/>
        <v>2.665258069385161E-2</v>
      </c>
      <c r="Q113" s="233">
        <f t="shared" si="18"/>
        <v>2.665258069387777E-2</v>
      </c>
      <c r="R113" s="233">
        <f t="shared" si="18"/>
        <v>2.6652580693948123E-2</v>
      </c>
      <c r="S113" s="233">
        <f t="shared" si="18"/>
        <v>2.6652580693899454E-2</v>
      </c>
      <c r="T113" s="233">
        <f t="shared" si="18"/>
        <v>2.6652580693917544E-2</v>
      </c>
      <c r="U113" s="233">
        <f t="shared" si="18"/>
        <v>2.6652580693940268E-2</v>
      </c>
      <c r="V113" s="233">
        <f t="shared" si="18"/>
        <v>2.6652580693946333E-2</v>
      </c>
      <c r="W113" s="233">
        <f t="shared" si="18"/>
        <v>2.6652580693979931E-2</v>
      </c>
      <c r="X113" s="233">
        <f t="shared" si="18"/>
        <v>2.6652580693948904E-2</v>
      </c>
      <c r="Y113" s="233">
        <f t="shared" si="18"/>
        <v>2.6652580693954694E-2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2.111248847883344E-2</v>
      </c>
      <c r="C114" s="233">
        <f t="shared" si="19"/>
        <v>2.1112488478839481E-2</v>
      </c>
      <c r="D114" s="233">
        <f t="shared" si="19"/>
        <v>2.111248847887557E-2</v>
      </c>
      <c r="E114" s="233">
        <f t="shared" si="19"/>
        <v>2.1112488478861036E-2</v>
      </c>
      <c r="F114" s="233">
        <f t="shared" si="19"/>
        <v>2.1112488478894485E-2</v>
      </c>
      <c r="G114" s="233">
        <f t="shared" si="19"/>
        <v>2.1112488478892608E-2</v>
      </c>
      <c r="H114" s="233">
        <f t="shared" si="19"/>
        <v>2.1112488478888202E-2</v>
      </c>
      <c r="I114" s="233">
        <f t="shared" si="19"/>
        <v>2.1112488478874994E-2</v>
      </c>
      <c r="J114" s="233">
        <f t="shared" si="19"/>
        <v>2.1112488478853816E-2</v>
      </c>
      <c r="K114" s="233">
        <f t="shared" si="19"/>
        <v>2.1112488478857824E-2</v>
      </c>
      <c r="L114" s="233">
        <f t="shared" si="19"/>
        <v>2.111248847888763E-2</v>
      </c>
      <c r="M114" s="233">
        <f t="shared" si="19"/>
        <v>2.1112488478857157E-2</v>
      </c>
      <c r="N114" s="233">
        <f t="shared" si="19"/>
        <v>2.1112488478888376E-2</v>
      </c>
      <c r="O114" s="233">
        <f t="shared" si="19"/>
        <v>2.1112488478806611E-2</v>
      </c>
      <c r="P114" s="233">
        <f t="shared" si="19"/>
        <v>2.1112488478766175E-2</v>
      </c>
      <c r="Q114" s="233">
        <f t="shared" si="19"/>
        <v>2.1112488478786901E-2</v>
      </c>
      <c r="R114" s="233">
        <f t="shared" si="19"/>
        <v>2.111248847884261E-2</v>
      </c>
      <c r="S114" s="233">
        <f t="shared" si="19"/>
        <v>2.1112488478804071E-2</v>
      </c>
      <c r="T114" s="233">
        <f t="shared" si="19"/>
        <v>2.1112488478818404E-2</v>
      </c>
      <c r="U114" s="233">
        <f t="shared" si="19"/>
        <v>2.1112488478836403E-2</v>
      </c>
      <c r="V114" s="233">
        <f t="shared" si="19"/>
        <v>2.1112488478841219E-2</v>
      </c>
      <c r="W114" s="233">
        <f t="shared" si="19"/>
        <v>2.1112488478867819E-2</v>
      </c>
      <c r="X114" s="233">
        <f t="shared" si="19"/>
        <v>2.1112488478843245E-2</v>
      </c>
      <c r="Y114" s="233">
        <f t="shared" si="19"/>
        <v>2.1112488478847839E-2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1.2042510164536727E-2</v>
      </c>
      <c r="C115" s="300">
        <f t="shared" si="20"/>
        <v>1.2197642713637847E-2</v>
      </c>
      <c r="D115" s="300">
        <f t="shared" si="20"/>
        <v>1.2039520857444665E-2</v>
      </c>
      <c r="E115" s="300">
        <f t="shared" si="20"/>
        <v>1.1871513767875236E-2</v>
      </c>
      <c r="F115" s="300">
        <f t="shared" si="20"/>
        <v>1.1463684330326558E-2</v>
      </c>
      <c r="G115" s="300">
        <f t="shared" si="20"/>
        <v>1.1867291798546509E-2</v>
      </c>
      <c r="H115" s="300">
        <f t="shared" si="20"/>
        <v>1.1900391292176304E-2</v>
      </c>
      <c r="I115" s="300">
        <f t="shared" si="20"/>
        <v>1.1842074410472029E-2</v>
      </c>
      <c r="J115" s="300">
        <f t="shared" si="20"/>
        <v>1.1676171410704136E-2</v>
      </c>
      <c r="K115" s="300">
        <f t="shared" si="20"/>
        <v>1.1808699596113307E-2</v>
      </c>
      <c r="L115" s="300">
        <f t="shared" si="20"/>
        <v>1.177314074968068E-2</v>
      </c>
      <c r="M115" s="300">
        <f t="shared" si="20"/>
        <v>1.1936988843752227E-2</v>
      </c>
      <c r="N115" s="300">
        <f t="shared" si="20"/>
        <v>1.1783691011470761E-2</v>
      </c>
      <c r="O115" s="300">
        <f t="shared" si="20"/>
        <v>1.2200990977761566E-2</v>
      </c>
      <c r="P115" s="300">
        <f t="shared" si="20"/>
        <v>1.2293723751867335E-2</v>
      </c>
      <c r="Q115" s="300">
        <f t="shared" si="20"/>
        <v>1.1840526025057573E-2</v>
      </c>
      <c r="R115" s="300">
        <f t="shared" si="20"/>
        <v>1.2000122214655665E-2</v>
      </c>
      <c r="S115" s="300">
        <f t="shared" si="20"/>
        <v>1.2074440464021126E-2</v>
      </c>
      <c r="T115" s="300">
        <f t="shared" si="20"/>
        <v>1.2264613174912408E-2</v>
      </c>
      <c r="U115" s="300">
        <f t="shared" si="20"/>
        <v>1.1772582169458357E-2</v>
      </c>
      <c r="V115" s="300">
        <f t="shared" si="20"/>
        <v>1.2121972397694421E-2</v>
      </c>
      <c r="W115" s="300">
        <f t="shared" si="20"/>
        <v>1.2117980758336078E-2</v>
      </c>
      <c r="X115" s="300">
        <f t="shared" si="20"/>
        <v>1.2177814344668017E-2</v>
      </c>
      <c r="Y115" s="300">
        <f t="shared" si="20"/>
        <v>1.2274655743434918E-2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5.7691823293049664E-2</v>
      </c>
      <c r="C116" s="301">
        <f t="shared" si="21"/>
        <v>6.0266935415689692E-2</v>
      </c>
      <c r="D116" s="301">
        <f t="shared" si="21"/>
        <v>5.7811815790156061E-2</v>
      </c>
      <c r="E116" s="301">
        <f t="shared" si="21"/>
        <v>5.6104013450857158E-2</v>
      </c>
      <c r="F116" s="301">
        <f t="shared" si="21"/>
        <v>4.8988149327081114E-2</v>
      </c>
      <c r="G116" s="301">
        <f t="shared" si="21"/>
        <v>5.6308660726076175E-2</v>
      </c>
      <c r="H116" s="301">
        <f t="shared" si="21"/>
        <v>5.6191949137480317E-2</v>
      </c>
      <c r="I116" s="301">
        <f t="shared" si="21"/>
        <v>5.6426676001097055E-2</v>
      </c>
      <c r="J116" s="301">
        <f t="shared" si="21"/>
        <v>5.4988465946327184E-2</v>
      </c>
      <c r="K116" s="301">
        <f t="shared" si="21"/>
        <v>5.7195622984071492E-2</v>
      </c>
      <c r="L116" s="301">
        <f t="shared" si="21"/>
        <v>5.4865387686127302E-2</v>
      </c>
      <c r="M116" s="301">
        <f t="shared" si="21"/>
        <v>5.7426377245546813E-2</v>
      </c>
      <c r="N116" s="301">
        <f t="shared" si="21"/>
        <v>5.4721889653521871E-2</v>
      </c>
      <c r="O116" s="301">
        <f t="shared" si="21"/>
        <v>6.1991593499914718E-2</v>
      </c>
      <c r="P116" s="301">
        <f t="shared" si="21"/>
        <v>6.2906045292428464E-2</v>
      </c>
      <c r="Q116" s="301">
        <f t="shared" si="21"/>
        <v>5.9752845041860229E-2</v>
      </c>
      <c r="R116" s="301">
        <f t="shared" si="21"/>
        <v>5.8465234008426015E-2</v>
      </c>
      <c r="S116" s="301">
        <f t="shared" si="21"/>
        <v>6.1000252072393207E-2</v>
      </c>
      <c r="T116" s="301">
        <f t="shared" si="21"/>
        <v>6.2801569506358401E-2</v>
      </c>
      <c r="U116" s="301">
        <f t="shared" si="21"/>
        <v>5.2753068069454893E-2</v>
      </c>
      <c r="V116" s="301">
        <f t="shared" si="21"/>
        <v>6.0274967348608308E-2</v>
      </c>
      <c r="W116" s="301">
        <f t="shared" si="21"/>
        <v>5.9791990659895281E-2</v>
      </c>
      <c r="X116" s="301">
        <f t="shared" si="21"/>
        <v>4.0601398001922216E-2</v>
      </c>
      <c r="Y116" s="301">
        <f t="shared" si="21"/>
        <v>6.174720359865795E-2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2.3400120404619709E-2</v>
      </c>
      <c r="C117" s="302">
        <f t="shared" si="22"/>
        <v>2.3154041975041752E-2</v>
      </c>
      <c r="D117" s="302">
        <f t="shared" si="22"/>
        <v>2.3388977799618745E-2</v>
      </c>
      <c r="E117" s="302">
        <f t="shared" si="22"/>
        <v>2.3554240294377835E-2</v>
      </c>
      <c r="F117" s="302">
        <f t="shared" si="22"/>
        <v>2.4233573245157881E-2</v>
      </c>
      <c r="G117" s="302">
        <f t="shared" si="22"/>
        <v>2.3535208796334719E-2</v>
      </c>
      <c r="H117" s="302">
        <f t="shared" si="22"/>
        <v>2.3545089648956914E-2</v>
      </c>
      <c r="I117" s="302">
        <f t="shared" si="22"/>
        <v>2.3524955989857807E-2</v>
      </c>
      <c r="J117" s="302">
        <f t="shared" si="22"/>
        <v>2.3664904313079393E-2</v>
      </c>
      <c r="K117" s="302">
        <f t="shared" si="22"/>
        <v>2.3454001646654808E-2</v>
      </c>
      <c r="L117" s="302">
        <f t="shared" si="22"/>
        <v>2.3673356732981456E-2</v>
      </c>
      <c r="M117" s="302">
        <f t="shared" si="22"/>
        <v>2.3428324606621944E-2</v>
      </c>
      <c r="N117" s="302">
        <f t="shared" si="22"/>
        <v>2.3686460962450289E-2</v>
      </c>
      <c r="O117" s="302">
        <f t="shared" si="22"/>
        <v>2.299242061762197E-2</v>
      </c>
      <c r="P117" s="302">
        <f t="shared" si="22"/>
        <v>2.2903842053021779E-2</v>
      </c>
      <c r="Q117" s="302">
        <f t="shared" si="22"/>
        <v>2.3213507437962022E-2</v>
      </c>
      <c r="R117" s="302">
        <f t="shared" si="22"/>
        <v>2.3329033746863202E-2</v>
      </c>
      <c r="S117" s="302">
        <f t="shared" si="22"/>
        <v>2.3089271963492614E-2</v>
      </c>
      <c r="T117" s="302">
        <f t="shared" si="22"/>
        <v>2.2914549075992875E-2</v>
      </c>
      <c r="U117" s="302">
        <f t="shared" si="22"/>
        <v>2.3871194381934267E-2</v>
      </c>
      <c r="V117" s="302">
        <f t="shared" si="22"/>
        <v>2.3155688530195024E-2</v>
      </c>
      <c r="W117" s="302">
        <f t="shared" si="22"/>
        <v>2.3201046108751382E-2</v>
      </c>
      <c r="X117" s="302">
        <f t="shared" si="22"/>
        <v>2.4996359377014148E-2</v>
      </c>
      <c r="Y117" s="302">
        <f t="shared" si="22"/>
        <v>2.3012972697550673E-2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3.4291702888429955E-2</v>
      </c>
      <c r="C118" s="302">
        <f t="shared" si="23"/>
        <v>3.7112893440647936E-2</v>
      </c>
      <c r="D118" s="302">
        <f t="shared" si="23"/>
        <v>3.4422837990537324E-2</v>
      </c>
      <c r="E118" s="302">
        <f t="shared" si="23"/>
        <v>3.2549773156479327E-2</v>
      </c>
      <c r="F118" s="302">
        <f t="shared" si="23"/>
        <v>2.4754576081923232E-2</v>
      </c>
      <c r="G118" s="302">
        <f t="shared" si="23"/>
        <v>3.2773451929741453E-2</v>
      </c>
      <c r="H118" s="302">
        <f t="shared" si="23"/>
        <v>3.2646859488523403E-2</v>
      </c>
      <c r="I118" s="302">
        <f t="shared" si="23"/>
        <v>3.2901720011239248E-2</v>
      </c>
      <c r="J118" s="302">
        <f t="shared" si="23"/>
        <v>3.1323561633247787E-2</v>
      </c>
      <c r="K118" s="302">
        <f t="shared" si="23"/>
        <v>3.3741621337416684E-2</v>
      </c>
      <c r="L118" s="302">
        <f t="shared" si="23"/>
        <v>3.1192030953145853E-2</v>
      </c>
      <c r="M118" s="302">
        <f t="shared" si="23"/>
        <v>3.3998052638924872E-2</v>
      </c>
      <c r="N118" s="302">
        <f t="shared" si="23"/>
        <v>3.1035428691071582E-2</v>
      </c>
      <c r="O118" s="302">
        <f t="shared" si="23"/>
        <v>3.8999172882292751E-2</v>
      </c>
      <c r="P118" s="302">
        <f t="shared" si="23"/>
        <v>4.0002203239406682E-2</v>
      </c>
      <c r="Q118" s="302">
        <f t="shared" si="23"/>
        <v>3.6539337603898207E-2</v>
      </c>
      <c r="R118" s="302">
        <f t="shared" si="23"/>
        <v>3.5136200261562812E-2</v>
      </c>
      <c r="S118" s="302">
        <f t="shared" si="23"/>
        <v>3.7910980108900601E-2</v>
      </c>
      <c r="T118" s="302">
        <f t="shared" si="23"/>
        <v>3.988702043036553E-2</v>
      </c>
      <c r="U118" s="302">
        <f t="shared" si="23"/>
        <v>2.8881873687520626E-2</v>
      </c>
      <c r="V118" s="302">
        <f t="shared" si="23"/>
        <v>3.711927881841328E-2</v>
      </c>
      <c r="W118" s="302">
        <f t="shared" si="23"/>
        <v>3.6590944551143902E-2</v>
      </c>
      <c r="X118" s="302">
        <f t="shared" si="23"/>
        <v>1.560503862490807E-2</v>
      </c>
      <c r="Y118" s="302">
        <f t="shared" si="23"/>
        <v>3.8734230901107274E-2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0.76901903651851666</v>
      </c>
      <c r="C119" s="301">
        <f t="shared" si="24"/>
        <v>0.76715006635027583</v>
      </c>
      <c r="D119" s="301">
        <f t="shared" si="24"/>
        <v>0.76894103244584744</v>
      </c>
      <c r="E119" s="301">
        <f t="shared" si="24"/>
        <v>0.77023842314311364</v>
      </c>
      <c r="F119" s="301">
        <f t="shared" si="24"/>
        <v>0.77538445137658241</v>
      </c>
      <c r="G119" s="301">
        <f t="shared" si="24"/>
        <v>0.77010460808025549</v>
      </c>
      <c r="H119" s="301">
        <f t="shared" si="24"/>
        <v>0.77015363719106045</v>
      </c>
      <c r="I119" s="301">
        <f t="shared" si="24"/>
        <v>0.77004769501604453</v>
      </c>
      <c r="J119" s="301">
        <f t="shared" si="24"/>
        <v>0.77116198893938648</v>
      </c>
      <c r="K119" s="301">
        <f t="shared" si="24"/>
        <v>0.76956046304870385</v>
      </c>
      <c r="L119" s="301">
        <f t="shared" si="24"/>
        <v>0.77115851439082539</v>
      </c>
      <c r="M119" s="301">
        <f t="shared" si="24"/>
        <v>0.76929128917970713</v>
      </c>
      <c r="N119" s="301">
        <f t="shared" si="24"/>
        <v>0.77124559735849696</v>
      </c>
      <c r="O119" s="301">
        <f t="shared" si="24"/>
        <v>0.76598773475301973</v>
      </c>
      <c r="P119" s="301">
        <f t="shared" si="24"/>
        <v>0.76529057516265298</v>
      </c>
      <c r="Q119" s="301">
        <f t="shared" si="24"/>
        <v>0.76781314429266245</v>
      </c>
      <c r="R119" s="301">
        <f t="shared" si="24"/>
        <v>0.7685368170551351</v>
      </c>
      <c r="S119" s="301">
        <f t="shared" si="24"/>
        <v>0.7667666469837443</v>
      </c>
      <c r="T119" s="301">
        <f t="shared" si="24"/>
        <v>0.76538668694508283</v>
      </c>
      <c r="U119" s="301">
        <f t="shared" si="24"/>
        <v>0.77257896081657773</v>
      </c>
      <c r="V119" s="301">
        <f t="shared" si="24"/>
        <v>0.76721194179025776</v>
      </c>
      <c r="W119" s="301">
        <f t="shared" si="24"/>
        <v>0.76754015859328184</v>
      </c>
      <c r="X119" s="301">
        <f t="shared" si="24"/>
        <v>0.78038732122609555</v>
      </c>
      <c r="Y119" s="301">
        <f t="shared" si="24"/>
        <v>0.76608652760869766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0.7020036121385913</v>
      </c>
      <c r="C120" s="302">
        <f t="shared" si="25"/>
        <v>0.69462125925125218</v>
      </c>
      <c r="D120" s="302">
        <f t="shared" si="25"/>
        <v>0.70166933398856224</v>
      </c>
      <c r="E120" s="302">
        <f t="shared" si="25"/>
        <v>0.70662720883133479</v>
      </c>
      <c r="F120" s="302">
        <f t="shared" si="25"/>
        <v>0.72700719735473662</v>
      </c>
      <c r="G120" s="302">
        <f t="shared" si="25"/>
        <v>0.70605626389004184</v>
      </c>
      <c r="H120" s="302">
        <f t="shared" si="25"/>
        <v>0.70635268946870722</v>
      </c>
      <c r="I120" s="302">
        <f t="shared" si="25"/>
        <v>0.70574867969573429</v>
      </c>
      <c r="J120" s="302">
        <f t="shared" si="25"/>
        <v>0.70994712939238203</v>
      </c>
      <c r="K120" s="302">
        <f t="shared" si="25"/>
        <v>0.70362004939964429</v>
      </c>
      <c r="L120" s="302">
        <f t="shared" si="25"/>
        <v>0.71020070198944352</v>
      </c>
      <c r="M120" s="302">
        <f t="shared" si="25"/>
        <v>0.70284973819865848</v>
      </c>
      <c r="N120" s="302">
        <f t="shared" si="25"/>
        <v>0.7105938288735083</v>
      </c>
      <c r="O120" s="302">
        <f t="shared" si="25"/>
        <v>0.68977261852865934</v>
      </c>
      <c r="P120" s="302">
        <f t="shared" si="25"/>
        <v>0.68711526159065317</v>
      </c>
      <c r="Q120" s="302">
        <f t="shared" si="25"/>
        <v>0.69640522313886066</v>
      </c>
      <c r="R120" s="302">
        <f t="shared" si="25"/>
        <v>0.69987101240589611</v>
      </c>
      <c r="S120" s="302">
        <f t="shared" si="25"/>
        <v>0.69267815890477835</v>
      </c>
      <c r="T120" s="302">
        <f t="shared" si="25"/>
        <v>0.68743647227978577</v>
      </c>
      <c r="U120" s="302">
        <f t="shared" si="25"/>
        <v>0.71613583145802828</v>
      </c>
      <c r="V120" s="302">
        <f t="shared" si="25"/>
        <v>0.69467065590585075</v>
      </c>
      <c r="W120" s="302">
        <f t="shared" si="25"/>
        <v>0.69603138326254188</v>
      </c>
      <c r="X120" s="302">
        <f t="shared" si="25"/>
        <v>0.7498907813104243</v>
      </c>
      <c r="Y120" s="302">
        <f t="shared" si="25"/>
        <v>0.69038918092651991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6.7015424379925373E-2</v>
      </c>
      <c r="C121" s="302">
        <f t="shared" si="26"/>
        <v>7.2528807099023679E-2</v>
      </c>
      <c r="D121" s="302">
        <f t="shared" si="26"/>
        <v>6.7271698457285201E-2</v>
      </c>
      <c r="E121" s="302">
        <f t="shared" si="26"/>
        <v>6.3611214311778894E-2</v>
      </c>
      <c r="F121" s="302">
        <f t="shared" si="26"/>
        <v>4.8377254021845693E-2</v>
      </c>
      <c r="G121" s="302">
        <f t="shared" si="26"/>
        <v>6.4048344190213713E-2</v>
      </c>
      <c r="H121" s="302">
        <f t="shared" si="26"/>
        <v>6.3800947722353243E-2</v>
      </c>
      <c r="I121" s="302">
        <f t="shared" si="26"/>
        <v>6.4299015320310154E-2</v>
      </c>
      <c r="J121" s="302">
        <f t="shared" si="26"/>
        <v>6.1214859547004501E-2</v>
      </c>
      <c r="K121" s="302">
        <f t="shared" si="26"/>
        <v>6.5940413649059629E-2</v>
      </c>
      <c r="L121" s="302">
        <f t="shared" si="26"/>
        <v>6.0957812401381858E-2</v>
      </c>
      <c r="M121" s="302">
        <f t="shared" si="26"/>
        <v>6.6441550981048633E-2</v>
      </c>
      <c r="N121" s="302">
        <f t="shared" si="26"/>
        <v>6.0651768484988759E-2</v>
      </c>
      <c r="O121" s="302">
        <f t="shared" si="26"/>
        <v>7.621511622436046E-2</v>
      </c>
      <c r="P121" s="302">
        <f t="shared" si="26"/>
        <v>7.817531357199986E-2</v>
      </c>
      <c r="Q121" s="302">
        <f t="shared" si="26"/>
        <v>7.1407921153801776E-2</v>
      </c>
      <c r="R121" s="302">
        <f t="shared" si="26"/>
        <v>6.8665804649239007E-2</v>
      </c>
      <c r="S121" s="302">
        <f t="shared" si="26"/>
        <v>7.4088488078965897E-2</v>
      </c>
      <c r="T121" s="302">
        <f t="shared" si="26"/>
        <v>7.7950214665297002E-2</v>
      </c>
      <c r="U121" s="302">
        <f t="shared" si="26"/>
        <v>5.6443129358549428E-2</v>
      </c>
      <c r="V121" s="302">
        <f t="shared" si="26"/>
        <v>7.2541285884406947E-2</v>
      </c>
      <c r="W121" s="302">
        <f t="shared" si="26"/>
        <v>7.1508775330740015E-2</v>
      </c>
      <c r="X121" s="302">
        <f t="shared" si="26"/>
        <v>3.0496539915671198E-2</v>
      </c>
      <c r="Y121" s="302">
        <f t="shared" si="26"/>
        <v>7.5697346682177868E-2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0.10071338682461278</v>
      </c>
      <c r="C122" s="301">
        <f t="shared" si="27"/>
        <v>9.985211232109531E-2</v>
      </c>
      <c r="D122" s="301">
        <f t="shared" si="27"/>
        <v>0.1006743877071469</v>
      </c>
      <c r="E122" s="301">
        <f t="shared" si="27"/>
        <v>0.10125280643879074</v>
      </c>
      <c r="F122" s="301">
        <f t="shared" si="27"/>
        <v>0.10363047176655077</v>
      </c>
      <c r="G122" s="301">
        <f t="shared" si="27"/>
        <v>0.10118619619566807</v>
      </c>
      <c r="H122" s="301">
        <f t="shared" si="27"/>
        <v>0.10122077917984175</v>
      </c>
      <c r="I122" s="301">
        <f t="shared" si="27"/>
        <v>0.10115031137298314</v>
      </c>
      <c r="J122" s="301">
        <f t="shared" si="27"/>
        <v>0.10164013050423985</v>
      </c>
      <c r="K122" s="301">
        <f t="shared" si="27"/>
        <v>0.10090197117175734</v>
      </c>
      <c r="L122" s="301">
        <f t="shared" si="27"/>
        <v>0.10166971397392717</v>
      </c>
      <c r="M122" s="301">
        <f t="shared" si="27"/>
        <v>0.10081210153164176</v>
      </c>
      <c r="N122" s="301">
        <f t="shared" si="27"/>
        <v>0.10171557877706876</v>
      </c>
      <c r="O122" s="301">
        <f t="shared" si="27"/>
        <v>9.9286437570096794E-2</v>
      </c>
      <c r="P122" s="301">
        <f t="shared" si="27"/>
        <v>9.8976412593960061E-2</v>
      </c>
      <c r="Q122" s="301">
        <f t="shared" si="27"/>
        <v>0.10006024144126939</v>
      </c>
      <c r="R122" s="301">
        <f t="shared" si="27"/>
        <v>0.1004645835224732</v>
      </c>
      <c r="S122" s="301">
        <f t="shared" si="27"/>
        <v>9.9625417280641823E-2</v>
      </c>
      <c r="T122" s="301">
        <f t="shared" si="27"/>
        <v>9.9013887174405416E-2</v>
      </c>
      <c r="U122" s="301">
        <f t="shared" si="27"/>
        <v>0.1023621457452164</v>
      </c>
      <c r="V122" s="301">
        <f t="shared" si="27"/>
        <v>9.9857875264133283E-2</v>
      </c>
      <c r="W122" s="301">
        <f t="shared" si="27"/>
        <v>0.10001662678910431</v>
      </c>
      <c r="X122" s="301">
        <f t="shared" si="27"/>
        <v>0.10630022322800201</v>
      </c>
      <c r="Y122" s="301">
        <f t="shared" si="27"/>
        <v>9.9358369849883957E-2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8.1900421416168781E-2</v>
      </c>
      <c r="C123" s="302">
        <f t="shared" si="28"/>
        <v>8.1039146912645937E-2</v>
      </c>
      <c r="D123" s="302">
        <f t="shared" si="28"/>
        <v>8.1861422298665359E-2</v>
      </c>
      <c r="E123" s="302">
        <f t="shared" si="28"/>
        <v>8.2439841030322175E-2</v>
      </c>
      <c r="F123" s="302">
        <f t="shared" si="28"/>
        <v>8.4817506358052366E-2</v>
      </c>
      <c r="G123" s="302">
        <f t="shared" si="28"/>
        <v>8.2373230787171348E-2</v>
      </c>
      <c r="H123" s="302">
        <f t="shared" si="28"/>
        <v>8.2407813771348953E-2</v>
      </c>
      <c r="I123" s="302">
        <f t="shared" si="28"/>
        <v>8.2337345964502109E-2</v>
      </c>
      <c r="J123" s="302">
        <f t="shared" si="28"/>
        <v>8.2827165095777699E-2</v>
      </c>
      <c r="K123" s="302">
        <f t="shared" si="28"/>
        <v>8.2089005763291617E-2</v>
      </c>
      <c r="L123" s="302">
        <f t="shared" si="28"/>
        <v>8.2856748565434887E-2</v>
      </c>
      <c r="M123" s="302">
        <f t="shared" si="28"/>
        <v>8.1999136123176608E-2</v>
      </c>
      <c r="N123" s="302">
        <f t="shared" si="28"/>
        <v>8.2902613368575809E-2</v>
      </c>
      <c r="O123" s="302">
        <f t="shared" si="28"/>
        <v>8.0473472161676704E-2</v>
      </c>
      <c r="P123" s="302">
        <f t="shared" si="28"/>
        <v>8.0163447185575998E-2</v>
      </c>
      <c r="Q123" s="302">
        <f t="shared" si="28"/>
        <v>8.1247276032866855E-2</v>
      </c>
      <c r="R123" s="302">
        <f t="shared" si="28"/>
        <v>8.1651618114021024E-2</v>
      </c>
      <c r="S123" s="302">
        <f t="shared" si="28"/>
        <v>8.0812451872223981E-2</v>
      </c>
      <c r="T123" s="302">
        <f t="shared" si="28"/>
        <v>8.0200921765974834E-2</v>
      </c>
      <c r="U123" s="302">
        <f t="shared" si="28"/>
        <v>8.3549180336769766E-2</v>
      </c>
      <c r="V123" s="302">
        <f t="shared" si="28"/>
        <v>8.1044909855682343E-2</v>
      </c>
      <c r="W123" s="302">
        <f t="shared" si="28"/>
        <v>8.1203661380629663E-2</v>
      </c>
      <c r="X123" s="302">
        <f t="shared" si="28"/>
        <v>8.7487257819549274E-2</v>
      </c>
      <c r="Y123" s="302">
        <f t="shared" si="28"/>
        <v>8.0545404441427146E-2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1.8812965408443998E-2</v>
      </c>
      <c r="C124" s="303">
        <f t="shared" si="29"/>
        <v>1.8812965408449379E-2</v>
      </c>
      <c r="D124" s="303">
        <f t="shared" si="29"/>
        <v>1.8812965408481538E-2</v>
      </c>
      <c r="E124" s="303">
        <f t="shared" si="29"/>
        <v>1.8812965408468565E-2</v>
      </c>
      <c r="F124" s="303">
        <f t="shared" si="29"/>
        <v>1.8812965408498396E-2</v>
      </c>
      <c r="G124" s="303">
        <f t="shared" si="29"/>
        <v>1.881296540849673E-2</v>
      </c>
      <c r="H124" s="303">
        <f t="shared" si="29"/>
        <v>1.8812965408492789E-2</v>
      </c>
      <c r="I124" s="303">
        <f t="shared" si="29"/>
        <v>1.8812965408481028E-2</v>
      </c>
      <c r="J124" s="303">
        <f t="shared" si="29"/>
        <v>1.8812965408462164E-2</v>
      </c>
      <c r="K124" s="303">
        <f t="shared" si="29"/>
        <v>1.8812965408465731E-2</v>
      </c>
      <c r="L124" s="303">
        <f t="shared" si="29"/>
        <v>1.8812965408492283E-2</v>
      </c>
      <c r="M124" s="303">
        <f t="shared" si="29"/>
        <v>1.8812965408465138E-2</v>
      </c>
      <c r="N124" s="303">
        <f t="shared" si="29"/>
        <v>1.8812965408492959E-2</v>
      </c>
      <c r="O124" s="303">
        <f t="shared" si="29"/>
        <v>1.881296540842009E-2</v>
      </c>
      <c r="P124" s="303">
        <f t="shared" si="29"/>
        <v>1.8812965408384064E-2</v>
      </c>
      <c r="Q124" s="303">
        <f t="shared" si="29"/>
        <v>1.8812965408402535E-2</v>
      </c>
      <c r="R124" s="303">
        <f t="shared" si="29"/>
        <v>1.8812965408452179E-2</v>
      </c>
      <c r="S124" s="303">
        <f t="shared" si="29"/>
        <v>1.8812965408417832E-2</v>
      </c>
      <c r="T124" s="303">
        <f t="shared" si="29"/>
        <v>1.8812965408430596E-2</v>
      </c>
      <c r="U124" s="303">
        <f t="shared" si="29"/>
        <v>1.8812965408446635E-2</v>
      </c>
      <c r="V124" s="303">
        <f t="shared" si="29"/>
        <v>1.881296540845093E-2</v>
      </c>
      <c r="W124" s="303">
        <f t="shared" si="29"/>
        <v>1.8812965408474647E-2</v>
      </c>
      <c r="X124" s="303">
        <f t="shared" si="29"/>
        <v>1.8812965408452738E-2</v>
      </c>
      <c r="Y124" s="303">
        <f t="shared" si="29"/>
        <v>1.8812965408456818E-2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1.0000000000000002</v>
      </c>
      <c r="D126" s="232">
        <f t="shared" si="30"/>
        <v>1</v>
      </c>
      <c r="E126" s="232">
        <f t="shared" si="30"/>
        <v>0.99999999999999989</v>
      </c>
      <c r="F126" s="232">
        <f t="shared" si="30"/>
        <v>1.0000000000000002</v>
      </c>
      <c r="G126" s="232">
        <f t="shared" si="30"/>
        <v>0.99999999999999956</v>
      </c>
      <c r="H126" s="232">
        <f t="shared" si="30"/>
        <v>1.0000000000000002</v>
      </c>
      <c r="I126" s="232">
        <f t="shared" si="30"/>
        <v>0.99999999999999989</v>
      </c>
      <c r="J126" s="232">
        <f t="shared" si="30"/>
        <v>1</v>
      </c>
      <c r="K126" s="232">
        <f t="shared" si="30"/>
        <v>1</v>
      </c>
      <c r="L126" s="232">
        <f t="shared" si="30"/>
        <v>1.0000000000000002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0.99999999999999978</v>
      </c>
      <c r="R126" s="232">
        <f t="shared" si="30"/>
        <v>1</v>
      </c>
      <c r="S126" s="232">
        <f t="shared" si="30"/>
        <v>0.99999999999999967</v>
      </c>
      <c r="T126" s="232">
        <f t="shared" si="30"/>
        <v>1</v>
      </c>
      <c r="U126" s="232">
        <f t="shared" si="30"/>
        <v>1</v>
      </c>
      <c r="V126" s="232">
        <f t="shared" si="30"/>
        <v>0.99999999999999978</v>
      </c>
      <c r="W126" s="232">
        <f t="shared" si="30"/>
        <v>1</v>
      </c>
      <c r="X126" s="232">
        <f t="shared" si="30"/>
        <v>1.0000000000000002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3.7027758008315051E-2</v>
      </c>
      <c r="C127" s="299">
        <f t="shared" si="31"/>
        <v>3.7027758008331524E-2</v>
      </c>
      <c r="D127" s="299">
        <f t="shared" si="31"/>
        <v>3.7027758008220328E-2</v>
      </c>
      <c r="E127" s="299">
        <f t="shared" si="31"/>
        <v>3.7027758008226906E-2</v>
      </c>
      <c r="F127" s="299">
        <f t="shared" si="31"/>
        <v>3.702775800815343E-2</v>
      </c>
      <c r="G127" s="299">
        <f t="shared" si="31"/>
        <v>3.7027758008210676E-2</v>
      </c>
      <c r="H127" s="299">
        <f t="shared" si="31"/>
        <v>3.7027758008225317E-2</v>
      </c>
      <c r="I127" s="299">
        <f t="shared" si="31"/>
        <v>3.7027758008231146E-2</v>
      </c>
      <c r="J127" s="299">
        <f t="shared" si="31"/>
        <v>3.7027758008237772E-2</v>
      </c>
      <c r="K127" s="299">
        <f t="shared" si="31"/>
        <v>3.7027758008294338E-2</v>
      </c>
      <c r="L127" s="299">
        <f t="shared" si="31"/>
        <v>3.70277580082055E-2</v>
      </c>
      <c r="M127" s="299">
        <f t="shared" si="31"/>
        <v>3.7027758008278407E-2</v>
      </c>
      <c r="N127" s="299">
        <f t="shared" si="31"/>
        <v>3.7027758008183587E-2</v>
      </c>
      <c r="O127" s="299">
        <f t="shared" si="31"/>
        <v>3.7027758008308001E-2</v>
      </c>
      <c r="P127" s="299">
        <f t="shared" si="31"/>
        <v>3.7027758008354957E-2</v>
      </c>
      <c r="Q127" s="299">
        <f t="shared" si="31"/>
        <v>3.7027758008227808E-2</v>
      </c>
      <c r="R127" s="299">
        <f t="shared" si="31"/>
        <v>3.7027758008239146E-2</v>
      </c>
      <c r="S127" s="299">
        <f t="shared" si="31"/>
        <v>3.702775800822658E-2</v>
      </c>
      <c r="T127" s="299">
        <f t="shared" si="31"/>
        <v>3.702775800823925E-2</v>
      </c>
      <c r="U127" s="299">
        <f t="shared" si="31"/>
        <v>3.7027758008182317E-2</v>
      </c>
      <c r="V127" s="299">
        <f t="shared" si="31"/>
        <v>3.7027758008258665E-2</v>
      </c>
      <c r="W127" s="299">
        <f t="shared" si="31"/>
        <v>3.7027758008166899E-2</v>
      </c>
      <c r="X127" s="299">
        <f t="shared" si="31"/>
        <v>3.7027758008105684E-2</v>
      </c>
      <c r="Y127" s="299">
        <f t="shared" si="31"/>
        <v>3.7027758008246661E-2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1.6326910814414355E-2</v>
      </c>
      <c r="C128" s="233">
        <f t="shared" si="32"/>
        <v>1.6326910814421617E-2</v>
      </c>
      <c r="D128" s="233">
        <f t="shared" si="32"/>
        <v>1.6326910814372587E-2</v>
      </c>
      <c r="E128" s="233">
        <f t="shared" si="32"/>
        <v>1.632691081437548E-2</v>
      </c>
      <c r="F128" s="233">
        <f t="shared" si="32"/>
        <v>1.6326910814343096E-2</v>
      </c>
      <c r="G128" s="233">
        <f t="shared" si="32"/>
        <v>1.6326910814368333E-2</v>
      </c>
      <c r="H128" s="233">
        <f t="shared" si="32"/>
        <v>1.6326910814374783E-2</v>
      </c>
      <c r="I128" s="233">
        <f t="shared" si="32"/>
        <v>1.632691081437735E-2</v>
      </c>
      <c r="J128" s="233">
        <f t="shared" si="32"/>
        <v>1.6326910814380268E-2</v>
      </c>
      <c r="K128" s="233">
        <f t="shared" si="32"/>
        <v>1.632691081440522E-2</v>
      </c>
      <c r="L128" s="233">
        <f t="shared" si="32"/>
        <v>1.6326910814366043E-2</v>
      </c>
      <c r="M128" s="233">
        <f t="shared" si="32"/>
        <v>1.6326910814398195E-2</v>
      </c>
      <c r="N128" s="233">
        <f t="shared" si="32"/>
        <v>1.6326910814356381E-2</v>
      </c>
      <c r="O128" s="233">
        <f t="shared" si="32"/>
        <v>1.632691081441124E-2</v>
      </c>
      <c r="P128" s="233">
        <f t="shared" si="32"/>
        <v>1.6326910814431949E-2</v>
      </c>
      <c r="Q128" s="233">
        <f t="shared" si="32"/>
        <v>1.6326910814375886E-2</v>
      </c>
      <c r="R128" s="233">
        <f t="shared" si="32"/>
        <v>1.6326910814380889E-2</v>
      </c>
      <c r="S128" s="233">
        <f t="shared" si="32"/>
        <v>1.6326910814375338E-2</v>
      </c>
      <c r="T128" s="233">
        <f t="shared" si="32"/>
        <v>1.6326910814380927E-2</v>
      </c>
      <c r="U128" s="233">
        <f t="shared" si="32"/>
        <v>1.6326910814355822E-2</v>
      </c>
      <c r="V128" s="233">
        <f t="shared" si="32"/>
        <v>1.632691081438949E-2</v>
      </c>
      <c r="W128" s="233">
        <f t="shared" si="32"/>
        <v>1.6326910814349026E-2</v>
      </c>
      <c r="X128" s="233">
        <f t="shared" si="32"/>
        <v>1.6326910814322037E-2</v>
      </c>
      <c r="Y128" s="233">
        <f t="shared" si="32"/>
        <v>1.6326910814384196E-2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0.12664196862191174</v>
      </c>
      <c r="C129" s="233">
        <f t="shared" si="33"/>
        <v>0.12664196862196811</v>
      </c>
      <c r="D129" s="233">
        <f t="shared" si="33"/>
        <v>0.12664196862158769</v>
      </c>
      <c r="E129" s="233">
        <f t="shared" si="33"/>
        <v>0.12664196862161026</v>
      </c>
      <c r="F129" s="233">
        <f t="shared" si="33"/>
        <v>0.12664196862135896</v>
      </c>
      <c r="G129" s="233">
        <f t="shared" si="33"/>
        <v>0.1266419686215548</v>
      </c>
      <c r="H129" s="233">
        <f t="shared" si="33"/>
        <v>0.12664196862160484</v>
      </c>
      <c r="I129" s="233">
        <f t="shared" si="33"/>
        <v>0.1266419686216248</v>
      </c>
      <c r="J129" s="233">
        <f t="shared" si="33"/>
        <v>0.12664196862164737</v>
      </c>
      <c r="K129" s="233">
        <f t="shared" si="33"/>
        <v>0.12664196862184093</v>
      </c>
      <c r="L129" s="233">
        <f t="shared" si="33"/>
        <v>0.12664196862153709</v>
      </c>
      <c r="M129" s="233">
        <f t="shared" si="33"/>
        <v>0.12664196862178645</v>
      </c>
      <c r="N129" s="233">
        <f t="shared" si="33"/>
        <v>0.12664196862146213</v>
      </c>
      <c r="O129" s="233">
        <f t="shared" si="33"/>
        <v>0.12664196862188765</v>
      </c>
      <c r="P129" s="233">
        <f t="shared" si="33"/>
        <v>0.12664196862204824</v>
      </c>
      <c r="Q129" s="233">
        <f t="shared" si="33"/>
        <v>0.12664196862161334</v>
      </c>
      <c r="R129" s="233">
        <f t="shared" si="33"/>
        <v>0.1266419686216522</v>
      </c>
      <c r="S129" s="233">
        <f t="shared" si="33"/>
        <v>0.12664196862160915</v>
      </c>
      <c r="T129" s="233">
        <f t="shared" si="33"/>
        <v>0.12664196862165256</v>
      </c>
      <c r="U129" s="233">
        <f t="shared" si="33"/>
        <v>0.1266419686214578</v>
      </c>
      <c r="V129" s="233">
        <f t="shared" si="33"/>
        <v>0.12664196862171889</v>
      </c>
      <c r="W129" s="233">
        <f t="shared" si="33"/>
        <v>0.12664196862140506</v>
      </c>
      <c r="X129" s="233">
        <f t="shared" si="33"/>
        <v>0.1266419686211957</v>
      </c>
      <c r="Y129" s="233">
        <f t="shared" si="33"/>
        <v>0.12664196862167784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5.5919517679148975E-2</v>
      </c>
      <c r="C130" s="233">
        <f t="shared" si="34"/>
        <v>5.5919517679173823E-2</v>
      </c>
      <c r="D130" s="233">
        <f t="shared" si="34"/>
        <v>5.5919517679005895E-2</v>
      </c>
      <c r="E130" s="233">
        <f t="shared" si="34"/>
        <v>5.5919517679015825E-2</v>
      </c>
      <c r="F130" s="233">
        <f t="shared" si="34"/>
        <v>5.5919517678904879E-2</v>
      </c>
      <c r="G130" s="233">
        <f t="shared" si="34"/>
        <v>5.5919517678991344E-2</v>
      </c>
      <c r="H130" s="233">
        <f t="shared" si="34"/>
        <v>5.5919517679013403E-2</v>
      </c>
      <c r="I130" s="233">
        <f t="shared" si="34"/>
        <v>5.5919517679022236E-2</v>
      </c>
      <c r="J130" s="233">
        <f t="shared" si="34"/>
        <v>5.5919517679032221E-2</v>
      </c>
      <c r="K130" s="233">
        <f t="shared" si="34"/>
        <v>5.5919517679117674E-2</v>
      </c>
      <c r="L130" s="233">
        <f t="shared" si="34"/>
        <v>5.5919517678983496E-2</v>
      </c>
      <c r="M130" s="233">
        <f t="shared" si="34"/>
        <v>5.5919517679093603E-2</v>
      </c>
      <c r="N130" s="233">
        <f t="shared" si="34"/>
        <v>5.5919517678950405E-2</v>
      </c>
      <c r="O130" s="233">
        <f t="shared" si="34"/>
        <v>5.5919517679138296E-2</v>
      </c>
      <c r="P130" s="233">
        <f t="shared" si="34"/>
        <v>5.5919517679209219E-2</v>
      </c>
      <c r="Q130" s="233">
        <f t="shared" si="34"/>
        <v>5.5919517679017199E-2</v>
      </c>
      <c r="R130" s="233">
        <f t="shared" si="34"/>
        <v>5.5919517679034338E-2</v>
      </c>
      <c r="S130" s="233">
        <f t="shared" si="34"/>
        <v>5.5919517679015367E-2</v>
      </c>
      <c r="T130" s="233">
        <f t="shared" si="34"/>
        <v>5.5919517679034483E-2</v>
      </c>
      <c r="U130" s="233">
        <f t="shared" si="34"/>
        <v>5.5919517678948504E-2</v>
      </c>
      <c r="V130" s="233">
        <f t="shared" si="34"/>
        <v>5.59195176790638E-2</v>
      </c>
      <c r="W130" s="233">
        <f t="shared" si="34"/>
        <v>5.5919517678925244E-2</v>
      </c>
      <c r="X130" s="233">
        <f t="shared" si="34"/>
        <v>5.5919517678832763E-2</v>
      </c>
      <c r="Y130" s="233">
        <f t="shared" si="34"/>
        <v>5.5919517679045669E-2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0.22344797195766861</v>
      </c>
      <c r="C131" s="300">
        <f t="shared" si="35"/>
        <v>0.21311772667657067</v>
      </c>
      <c r="D131" s="300">
        <f t="shared" si="35"/>
        <v>0.22280581421634987</v>
      </c>
      <c r="E131" s="300">
        <f t="shared" si="35"/>
        <v>0.22947591842602402</v>
      </c>
      <c r="F131" s="300">
        <f t="shared" si="35"/>
        <v>0.26953754596779328</v>
      </c>
      <c r="G131" s="300">
        <f t="shared" si="35"/>
        <v>0.22832091055640352</v>
      </c>
      <c r="H131" s="300">
        <f t="shared" si="35"/>
        <v>0.22938782799598983</v>
      </c>
      <c r="I131" s="300">
        <f t="shared" si="35"/>
        <v>0.22735617614411324</v>
      </c>
      <c r="J131" s="300">
        <f t="shared" si="35"/>
        <v>0.23299257301674262</v>
      </c>
      <c r="K131" s="300">
        <f t="shared" si="35"/>
        <v>0.22290526073753367</v>
      </c>
      <c r="L131" s="300">
        <f t="shared" si="35"/>
        <v>0.23501832643957227</v>
      </c>
      <c r="M131" s="300">
        <f t="shared" si="35"/>
        <v>0.22341622000709949</v>
      </c>
      <c r="N131" s="300">
        <f t="shared" si="35"/>
        <v>0.23598425082079447</v>
      </c>
      <c r="O131" s="300">
        <f t="shared" si="35"/>
        <v>0.20562450059994003</v>
      </c>
      <c r="P131" s="300">
        <f t="shared" si="35"/>
        <v>0.20295704747879201</v>
      </c>
      <c r="Q131" s="300">
        <f t="shared" si="35"/>
        <v>0.21095162397828113</v>
      </c>
      <c r="R131" s="300">
        <f t="shared" si="35"/>
        <v>0.21906967282689718</v>
      </c>
      <c r="S131" s="300">
        <f t="shared" si="35"/>
        <v>0.20832171464181798</v>
      </c>
      <c r="T131" s="300">
        <f t="shared" si="35"/>
        <v>0.20303349338636978</v>
      </c>
      <c r="U131" s="300">
        <f t="shared" si="35"/>
        <v>0.24771410599707358</v>
      </c>
      <c r="V131" s="300">
        <f t="shared" si="35"/>
        <v>0.21213635853423682</v>
      </c>
      <c r="W131" s="300">
        <f t="shared" si="35"/>
        <v>0.21428935936871027</v>
      </c>
      <c r="X131" s="300">
        <f t="shared" si="35"/>
        <v>0.36579871777396439</v>
      </c>
      <c r="Y131" s="300">
        <f t="shared" si="35"/>
        <v>0.20755933418303388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0.54063587291854109</v>
      </c>
      <c r="C132" s="235">
        <f t="shared" si="36"/>
        <v>0.55096611819953445</v>
      </c>
      <c r="D132" s="235">
        <f t="shared" si="36"/>
        <v>0.54127803066046376</v>
      </c>
      <c r="E132" s="235">
        <f t="shared" si="36"/>
        <v>0.53460792645074739</v>
      </c>
      <c r="F132" s="235">
        <f t="shared" si="36"/>
        <v>0.49454629890944662</v>
      </c>
      <c r="G132" s="235">
        <f t="shared" si="36"/>
        <v>0.53576293432047095</v>
      </c>
      <c r="H132" s="235">
        <f t="shared" si="36"/>
        <v>0.53469601688079205</v>
      </c>
      <c r="I132" s="235">
        <f t="shared" si="36"/>
        <v>0.53672766873263111</v>
      </c>
      <c r="J132" s="235">
        <f t="shared" si="36"/>
        <v>0.53109127185995986</v>
      </c>
      <c r="K132" s="235">
        <f t="shared" si="36"/>
        <v>0.54117858413880826</v>
      </c>
      <c r="L132" s="235">
        <f t="shared" si="36"/>
        <v>0.52906551843733585</v>
      </c>
      <c r="M132" s="235">
        <f t="shared" si="36"/>
        <v>0.54066762486934383</v>
      </c>
      <c r="N132" s="235">
        <f t="shared" si="36"/>
        <v>0.52809959405625306</v>
      </c>
      <c r="O132" s="235">
        <f t="shared" si="36"/>
        <v>0.55845934427631483</v>
      </c>
      <c r="P132" s="235">
        <f t="shared" si="36"/>
        <v>0.56112679739716376</v>
      </c>
      <c r="Q132" s="235">
        <f t="shared" si="36"/>
        <v>0.55313222089848446</v>
      </c>
      <c r="R132" s="235">
        <f t="shared" si="36"/>
        <v>0.54501417204979619</v>
      </c>
      <c r="S132" s="235">
        <f t="shared" si="36"/>
        <v>0.55576213023495524</v>
      </c>
      <c r="T132" s="235">
        <f t="shared" si="36"/>
        <v>0.56105035149032301</v>
      </c>
      <c r="U132" s="235">
        <f t="shared" si="36"/>
        <v>0.51636973887998194</v>
      </c>
      <c r="V132" s="235">
        <f t="shared" si="36"/>
        <v>0.55194748634233215</v>
      </c>
      <c r="W132" s="235">
        <f t="shared" si="36"/>
        <v>0.54979448550844345</v>
      </c>
      <c r="X132" s="235">
        <f t="shared" si="36"/>
        <v>0.39828512710357966</v>
      </c>
      <c r="Y132" s="235">
        <f t="shared" si="36"/>
        <v>0.55652451069361175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118.26580757742157</v>
      </c>
      <c r="C136" s="320">
        <f t="shared" si="37"/>
        <v>116.36422814522358</v>
      </c>
      <c r="D136" s="320">
        <f t="shared" si="37"/>
        <v>125.66255352391876</v>
      </c>
      <c r="E136" s="320">
        <f t="shared" si="37"/>
        <v>131.25079841298694</v>
      </c>
      <c r="F136" s="320">
        <f t="shared" si="37"/>
        <v>144.67017210468228</v>
      </c>
      <c r="G136" s="320">
        <f t="shared" si="37"/>
        <v>130.68413583146699</v>
      </c>
      <c r="H136" s="320">
        <f t="shared" si="37"/>
        <v>140.57248353435523</v>
      </c>
      <c r="I136" s="320">
        <f t="shared" si="37"/>
        <v>142.69297213621948</v>
      </c>
      <c r="J136" s="320">
        <f t="shared" si="37"/>
        <v>132.7929780611407</v>
      </c>
      <c r="K136" s="320">
        <f t="shared" si="37"/>
        <v>141.75881091099009</v>
      </c>
      <c r="L136" s="320">
        <f t="shared" si="37"/>
        <v>146.8835683425026</v>
      </c>
      <c r="M136" s="320">
        <f t="shared" si="37"/>
        <v>132.91955094745981</v>
      </c>
      <c r="N136" s="320">
        <f t="shared" si="37"/>
        <v>140.05348166770187</v>
      </c>
      <c r="O136" s="320">
        <f t="shared" si="37"/>
        <v>155.62583718630106</v>
      </c>
      <c r="P136" s="320">
        <f t="shared" si="37"/>
        <v>160.82814538355055</v>
      </c>
      <c r="Q136" s="320">
        <f t="shared" si="37"/>
        <v>160.45248290125679</v>
      </c>
      <c r="R136" s="320">
        <f t="shared" si="37"/>
        <v>186.44632190595306</v>
      </c>
      <c r="S136" s="320">
        <f t="shared" si="37"/>
        <v>163.29494260306177</v>
      </c>
      <c r="T136" s="320">
        <f t="shared" si="37"/>
        <v>167.35488747605945</v>
      </c>
      <c r="U136" s="320">
        <f t="shared" si="37"/>
        <v>169.4402507247955</v>
      </c>
      <c r="V136" s="320">
        <f t="shared" si="37"/>
        <v>190.61755467441051</v>
      </c>
      <c r="W136" s="320">
        <f t="shared" si="37"/>
        <v>180.8020692497231</v>
      </c>
      <c r="X136" s="320">
        <f t="shared" si="37"/>
        <v>165.40499524941839</v>
      </c>
      <c r="Y136" s="320">
        <f t="shared" si="37"/>
        <v>184.25669537760803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0.59132903788676394</v>
      </c>
      <c r="C137" s="273">
        <f>IF(C$6=0,0,C$6/PPA!C$10*1000)</f>
        <v>0.58182114072614288</v>
      </c>
      <c r="D137" s="273">
        <f>IF(D$6=0,0,D$6/PPA!D$10*1000)</f>
        <v>0.62831276761957355</v>
      </c>
      <c r="E137" s="273">
        <f>IF(E$6=0,0,E$6/PPA!E$10*1000)</f>
        <v>0.65625399206449953</v>
      </c>
      <c r="F137" s="273">
        <f>IF(F$6=0,0,F$6/PPA!F$10*1000)</f>
        <v>0.7233508605228165</v>
      </c>
      <c r="G137" s="273">
        <f>IF(G$6=0,0,G$6/PPA!G$10*1000)</f>
        <v>0.65342067915750779</v>
      </c>
      <c r="H137" s="273">
        <f>IF(H$6=0,0,H$6/PPA!H$10*1000)</f>
        <v>0.70286241767195623</v>
      </c>
      <c r="I137" s="273">
        <f>IF(I$6=0,0,I$6/PPA!I$10*1000)</f>
        <v>0.71346486068098491</v>
      </c>
      <c r="J137" s="273">
        <f>IF(J$6=0,0,J$6/PPA!J$10*1000)</f>
        <v>0.66396489030503847</v>
      </c>
      <c r="K137" s="273">
        <f>IF(K$6=0,0,K$6/PPA!K$10*1000)</f>
        <v>0.70879405455483024</v>
      </c>
      <c r="L137" s="273">
        <f>IF(L$6=0,0,L$6/PPA!L$10*1000)</f>
        <v>0.73441784171245184</v>
      </c>
      <c r="M137" s="273">
        <f>IF(M$6=0,0,M$6/PPA!M$10*1000)</f>
        <v>0.66459775473715454</v>
      </c>
      <c r="N137" s="273">
        <f>IF(N$6=0,0,N$6/PPA!N$10*1000)</f>
        <v>0.70026740833834022</v>
      </c>
      <c r="O137" s="273">
        <f>IF(O$6=0,0,O$6/PPA!O$10*1000)</f>
        <v>0.77812918593054869</v>
      </c>
      <c r="P137" s="273">
        <f>IF(P$6=0,0,P$6/PPA!P$10*1000)</f>
        <v>0.8041407269161468</v>
      </c>
      <c r="Q137" s="273">
        <f>IF(Q$6=0,0,Q$6/PPA!Q$10*1000)</f>
        <v>0.80226241450385793</v>
      </c>
      <c r="R137" s="273">
        <f>IF(R$6=0,0,R$6/PPA!R$10*1000)</f>
        <v>0.9322316095288915</v>
      </c>
      <c r="S137" s="273">
        <f>IF(S$6=0,0,S$6/PPA!S$10*1000)</f>
        <v>0.81647471301349994</v>
      </c>
      <c r="T137" s="273">
        <f>IF(T$6=0,0,T$6/PPA!T$10*1000)</f>
        <v>0.8367744373791034</v>
      </c>
      <c r="U137" s="273">
        <f>IF(U$6=0,0,U$6/PPA!U$10*1000)</f>
        <v>0.84720125362216026</v>
      </c>
      <c r="V137" s="273">
        <f>IF(V$6=0,0,V$6/PPA!V$10*1000)</f>
        <v>0.95308777337143924</v>
      </c>
      <c r="W137" s="273">
        <f>IF(W$6=0,0,W$6/PPA!W$10*1000)</f>
        <v>0.90401034624804755</v>
      </c>
      <c r="X137" s="273">
        <f>IF(X$6=0,0,X$6/PPA!X$10*1000)</f>
        <v>0.82702497624413784</v>
      </c>
      <c r="Y137" s="273">
        <f>IF(Y$6=0,0,Y$6/PPA!Y$10*1000)</f>
        <v>0.92128347688771584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0.82786065304147016</v>
      </c>
      <c r="C138" s="274">
        <f>IF(C$7=0,0,C$7/PPA!C$10*1000)</f>
        <v>0.8145495970165999</v>
      </c>
      <c r="D138" s="274">
        <f>IF(D$7=0,0,D$7/PPA!D$10*1000)</f>
        <v>0.87963787466740329</v>
      </c>
      <c r="E138" s="274">
        <f>IF(E$7=0,0,E$7/PPA!E$10*1000)</f>
        <v>0.91875558889029907</v>
      </c>
      <c r="F138" s="274">
        <f>IF(F$7=0,0,F$7/PPA!F$10*1000)</f>
        <v>1.012691204731943</v>
      </c>
      <c r="G138" s="274">
        <f>IF(G$7=0,0,G$7/PPA!G$10*1000)</f>
        <v>0.91478895082051093</v>
      </c>
      <c r="H138" s="274">
        <f>IF(H$7=0,0,H$7/PPA!H$10*1000)</f>
        <v>0.98400738474073846</v>
      </c>
      <c r="I138" s="274">
        <f>IF(I$7=0,0,I$7/PPA!I$10*1000)</f>
        <v>0.99885080495337863</v>
      </c>
      <c r="J138" s="274">
        <f>IF(J$7=0,0,J$7/PPA!J$10*1000)</f>
        <v>0.92955084642705366</v>
      </c>
      <c r="K138" s="274">
        <f>IF(K$7=0,0,K$7/PPA!K$10*1000)</f>
        <v>0.99231167637676243</v>
      </c>
      <c r="L138" s="274">
        <f>IF(L$7=0,0,L$7/PPA!L$10*1000)</f>
        <v>1.0281849783974326</v>
      </c>
      <c r="M138" s="274">
        <f>IF(M$7=0,0,M$7/PPA!M$10*1000)</f>
        <v>0.93043685663201658</v>
      </c>
      <c r="N138" s="274">
        <f>IF(N$7=0,0,N$7/PPA!N$10*1000)</f>
        <v>0.98037437167367647</v>
      </c>
      <c r="O138" s="274">
        <f>IF(O$7=0,0,O$7/PPA!O$10*1000)</f>
        <v>1.0893808603027679</v>
      </c>
      <c r="P138" s="274">
        <f>IF(P$7=0,0,P$7/PPA!P$10*1000)</f>
        <v>1.1257970176826051</v>
      </c>
      <c r="Q138" s="274">
        <f>IF(Q$7=0,0,Q$7/PPA!Q$10*1000)</f>
        <v>1.1231673803054012</v>
      </c>
      <c r="R138" s="274">
        <f>IF(R$7=0,0,R$7/PPA!R$10*1000)</f>
        <v>1.3051242533404479</v>
      </c>
      <c r="S138" s="274">
        <f>IF(S$7=0,0,S$7/PPA!S$10*1000)</f>
        <v>1.1430645982188998</v>
      </c>
      <c r="T138" s="274">
        <f>IF(T$7=0,0,T$7/PPA!T$10*1000)</f>
        <v>1.1714842123307447</v>
      </c>
      <c r="U138" s="274">
        <f>IF(U$7=0,0,U$7/PPA!U$10*1000)</f>
        <v>1.1860817550710245</v>
      </c>
      <c r="V138" s="274">
        <f>IF(V$7=0,0,V$7/PPA!V$10*1000)</f>
        <v>1.3343228827200151</v>
      </c>
      <c r="W138" s="274">
        <f>IF(W$7=0,0,W$7/PPA!W$10*1000)</f>
        <v>1.2656144847472663</v>
      </c>
      <c r="X138" s="274">
        <f>IF(X$7=0,0,X$7/PPA!X$10*1000)</f>
        <v>1.1578349667417926</v>
      </c>
      <c r="Y138" s="274">
        <f>IF(Y$7=0,0,Y$7/PPA!Y$10*1000)</f>
        <v>1.2897968676428022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4.7306323030941115</v>
      </c>
      <c r="C139" s="274">
        <f>IF(C$8=0,0,C$8/PPA!C$10*1000)</f>
        <v>4.6545691258091431</v>
      </c>
      <c r="D139" s="274">
        <f>IF(D$8=0,0,D$8/PPA!D$10*1000)</f>
        <v>5.0265021409565884</v>
      </c>
      <c r="E139" s="274">
        <f>IF(E$8=0,0,E$8/PPA!E$10*1000)</f>
        <v>5.2500319365159962</v>
      </c>
      <c r="F139" s="274">
        <f>IF(F$8=0,0,F$8/PPA!F$10*1000)</f>
        <v>5.786806884182532</v>
      </c>
      <c r="G139" s="274">
        <f>IF(G$8=0,0,G$8/PPA!G$10*1000)</f>
        <v>5.2273654332600623</v>
      </c>
      <c r="H139" s="274">
        <f>IF(H$8=0,0,H$8/PPA!H$10*1000)</f>
        <v>5.6228993413756498</v>
      </c>
      <c r="I139" s="274">
        <f>IF(I$8=0,0,I$8/PPA!I$10*1000)</f>
        <v>5.7077188854478793</v>
      </c>
      <c r="J139" s="274">
        <f>IF(J$8=0,0,J$8/PPA!J$10*1000)</f>
        <v>5.3117191224403077</v>
      </c>
      <c r="K139" s="274">
        <f>IF(K$8=0,0,K$8/PPA!K$10*1000)</f>
        <v>5.6703524364386411</v>
      </c>
      <c r="L139" s="274">
        <f>IF(L$8=0,0,L$8/PPA!L$10*1000)</f>
        <v>5.8753427336996147</v>
      </c>
      <c r="M139" s="274">
        <f>IF(M$8=0,0,M$8/PPA!M$10*1000)</f>
        <v>5.3167820378972364</v>
      </c>
      <c r="N139" s="274">
        <f>IF(N$8=0,0,N$8/PPA!N$10*1000)</f>
        <v>5.6021392667067218</v>
      </c>
      <c r="O139" s="274">
        <f>IF(O$8=0,0,O$8/PPA!O$10*1000)</f>
        <v>6.2250334874443896</v>
      </c>
      <c r="P139" s="274">
        <f>IF(P$8=0,0,P$8/PPA!P$10*1000)</f>
        <v>6.433125815329177</v>
      </c>
      <c r="Q139" s="274">
        <f>IF(Q$8=0,0,Q$8/PPA!Q$10*1000)</f>
        <v>6.4180993160308635</v>
      </c>
      <c r="R139" s="274">
        <f>IF(R$8=0,0,R$8/PPA!R$10*1000)</f>
        <v>7.457852876231132</v>
      </c>
      <c r="S139" s="274">
        <f>IF(S$8=0,0,S$8/PPA!S$10*1000)</f>
        <v>6.5317977041079995</v>
      </c>
      <c r="T139" s="274">
        <f>IF(T$8=0,0,T$8/PPA!T$10*1000)</f>
        <v>6.6941954990328263</v>
      </c>
      <c r="U139" s="274">
        <f>IF(U$8=0,0,U$8/PPA!U$10*1000)</f>
        <v>6.777610028977282</v>
      </c>
      <c r="V139" s="274">
        <f>IF(V$8=0,0,V$8/PPA!V$10*1000)</f>
        <v>7.6247021869715139</v>
      </c>
      <c r="W139" s="274">
        <f>IF(W$8=0,0,W$8/PPA!W$10*1000)</f>
        <v>7.2320827699843786</v>
      </c>
      <c r="X139" s="274">
        <f>IF(X$8=0,0,X$8/PPA!X$10*1000)</f>
        <v>6.6161998099531019</v>
      </c>
      <c r="Y139" s="274">
        <f>IF(Y$8=0,0,Y$8/PPA!Y$10*1000)</f>
        <v>7.3702678151017293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2.3653161515470558</v>
      </c>
      <c r="C140" s="274">
        <f>IF(C$9=0,0,C$9/PPA!C$10*1000)</f>
        <v>2.327284562904572</v>
      </c>
      <c r="D140" s="274">
        <f>IF(D$9=0,0,D$9/PPA!D$10*1000)</f>
        <v>2.5132510704782942</v>
      </c>
      <c r="E140" s="274">
        <f>IF(E$9=0,0,E$9/PPA!E$10*1000)</f>
        <v>2.6250159682579985</v>
      </c>
      <c r="F140" s="274">
        <f>IF(F$9=0,0,F$9/PPA!F$10*1000)</f>
        <v>2.893403442091266</v>
      </c>
      <c r="G140" s="274">
        <f>IF(G$9=0,0,G$9/PPA!G$10*1000)</f>
        <v>2.6136827166300316</v>
      </c>
      <c r="H140" s="274">
        <f>IF(H$9=0,0,H$9/PPA!H$10*1000)</f>
        <v>2.811449670687824</v>
      </c>
      <c r="I140" s="274">
        <f>IF(I$9=0,0,I$9/PPA!I$10*1000)</f>
        <v>2.8538594427239401</v>
      </c>
      <c r="J140" s="274">
        <f>IF(J$9=0,0,J$9/PPA!J$10*1000)</f>
        <v>2.6558595612201543</v>
      </c>
      <c r="K140" s="274">
        <f>IF(K$9=0,0,K$9/PPA!K$10*1000)</f>
        <v>2.8351762182193214</v>
      </c>
      <c r="L140" s="274">
        <f>IF(L$9=0,0,L$9/PPA!L$10*1000)</f>
        <v>2.9376713668498073</v>
      </c>
      <c r="M140" s="274">
        <f>IF(M$9=0,0,M$9/PPA!M$10*1000)</f>
        <v>2.6583910189486182</v>
      </c>
      <c r="N140" s="274">
        <f>IF(N$9=0,0,N$9/PPA!N$10*1000)</f>
        <v>2.8010696333533605</v>
      </c>
      <c r="O140" s="274">
        <f>IF(O$9=0,0,O$9/PPA!O$10*1000)</f>
        <v>3.1125167437221948</v>
      </c>
      <c r="P140" s="274">
        <f>IF(P$9=0,0,P$9/PPA!P$10*1000)</f>
        <v>3.2165629076645885</v>
      </c>
      <c r="Q140" s="274">
        <f>IF(Q$9=0,0,Q$9/PPA!Q$10*1000)</f>
        <v>3.2090496580154317</v>
      </c>
      <c r="R140" s="274">
        <f>IF(R$9=0,0,R$9/PPA!R$10*1000)</f>
        <v>3.7289264381155642</v>
      </c>
      <c r="S140" s="274">
        <f>IF(S$9=0,0,S$9/PPA!S$10*1000)</f>
        <v>3.2658988520539998</v>
      </c>
      <c r="T140" s="274">
        <f>IF(T$9=0,0,T$9/PPA!T$10*1000)</f>
        <v>3.3470977495164145</v>
      </c>
      <c r="U140" s="274">
        <f>IF(U$9=0,0,U$9/PPA!U$10*1000)</f>
        <v>3.3888050144886397</v>
      </c>
      <c r="V140" s="274">
        <f>IF(V$9=0,0,V$9/PPA!V$10*1000)</f>
        <v>3.812351093485757</v>
      </c>
      <c r="W140" s="274">
        <f>IF(W$9=0,0,W$9/PPA!W$10*1000)</f>
        <v>3.6160413849921906</v>
      </c>
      <c r="X140" s="274">
        <f>IF(X$9=0,0,X$9/PPA!X$10*1000)</f>
        <v>3.3080999049765509</v>
      </c>
      <c r="Y140" s="274">
        <f>IF(Y$9=0,0,Y$9/PPA!Y$10*1000)</f>
        <v>3.6851339075508647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1.4368053210144505</v>
      </c>
      <c r="C141" s="275">
        <f>IF(C$10=0,0,C$10/PPA!C$10*1000)</f>
        <v>1.4051177494386722</v>
      </c>
      <c r="D141" s="275">
        <f>IF(D$10=0,0,D$10/PPA!D$10*1000)</f>
        <v>1.5249412317824369</v>
      </c>
      <c r="E141" s="275">
        <f>IF(E$10=0,0,E$10/PPA!E$10*1000)</f>
        <v>1.5906786806199025</v>
      </c>
      <c r="F141" s="275">
        <f>IF(F$10=0,0,F$10/PPA!F$10*1000)</f>
        <v>1.7884364350556128</v>
      </c>
      <c r="G141" s="275">
        <f>IF(G$10=0,0,G$10/PPA!G$10*1000)</f>
        <v>1.5808357564030744</v>
      </c>
      <c r="H141" s="275">
        <f>IF(H$10=0,0,H$10/PPA!H$10*1000)</f>
        <v>1.7066520788202524</v>
      </c>
      <c r="I141" s="275">
        <f>IF(I$10=0,0,I$10/PPA!I$10*1000)</f>
        <v>1.7209407995168609</v>
      </c>
      <c r="J141" s="275">
        <f>IF(J$10=0,0,J$10/PPA!J$10*1000)</f>
        <v>1.5963299861528593</v>
      </c>
      <c r="K141" s="275">
        <f>IF(K$10=0,0,K$10/PPA!K$10*1000)</f>
        <v>1.6951746139177097</v>
      </c>
      <c r="L141" s="275">
        <f>IF(L$10=0,0,L$10/PPA!L$10*1000)</f>
        <v>1.7819482528013795</v>
      </c>
      <c r="M141" s="275">
        <f>IF(M$10=0,0,M$10/PPA!M$10*1000)</f>
        <v>1.6039035286965362</v>
      </c>
      <c r="N141" s="275">
        <f>IF(N$10=0,0,N$10/PPA!N$10*1000)</f>
        <v>1.7024425798209042</v>
      </c>
      <c r="O141" s="275">
        <f>IF(O$10=0,0,O$10/PPA!O$10*1000)</f>
        <v>1.8565411618735048</v>
      </c>
      <c r="P141" s="275">
        <f>IF(P$10=0,0,P$10/PPA!P$10*1000)</f>
        <v>1.9205458348657845</v>
      </c>
      <c r="Q141" s="275">
        <f>IF(Q$10=0,0,Q$10/PPA!Q$10*1000)</f>
        <v>1.8881035910011992</v>
      </c>
      <c r="R141" s="275">
        <f>IF(R$10=0,0,R$10/PPA!R$10*1000)</f>
        <v>2.2443924216745876</v>
      </c>
      <c r="S141" s="275">
        <f>IF(S$10=0,0,S$10/PPA!S$10*1000)</f>
        <v>1.9416997673241772</v>
      </c>
      <c r="T141" s="275">
        <f>IF(T$10=0,0,T$10/PPA!T$10*1000)</f>
        <v>1.9952603519023167</v>
      </c>
      <c r="U141" s="275">
        <f>IF(U$10=0,0,U$10/PPA!U$10*1000)</f>
        <v>2.0887504273989048</v>
      </c>
      <c r="V141" s="275">
        <f>IF(V$10=0,0,V$10/PPA!V$10*1000)</f>
        <v>2.287406689274305</v>
      </c>
      <c r="W141" s="275">
        <f>IF(W$10=0,0,W$10/PPA!W$10*1000)</f>
        <v>2.1765206838429787</v>
      </c>
      <c r="X141" s="275">
        <f>IF(X$10=0,0,X$10/PPA!X$10*1000)</f>
        <v>2.3250872832337048</v>
      </c>
      <c r="Y141" s="275">
        <f>IF(Y$10=0,0,Y$10/PPA!Y$10*1000)</f>
        <v>2.215161338244986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2.9971786475616535</v>
      </c>
      <c r="C142" s="276">
        <f>IF(C$16=0,0,C$16/PPA!C$10*1000)</f>
        <v>3.1318741193391721</v>
      </c>
      <c r="D142" s="276">
        <f>IF(D$16=0,0,D$16/PPA!D$10*1000)</f>
        <v>3.1939877649115065</v>
      </c>
      <c r="E142" s="276">
        <f>IF(E$16=0,0,E$16/PPA!E$10*1000)</f>
        <v>3.1949715679606765</v>
      </c>
      <c r="F142" s="276">
        <f>IF(F$16=0,0,F$16/PPA!F$10*1000)</f>
        <v>2.8290945069639237</v>
      </c>
      <c r="G142" s="276">
        <f>IF(G$16=0,0,G$16/PPA!G$10*1000)</f>
        <v>3.1981585310934624</v>
      </c>
      <c r="H142" s="276">
        <f>IF(H$16=0,0,H$16/PPA!H$10*1000)</f>
        <v>3.4297924042472623</v>
      </c>
      <c r="I142" s="276">
        <f>IF(I$16=0,0,I$16/PPA!I$10*1000)</f>
        <v>3.5026715832292812</v>
      </c>
      <c r="J142" s="276">
        <f>IF(J$16=0,0,J$16/PPA!J$10*1000)</f>
        <v>3.1371553034674395</v>
      </c>
      <c r="K142" s="276">
        <f>IF(K$16=0,0,K$16/PPA!K$10*1000)</f>
        <v>3.5483053348846414</v>
      </c>
      <c r="L142" s="276">
        <f>IF(L$16=0,0,L$16/PPA!L$10*1000)</f>
        <v>3.4585103264743982</v>
      </c>
      <c r="M142" s="276">
        <f>IF(M$16=0,0,M$16/PPA!M$10*1000)</f>
        <v>3.3464178524141626</v>
      </c>
      <c r="N142" s="276">
        <f>IF(N$16=0,0,N$16/PPA!N$10*1000)</f>
        <v>3.2846685111617755</v>
      </c>
      <c r="O142" s="276">
        <f>IF(O$16=0,0,O$16/PPA!O$10*1000)</f>
        <v>4.3471792137947807</v>
      </c>
      <c r="P142" s="276">
        <f>IF(P$16=0,0,P$16/PPA!P$10*1000)</f>
        <v>4.5779158982818897</v>
      </c>
      <c r="Q142" s="276">
        <f>IF(Q$16=0,0,Q$16/PPA!Q$10*1000)</f>
        <v>4.2683317125730476</v>
      </c>
      <c r="R142" s="276">
        <f>IF(R$16=0,0,R$16/PPA!R$10*1000)</f>
        <v>4.8140499240957935</v>
      </c>
      <c r="S142" s="276">
        <f>IF(S$16=0,0,S$16/PPA!S$10*1000)</f>
        <v>4.4660414349976669</v>
      </c>
      <c r="T142" s="276">
        <f>IF(T$16=0,0,T$16/PPA!T$10*1000)</f>
        <v>4.7535709978536547</v>
      </c>
      <c r="U142" s="276">
        <f>IF(U$16=0,0,U$16/PPA!U$10*1000)</f>
        <v>3.753901365579364</v>
      </c>
      <c r="V142" s="276">
        <f>IF(V$16=0,0,V$16/PPA!V$10*1000)</f>
        <v>5.131121488349577</v>
      </c>
      <c r="W142" s="276">
        <f>IF(W$16=0,0,W$16/PPA!W$10*1000)</f>
        <v>4.8144738496425008</v>
      </c>
      <c r="X142" s="276">
        <f>IF(X$16=0,0,X$16/PPA!X$10*1000)</f>
        <v>2.182616487743978</v>
      </c>
      <c r="Y142" s="276">
        <f>IF(Y$16=0,0,Y$16/PPA!Y$10*1000)</f>
        <v>5.120750911516514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98.656288468694626</v>
      </c>
      <c r="C143" s="276">
        <f>IF(C$17=0,0,C$17/PPA!C$10*1000)</f>
        <v>96.489291584791147</v>
      </c>
      <c r="D143" s="276">
        <f>IF(D$17=0,0,D$17/PPA!D$10*1000)</f>
        <v>104.79817008481074</v>
      </c>
      <c r="E143" s="276">
        <f>IF(E$17=0,0,E$17/PPA!E$10*1000)</f>
        <v>109.9151538609872</v>
      </c>
      <c r="F143" s="276">
        <f>IF(F$17=0,0,F$17/PPA!F$10*1000)</f>
        <v>123.34951208899214</v>
      </c>
      <c r="G143" s="276">
        <f>IF(G$17=0,0,G$17/PPA!G$10*1000)</f>
        <v>109.38886480611691</v>
      </c>
      <c r="H143" s="276">
        <f>IF(H$17=0,0,H$17/PPA!H$10*1000)</f>
        <v>117.69305933848433</v>
      </c>
      <c r="I143" s="276">
        <f>IF(I$17=0,0,I$17/PPA!I$10*1000)</f>
        <v>119.4117511302688</v>
      </c>
      <c r="J143" s="276">
        <f>IF(J$17=0,0,J$17/PPA!J$10*1000)</f>
        <v>111.52694212120024</v>
      </c>
      <c r="K143" s="276">
        <f>IF(K$17=0,0,K$17/PPA!K$10*1000)</f>
        <v>118.4235736101879</v>
      </c>
      <c r="L143" s="276">
        <f>IF(L$17=0,0,L$17/PPA!L$10*1000)</f>
        <v>123.3819143392911</v>
      </c>
      <c r="M143" s="276">
        <f>IF(M$17=0,0,M$17/PPA!M$10*1000)</f>
        <v>110.96253778165818</v>
      </c>
      <c r="N143" s="276">
        <f>IF(N$17=0,0,N$17/PPA!N$10*1000)</f>
        <v>117.68325653850984</v>
      </c>
      <c r="O143" s="276">
        <f>IF(O$17=0,0,O$17/PPA!O$10*1000)</f>
        <v>128.55665828035561</v>
      </c>
      <c r="P143" s="276">
        <f>IF(P$17=0,0,P$17/PPA!P$10*1000)</f>
        <v>132.57691074218397</v>
      </c>
      <c r="Q143" s="276">
        <f>IF(Q$17=0,0,Q$17/PPA!Q$10*1000)</f>
        <v>133.25828724533136</v>
      </c>
      <c r="R143" s="276">
        <f>IF(R$17=0,0,R$17/PPA!R$10*1000)</f>
        <v>155.26585566275381</v>
      </c>
      <c r="S143" s="276">
        <f>IF(S$17=0,0,S$17/PPA!S$10*1000)</f>
        <v>135.2054290111285</v>
      </c>
      <c r="T143" s="276">
        <f>IF(T$17=0,0,T$17/PPA!T$10*1000)</f>
        <v>137.99301312170297</v>
      </c>
      <c r="U143" s="276">
        <f>IF(U$17=0,0,U$17/PPA!U$10*1000)</f>
        <v>143.05589784503735</v>
      </c>
      <c r="V143" s="276">
        <f>IF(V$17=0,0,V$17/PPA!V$10*1000)</f>
        <v>158.07207036390554</v>
      </c>
      <c r="W143" s="276">
        <f>IF(W$17=0,0,W$17/PPA!W$10*1000)</f>
        <v>150.09449495328244</v>
      </c>
      <c r="X143" s="276">
        <f>IF(X$17=0,0,X$17/PPA!X$10*1000)</f>
        <v>144.13787295887187</v>
      </c>
      <c r="Y143" s="276">
        <f>IF(Y$17=0,0,Y$17/PPA!Y$10*1000)</f>
        <v>152.27485459062675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6.660396994581431</v>
      </c>
      <c r="C144" s="277">
        <f>IF(C$30=0,0,C$30/PPA!C$10*1000)</f>
        <v>6.9597202651981336</v>
      </c>
      <c r="D144" s="277">
        <f>IF(D$30=0,0,D$30/PPA!D$10*1000)</f>
        <v>7.0977505886922163</v>
      </c>
      <c r="E144" s="277">
        <f>IF(E$30=0,0,E$30/PPA!E$10*1000)</f>
        <v>7.0999368176903657</v>
      </c>
      <c r="F144" s="277">
        <f>IF(F$30=0,0,F$30/PPA!F$10*1000)</f>
        <v>6.2868766821420303</v>
      </c>
      <c r="G144" s="277">
        <f>IF(G$30=0,0,G$30/PPA!G$10*1000)</f>
        <v>7.1070189579854439</v>
      </c>
      <c r="H144" s="277">
        <f>IF(H$30=0,0,H$30/PPA!H$10*1000)</f>
        <v>7.6217608983272225</v>
      </c>
      <c r="I144" s="277">
        <f>IF(I$30=0,0,I$30/PPA!I$10*1000)</f>
        <v>7.7837146293983732</v>
      </c>
      <c r="J144" s="277">
        <f>IF(J$30=0,0,J$30/PPA!J$10*1000)</f>
        <v>6.9714562299276199</v>
      </c>
      <c r="K144" s="277">
        <f>IF(K$30=0,0,K$30/PPA!K$10*1000)</f>
        <v>7.8851229664102833</v>
      </c>
      <c r="L144" s="277">
        <f>IF(L$30=0,0,L$30/PPA!L$10*1000)</f>
        <v>7.6855785032764112</v>
      </c>
      <c r="M144" s="277">
        <f>IF(M$30=0,0,M$30/PPA!M$10*1000)</f>
        <v>7.4364841164758868</v>
      </c>
      <c r="N144" s="277">
        <f>IF(N$30=0,0,N$30/PPA!N$10*1000)</f>
        <v>7.299263358137253</v>
      </c>
      <c r="O144" s="277">
        <f>IF(O$30=0,0,O$30/PPA!O$10*1000)</f>
        <v>9.6603982528772576</v>
      </c>
      <c r="P144" s="277">
        <f>IF(P$30=0,0,P$30/PPA!P$10*1000)</f>
        <v>10.173146440626388</v>
      </c>
      <c r="Q144" s="277">
        <f>IF(Q$30=0,0,Q$30/PPA!Q$10*1000)</f>
        <v>9.4851815834956277</v>
      </c>
      <c r="R144" s="277">
        <f>IF(R$30=0,0,R$30/PPA!R$10*1000)</f>
        <v>10.697888720212838</v>
      </c>
      <c r="S144" s="277">
        <f>IF(S$30=0,0,S$30/PPA!S$10*1000)</f>
        <v>9.9245365222170037</v>
      </c>
      <c r="T144" s="277">
        <f>IF(T$30=0,0,T$30/PPA!T$10*1000)</f>
        <v>10.563491106341415</v>
      </c>
      <c r="U144" s="277">
        <f>IF(U$30=0,0,U$30/PPA!U$10*1000)</f>
        <v>8.3420030346207756</v>
      </c>
      <c r="V144" s="277">
        <f>IF(V$30=0,0,V$30/PPA!V$10*1000)</f>
        <v>11.402492196332354</v>
      </c>
      <c r="W144" s="277">
        <f>IF(W$30=0,0,W$30/PPA!W$10*1000)</f>
        <v>10.698830776983293</v>
      </c>
      <c r="X144" s="277">
        <f>IF(X$30=0,0,X$30/PPA!X$10*1000)</f>
        <v>4.850258861653268</v>
      </c>
      <c r="Y144" s="277">
        <f>IF(Y$30=0,0,Y$30/PPA!Y$10*1000)</f>
        <v>11.379446470036658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110.68371864806248</v>
      </c>
      <c r="C146" s="320">
        <f t="shared" si="38"/>
        <v>107.42586518084049</v>
      </c>
      <c r="D146" s="320">
        <f t="shared" si="38"/>
        <v>116.13345646685244</v>
      </c>
      <c r="E146" s="320">
        <f t="shared" si="38"/>
        <v>117.2888226725827</v>
      </c>
      <c r="F146" s="320">
        <f t="shared" si="38"/>
        <v>134.62843298022241</v>
      </c>
      <c r="G146" s="320">
        <f t="shared" si="38"/>
        <v>107.80864841337265</v>
      </c>
      <c r="H146" s="320">
        <f t="shared" si="38"/>
        <v>116.20214149494682</v>
      </c>
      <c r="I146" s="320">
        <f t="shared" si="38"/>
        <v>114.23209374158056</v>
      </c>
      <c r="J146" s="320">
        <f t="shared" si="38"/>
        <v>103.53956759817677</v>
      </c>
      <c r="K146" s="320">
        <f t="shared" si="38"/>
        <v>111.85599925072967</v>
      </c>
      <c r="L146" s="320">
        <f t="shared" si="38"/>
        <v>114.97534266578141</v>
      </c>
      <c r="M146" s="320">
        <f t="shared" si="38"/>
        <v>107.63616149826829</v>
      </c>
      <c r="N146" s="320">
        <f t="shared" si="38"/>
        <v>114.50634343374935</v>
      </c>
      <c r="O146" s="320">
        <f t="shared" si="38"/>
        <v>120.79603576471737</v>
      </c>
      <c r="P146" s="320">
        <f t="shared" si="38"/>
        <v>126.98185850157245</v>
      </c>
      <c r="Q146" s="320">
        <f t="shared" si="38"/>
        <v>119.6186248660712</v>
      </c>
      <c r="R146" s="320">
        <f t="shared" si="38"/>
        <v>153.67524642190563</v>
      </c>
      <c r="S146" s="320">
        <f t="shared" si="38"/>
        <v>121.83180673734354</v>
      </c>
      <c r="T146" s="320">
        <f t="shared" si="38"/>
        <v>128.54097460807759</v>
      </c>
      <c r="U146" s="320">
        <f t="shared" si="38"/>
        <v>133.59740582014425</v>
      </c>
      <c r="V146" s="320">
        <f t="shared" si="38"/>
        <v>155.88621964179103</v>
      </c>
      <c r="W146" s="320">
        <f t="shared" si="38"/>
        <v>145.21999120663361</v>
      </c>
      <c r="X146" s="320">
        <f t="shared" si="38"/>
        <v>129.09476848643925</v>
      </c>
      <c r="Y146" s="320">
        <f t="shared" si="38"/>
        <v>147.5930696305559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0.58420218368791554</v>
      </c>
      <c r="C147" s="273">
        <f>IF(C$33=0,0,C$33/PPA!C$11*1000)</f>
        <v>0.56700683523996454</v>
      </c>
      <c r="D147" s="273">
        <f>IF(D$33=0,0,D$33/PPA!D$11*1000)</f>
        <v>0.61296656541710526</v>
      </c>
      <c r="E147" s="273">
        <f>IF(E$33=0,0,E$33/PPA!E$11*1000)</f>
        <v>0.61906472934351919</v>
      </c>
      <c r="F147" s="273">
        <f>IF(F$33=0,0,F$33/PPA!F$11*1000)</f>
        <v>0.71058531005664127</v>
      </c>
      <c r="G147" s="273">
        <f>IF(G$33=0,0,G$33/PPA!G$11*1000)</f>
        <v>0.56902721188807881</v>
      </c>
      <c r="H147" s="273">
        <f>IF(H$33=0,0,H$33/PPA!H$11*1000)</f>
        <v>0.61332909338355046</v>
      </c>
      <c r="I147" s="273">
        <f>IF(I$33=0,0,I$33/PPA!I$11*1000)</f>
        <v>0.60293094075922204</v>
      </c>
      <c r="J147" s="273">
        <f>IF(J$33=0,0,J$33/PPA!J$11*1000)</f>
        <v>0.54649448200550355</v>
      </c>
      <c r="K147" s="273">
        <f>IF(K$33=0,0,K$33/PPA!K$11*1000)</f>
        <v>0.59038962386804028</v>
      </c>
      <c r="L147" s="273">
        <f>IF(L$33=0,0,L$33/PPA!L$11*1000)</f>
        <v>0.60685389934686718</v>
      </c>
      <c r="M147" s="273">
        <f>IF(M$33=0,0,M$33/PPA!M$11*1000)</f>
        <v>0.56811680488514971</v>
      </c>
      <c r="N147" s="273">
        <f>IF(N$33=0,0,N$33/PPA!N$11*1000)</f>
        <v>0.60437846412616736</v>
      </c>
      <c r="O147" s="273">
        <f>IF(O$33=0,0,O$33/PPA!O$11*1000)</f>
        <v>0.6375762283420271</v>
      </c>
      <c r="P147" s="273">
        <f>IF(P$33=0,0,P$33/PPA!P$11*1000)</f>
        <v>0.67022575615669122</v>
      </c>
      <c r="Q147" s="273">
        <f>IF(Q$33=0,0,Q$33/PPA!Q$11*1000)</f>
        <v>0.63136170983331552</v>
      </c>
      <c r="R147" s="273">
        <f>IF(R$33=0,0,R$33/PPA!R$11*1000)</f>
        <v>0.81111671739144575</v>
      </c>
      <c r="S147" s="273">
        <f>IF(S$33=0,0,S$33/PPA!S$11*1000)</f>
        <v>0.6430431540235122</v>
      </c>
      <c r="T147" s="273">
        <f>IF(T$33=0,0,T$33/PPA!T$11*1000)</f>
        <v>0.67845496136728178</v>
      </c>
      <c r="U147" s="273">
        <f>IF(U$33=0,0,U$33/PPA!U$11*1000)</f>
        <v>0.70514342279505693</v>
      </c>
      <c r="V147" s="273">
        <f>IF(V$33=0,0,V$33/PPA!V$11*1000)</f>
        <v>0.82278650404935627</v>
      </c>
      <c r="W147" s="273">
        <f>IF(W$33=0,0,W$33/PPA!W$11*1000)</f>
        <v>0.76648884781283444</v>
      </c>
      <c r="X147" s="273">
        <f>IF(X$33=0,0,X$33/PPA!X$11*1000)</f>
        <v>0.68137795308722182</v>
      </c>
      <c r="Y147" s="273">
        <f>IF(Y$33=0,0,Y$33/PPA!Y$11*1000)</f>
        <v>0.77901424553322429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0.82902679791226475</v>
      </c>
      <c r="C148" s="274">
        <f>IF(C$34=0,0,C$34/PPA!C$11*1000)</f>
        <v>0.80462530633823504</v>
      </c>
      <c r="D148" s="274">
        <f>IF(D$34=0,0,D$34/PPA!D$11*1000)</f>
        <v>0.86984561705521901</v>
      </c>
      <c r="E148" s="274">
        <f>IF(E$34=0,0,E$34/PPA!E$11*1000)</f>
        <v>0.87849936990692024</v>
      </c>
      <c r="F148" s="274">
        <f>IF(F$34=0,0,F$34/PPA!F$11*1000)</f>
        <v>1.0083739511566929</v>
      </c>
      <c r="G148" s="274">
        <f>IF(G$34=0,0,G$34/PPA!G$11*1000)</f>
        <v>0.80749237262098927</v>
      </c>
      <c r="H148" s="274">
        <f>IF(H$34=0,0,H$34/PPA!H$11*1000)</f>
        <v>0.87036007148138861</v>
      </c>
      <c r="I148" s="274">
        <f>IF(I$34=0,0,I$34/PPA!I$11*1000)</f>
        <v>0.85560431154921535</v>
      </c>
      <c r="J148" s="274">
        <f>IF(J$34=0,0,J$34/PPA!J$11*1000)</f>
        <v>0.7755167357193089</v>
      </c>
      <c r="K148" s="274">
        <f>IF(K$34=0,0,K$34/PPA!K$11*1000)</f>
        <v>0.83780724047655108</v>
      </c>
      <c r="L148" s="274">
        <f>IF(L$34=0,0,L$34/PPA!L$11*1000)</f>
        <v>0.86117128457168413</v>
      </c>
      <c r="M148" s="274">
        <f>IF(M$34=0,0,M$34/PPA!M$11*1000)</f>
        <v>0.80620043667225494</v>
      </c>
      <c r="N148" s="274">
        <f>IF(N$34=0,0,N$34/PPA!N$11*1000)</f>
        <v>0.85765845597953294</v>
      </c>
      <c r="O148" s="274">
        <f>IF(O$34=0,0,O$34/PPA!O$11*1000)</f>
        <v>0.90476857801293986</v>
      </c>
      <c r="P148" s="274">
        <f>IF(P$34=0,0,P$34/PPA!P$11*1000)</f>
        <v>0.95110071139640229</v>
      </c>
      <c r="Q148" s="274">
        <f>IF(Q$34=0,0,Q$34/PPA!Q$11*1000)</f>
        <v>0.89594970926561568</v>
      </c>
      <c r="R148" s="274">
        <f>IF(R$34=0,0,R$34/PPA!R$11*1000)</f>
        <v>1.1510355724917285</v>
      </c>
      <c r="S148" s="274">
        <f>IF(S$34=0,0,S$34/PPA!S$11*1000)</f>
        <v>0.91252655636135238</v>
      </c>
      <c r="T148" s="274">
        <f>IF(T$34=0,0,T$34/PPA!T$11*1000)</f>
        <v>0.96277857196520744</v>
      </c>
      <c r="U148" s="274">
        <f>IF(U$34=0,0,U$34/PPA!U$11*1000)</f>
        <v>1.0006515042076052</v>
      </c>
      <c r="V148" s="274">
        <f>IF(V$34=0,0,V$34/PPA!V$11*1000)</f>
        <v>1.1675958766731576</v>
      </c>
      <c r="W148" s="274">
        <f>IF(W$34=0,0,W$34/PPA!W$11*1000)</f>
        <v>1.0877052720453222</v>
      </c>
      <c r="X148" s="274">
        <f>IF(X$34=0,0,X$34/PPA!X$11*1000)</f>
        <v>0.96692651686094244</v>
      </c>
      <c r="Y148" s="274">
        <f>IF(Y$34=0,0,Y$34/PPA!Y$11*1000)</f>
        <v>1.1054797526184033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2.950006742772453</v>
      </c>
      <c r="C149" s="274">
        <f>IF(C$35=0,0,C$35/PPA!C$11*1000)</f>
        <v>2.8631765403491154</v>
      </c>
      <c r="D149" s="274">
        <f>IF(D$35=0,0,D$35/PPA!D$11*1000)</f>
        <v>3.0952563197547236</v>
      </c>
      <c r="E149" s="274">
        <f>IF(E$35=0,0,E$35/PPA!E$11*1000)</f>
        <v>3.126049810781907</v>
      </c>
      <c r="F149" s="274">
        <f>IF(F$35=0,0,F$35/PPA!F$11*1000)</f>
        <v>3.5881951737139786</v>
      </c>
      <c r="G149" s="274">
        <f>IF(G$35=0,0,G$35/PPA!G$11*1000)</f>
        <v>2.8733787013496994</v>
      </c>
      <c r="H149" s="274">
        <f>IF(H$35=0,0,H$35/PPA!H$11*1000)</f>
        <v>3.097086953010332</v>
      </c>
      <c r="I149" s="274">
        <f>IF(I$35=0,0,I$35/PPA!I$11*1000)</f>
        <v>3.044580096290789</v>
      </c>
      <c r="J149" s="274">
        <f>IF(J$35=0,0,J$35/PPA!J$11*1000)</f>
        <v>2.7595966804283663</v>
      </c>
      <c r="K149" s="274">
        <f>IF(K$35=0,0,K$35/PPA!K$11*1000)</f>
        <v>2.9812510461344202</v>
      </c>
      <c r="L149" s="274">
        <f>IF(L$35=0,0,L$35/PPA!L$11*1000)</f>
        <v>3.0643895982206071</v>
      </c>
      <c r="M149" s="274">
        <f>IF(M$35=0,0,M$35/PPA!M$11*1000)</f>
        <v>2.868781479921402</v>
      </c>
      <c r="N149" s="274">
        <f>IF(N$35=0,0,N$35/PPA!N$11*1000)</f>
        <v>3.0518895583435541</v>
      </c>
      <c r="O149" s="274">
        <f>IF(O$35=0,0,O$35/PPA!O$11*1000)</f>
        <v>3.2195260907226801</v>
      </c>
      <c r="P149" s="274">
        <f>IF(P$35=0,0,P$35/PPA!P$11*1000)</f>
        <v>3.3843942303684065</v>
      </c>
      <c r="Q149" s="274">
        <f>IF(Q$35=0,0,Q$35/PPA!Q$11*1000)</f>
        <v>3.188145051733656</v>
      </c>
      <c r="R149" s="274">
        <f>IF(R$35=0,0,R$35/PPA!R$11*1000)</f>
        <v>4.0958419059222013</v>
      </c>
      <c r="S149" s="274">
        <f>IF(S$35=0,0,S$35/PPA!S$11*1000)</f>
        <v>3.2471320601506104</v>
      </c>
      <c r="T149" s="274">
        <f>IF(T$35=0,0,T$35/PPA!T$11*1000)</f>
        <v>3.4259486982165943</v>
      </c>
      <c r="U149" s="274">
        <f>IF(U$35=0,0,U$35/PPA!U$11*1000)</f>
        <v>3.5607156391224799</v>
      </c>
      <c r="V149" s="274">
        <f>IF(V$35=0,0,V$35/PPA!V$11*1000)</f>
        <v>4.1547700480770775</v>
      </c>
      <c r="W149" s="274">
        <f>IF(W$35=0,0,W$35/PPA!W$11*1000)</f>
        <v>3.8704875340138574</v>
      </c>
      <c r="X149" s="274">
        <f>IF(X$35=0,0,X$35/PPA!X$11*1000)</f>
        <v>3.4407087342514746</v>
      </c>
      <c r="Y149" s="274">
        <f>IF(Y$35=0,0,Y$35/PPA!Y$11*1000)</f>
        <v>3.9337361981968653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2.3368087347516617</v>
      </c>
      <c r="C150" s="274">
        <f>IF(C$36=0,0,C$36/PPA!C$11*1000)</f>
        <v>2.2680273409598581</v>
      </c>
      <c r="D150" s="274">
        <f>IF(D$36=0,0,D$36/PPA!D$11*1000)</f>
        <v>2.4518662616684197</v>
      </c>
      <c r="E150" s="274">
        <f>IF(E$36=0,0,E$36/PPA!E$11*1000)</f>
        <v>2.4762589173740777</v>
      </c>
      <c r="F150" s="274">
        <f>IF(F$36=0,0,F$36/PPA!F$11*1000)</f>
        <v>2.8423412402265646</v>
      </c>
      <c r="G150" s="274">
        <f>IF(G$36=0,0,G$36/PPA!G$11*1000)</f>
        <v>2.2761088475523144</v>
      </c>
      <c r="H150" s="274">
        <f>IF(H$36=0,0,H$36/PPA!H$11*1000)</f>
        <v>2.4533163735342018</v>
      </c>
      <c r="I150" s="274">
        <f>IF(I$36=0,0,I$36/PPA!I$11*1000)</f>
        <v>2.4117237630368882</v>
      </c>
      <c r="J150" s="274">
        <f>IF(J$36=0,0,J$36/PPA!J$11*1000)</f>
        <v>2.1859779280220129</v>
      </c>
      <c r="K150" s="274">
        <f>IF(K$36=0,0,K$36/PPA!K$11*1000)</f>
        <v>2.3615584954721593</v>
      </c>
      <c r="L150" s="274">
        <f>IF(L$36=0,0,L$36/PPA!L$11*1000)</f>
        <v>2.4274155973874683</v>
      </c>
      <c r="M150" s="274">
        <f>IF(M$36=0,0,M$36/PPA!M$11*1000)</f>
        <v>2.2724672195405984</v>
      </c>
      <c r="N150" s="274">
        <f>IF(N$36=0,0,N$36/PPA!N$11*1000)</f>
        <v>2.417513856504669</v>
      </c>
      <c r="O150" s="274">
        <f>IF(O$36=0,0,O$36/PPA!O$11*1000)</f>
        <v>2.5503049133681071</v>
      </c>
      <c r="P150" s="274">
        <f>IF(P$36=0,0,P$36/PPA!P$11*1000)</f>
        <v>2.6809030246267649</v>
      </c>
      <c r="Q150" s="274">
        <f>IF(Q$36=0,0,Q$36/PPA!Q$11*1000)</f>
        <v>2.5254468393332603</v>
      </c>
      <c r="R150" s="274">
        <f>IF(R$36=0,0,R$36/PPA!R$11*1000)</f>
        <v>3.2444668695657808</v>
      </c>
      <c r="S150" s="274">
        <f>IF(S$36=0,0,S$36/PPA!S$11*1000)</f>
        <v>2.5721726160940488</v>
      </c>
      <c r="T150" s="274">
        <f>IF(T$36=0,0,T$36/PPA!T$11*1000)</f>
        <v>2.7138198454691271</v>
      </c>
      <c r="U150" s="274">
        <f>IF(U$36=0,0,U$36/PPA!U$11*1000)</f>
        <v>2.8205736911802268</v>
      </c>
      <c r="V150" s="274">
        <f>IF(V$36=0,0,V$36/PPA!V$11*1000)</f>
        <v>3.2911460161974251</v>
      </c>
      <c r="W150" s="274">
        <f>IF(W$36=0,0,W$36/PPA!W$11*1000)</f>
        <v>3.0659553912513373</v>
      </c>
      <c r="X150" s="274">
        <f>IF(X$36=0,0,X$36/PPA!X$11*1000)</f>
        <v>2.7255118123488851</v>
      </c>
      <c r="Y150" s="274">
        <f>IF(Y$36=0,0,Y$36/PPA!Y$11*1000)</f>
        <v>3.1160569821328985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1.3329098068680156</v>
      </c>
      <c r="C151" s="275">
        <f>IF(C$37=0,0,C$37/PPA!C$11*1000)</f>
        <v>1.3103423216793206</v>
      </c>
      <c r="D151" s="275">
        <f>IF(D$37=0,0,D$37/PPA!D$11*1000)</f>
        <v>1.3981911713798119</v>
      </c>
      <c r="E151" s="275">
        <f>IF(E$37=0,0,E$37/PPA!E$11*1000)</f>
        <v>1.3923958731754429</v>
      </c>
      <c r="F151" s="275">
        <f>IF(F$37=0,0,F$37/PPA!F$11*1000)</f>
        <v>1.5433378575717951</v>
      </c>
      <c r="G151" s="275">
        <f>IF(G$37=0,0,G$37/PPA!G$11*1000)</f>
        <v>1.2793966891284014</v>
      </c>
      <c r="H151" s="275">
        <f>IF(H$37=0,0,H$37/PPA!H$11*1000)</f>
        <v>1.3828509527787043</v>
      </c>
      <c r="I151" s="275">
        <f>IF(I$37=0,0,I$37/PPA!I$11*1000)</f>
        <v>1.3527449541518133</v>
      </c>
      <c r="J151" s="275">
        <f>IF(J$37=0,0,J$37/PPA!J$11*1000)</f>
        <v>1.2089457390664999</v>
      </c>
      <c r="K151" s="275">
        <f>IF(K$37=0,0,K$37/PPA!K$11*1000)</f>
        <v>1.320873893174942</v>
      </c>
      <c r="L151" s="275">
        <f>IF(L$37=0,0,L$37/PPA!L$11*1000)</f>
        <v>1.3536208919470112</v>
      </c>
      <c r="M151" s="275">
        <f>IF(M$37=0,0,M$37/PPA!M$11*1000)</f>
        <v>1.2848516589891419</v>
      </c>
      <c r="N151" s="275">
        <f>IF(N$37=0,0,N$37/PPA!N$11*1000)</f>
        <v>1.3493073698766562</v>
      </c>
      <c r="O151" s="275">
        <f>IF(O$37=0,0,O$37/PPA!O$11*1000)</f>
        <v>1.4738313425146803</v>
      </c>
      <c r="P151" s="275">
        <f>IF(P$37=0,0,P$37/PPA!P$11*1000)</f>
        <v>1.5610798899170382</v>
      </c>
      <c r="Q151" s="275">
        <f>IF(Q$37=0,0,Q$37/PPA!Q$11*1000)</f>
        <v>1.4163474408083148</v>
      </c>
      <c r="R151" s="275">
        <f>IF(R$37=0,0,R$37/PPA!R$11*1000)</f>
        <v>1.8441217384301927</v>
      </c>
      <c r="S151" s="275">
        <f>IF(S$37=0,0,S$37/PPA!S$11*1000)</f>
        <v>1.4710508970741818</v>
      </c>
      <c r="T151" s="275">
        <f>IF(T$37=0,0,T$37/PPA!T$11*1000)</f>
        <v>1.5765053306943095</v>
      </c>
      <c r="U151" s="275">
        <f>IF(U$37=0,0,U$37/PPA!U$11*1000)</f>
        <v>1.5727864376441223</v>
      </c>
      <c r="V151" s="275">
        <f>IF(V$37=0,0,V$37/PPA!V$11*1000)</f>
        <v>1.8896484516787206</v>
      </c>
      <c r="W151" s="275">
        <f>IF(W$37=0,0,W$37/PPA!W$11*1000)</f>
        <v>1.7597730591677203</v>
      </c>
      <c r="X151" s="275">
        <f>IF(X$37=0,0,X$37/PPA!X$11*1000)</f>
        <v>1.5720921234957568</v>
      </c>
      <c r="Y151" s="275">
        <f>IF(Y$37=0,0,Y$37/PPA!Y$11*1000)</f>
        <v>1.811654119831893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6.3855455376616472</v>
      </c>
      <c r="C152" s="276">
        <f>IF(C$43=0,0,C$43/PPA!C$11*1000)</f>
        <v>6.474227678828302</v>
      </c>
      <c r="D152" s="276">
        <f>IF(D$43=0,0,D$43/PPA!D$11*1000)</f>
        <v>6.713885992335781</v>
      </c>
      <c r="E152" s="276">
        <f>IF(E$43=0,0,E$43/PPA!E$11*1000)</f>
        <v>6.580373684857781</v>
      </c>
      <c r="F152" s="276">
        <f>IF(F$43=0,0,F$43/PPA!F$11*1000)</f>
        <v>6.5951977785060691</v>
      </c>
      <c r="G152" s="276">
        <f>IF(G$43=0,0,G$43/PPA!G$11*1000)</f>
        <v>6.0705606068454303</v>
      </c>
      <c r="H152" s="276">
        <f>IF(H$43=0,0,H$43/PPA!H$11*1000)</f>
        <v>6.5296248245503445</v>
      </c>
      <c r="I152" s="276">
        <f>IF(I$43=0,0,I$43/PPA!I$11*1000)</f>
        <v>6.4457373424831133</v>
      </c>
      <c r="J152" s="276">
        <f>IF(J$43=0,0,J$43/PPA!J$11*1000)</f>
        <v>5.6934819869697852</v>
      </c>
      <c r="K152" s="276">
        <f>IF(K$43=0,0,K$43/PPA!K$11*1000)</f>
        <v>6.3976735616513167</v>
      </c>
      <c r="L152" s="276">
        <f>IF(L$43=0,0,L$43/PPA!L$11*1000)</f>
        <v>6.3081667497034317</v>
      </c>
      <c r="M152" s="276">
        <f>IF(M$43=0,0,M$43/PPA!M$11*1000)</f>
        <v>6.1811548154621576</v>
      </c>
      <c r="N152" s="276">
        <f>IF(N$43=0,0,N$43/PPA!N$11*1000)</f>
        <v>6.2660034900099104</v>
      </c>
      <c r="O152" s="276">
        <f>IF(O$43=0,0,O$43/PPA!O$11*1000)</f>
        <v>7.4883387455275203</v>
      </c>
      <c r="P152" s="276">
        <f>IF(P$43=0,0,P$43/PPA!P$11*1000)</f>
        <v>7.9879265422166581</v>
      </c>
      <c r="Q152" s="276">
        <f>IF(Q$43=0,0,Q$43/PPA!Q$11*1000)</f>
        <v>7.1475531557427603</v>
      </c>
      <c r="R152" s="276">
        <f>IF(R$43=0,0,R$43/PPA!R$11*1000)</f>
        <v>8.9846592433592427</v>
      </c>
      <c r="S152" s="276">
        <f>IF(S$43=0,0,S$43/PPA!S$11*1000)</f>
        <v>7.4317709214130456</v>
      </c>
      <c r="T152" s="276">
        <f>IF(T$43=0,0,T$43/PPA!T$11*1000)</f>
        <v>8.0725749512642349</v>
      </c>
      <c r="U152" s="276">
        <f>IF(U$43=0,0,U$43/PPA!U$11*1000)</f>
        <v>7.0476730431326589</v>
      </c>
      <c r="V152" s="276">
        <f>IF(V$43=0,0,V$43/PPA!V$11*1000)</f>
        <v>9.3960367990069376</v>
      </c>
      <c r="W152" s="276">
        <f>IF(W$43=0,0,W$43/PPA!W$11*1000)</f>
        <v>8.6829923578571098</v>
      </c>
      <c r="X152" s="276">
        <f>IF(X$43=0,0,X$43/PPA!X$11*1000)</f>
        <v>5.2414280752839266</v>
      </c>
      <c r="Y152" s="276">
        <f>IF(Y$43=0,0,Y$43/PPA!Y$11*1000)</f>
        <v>9.1134593202288361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85.117886673019598</v>
      </c>
      <c r="C153" s="276">
        <f>IF(C$56=0,0,C$56/PPA!C$11*1000)</f>
        <v>82.411759601217568</v>
      </c>
      <c r="D153" s="276">
        <f>IF(D$56=0,0,D$56/PPA!D$11*1000)</f>
        <v>89.299779917126401</v>
      </c>
      <c r="E153" s="276">
        <f>IF(E$56=0,0,E$56/PPA!E$11*1000)</f>
        <v>90.340357827642379</v>
      </c>
      <c r="F153" s="276">
        <f>IF(F$56=0,0,F$56/PPA!F$11*1000)</f>
        <v>104.38879364605877</v>
      </c>
      <c r="G153" s="276">
        <f>IF(G$56=0,0,G$56/PPA!G$11*1000)</f>
        <v>83.02393693404241</v>
      </c>
      <c r="H153" s="276">
        <f>IF(H$56=0,0,H$56/PPA!H$11*1000)</f>
        <v>89.493501921723563</v>
      </c>
      <c r="I153" s="276">
        <f>IF(I$56=0,0,I$56/PPA!I$11*1000)</f>
        <v>87.964160482560843</v>
      </c>
      <c r="J153" s="276">
        <f>IF(J$56=0,0,J$56/PPA!J$11*1000)</f>
        <v>79.845778882934056</v>
      </c>
      <c r="K153" s="276">
        <f>IF(K$56=0,0,K$56/PPA!K$11*1000)</f>
        <v>86.079954578167005</v>
      </c>
      <c r="L153" s="276">
        <f>IF(L$56=0,0,L$56/PPA!L$11*1000)</f>
        <v>88.664214441720077</v>
      </c>
      <c r="M153" s="276">
        <f>IF(M$56=0,0,M$56/PPA!M$11*1000)</f>
        <v>82.803561441357971</v>
      </c>
      <c r="N153" s="276">
        <f>IF(N$56=0,0,N$56/PPA!N$11*1000)</f>
        <v>88.312513242899229</v>
      </c>
      <c r="O153" s="276">
        <f>IF(O$56=0,0,O$56/PPA!O$11*1000)</f>
        <v>92.528281802560628</v>
      </c>
      <c r="P153" s="276">
        <f>IF(P$56=0,0,P$56/PPA!P$11*1000)</f>
        <v>97.178019527890982</v>
      </c>
      <c r="Q153" s="276">
        <f>IF(Q$56=0,0,Q$56/PPA!Q$11*1000)</f>
        <v>91.84475247438256</v>
      </c>
      <c r="R153" s="276">
        <f>IF(R$56=0,0,R$56/PPA!R$11*1000)</f>
        <v>118.10508474525486</v>
      </c>
      <c r="S153" s="276">
        <f>IF(S$56=0,0,S$56/PPA!S$11*1000)</f>
        <v>93.416565947964429</v>
      </c>
      <c r="T153" s="276">
        <f>IF(T$56=0,0,T$56/PPA!T$11*1000)</f>
        <v>98.383550691968523</v>
      </c>
      <c r="U153" s="276">
        <f>IF(U$56=0,0,U$56/PPA!U$11*1000)</f>
        <v>103.21454495631765</v>
      </c>
      <c r="V153" s="276">
        <f>IF(V$56=0,0,V$56/PPA!V$11*1000)</f>
        <v>119.59776926972111</v>
      </c>
      <c r="W153" s="276">
        <f>IF(W$56=0,0,W$56/PPA!W$11*1000)</f>
        <v>111.46217508165454</v>
      </c>
      <c r="X153" s="276">
        <f>IF(X$56=0,0,X$56/PPA!X$11*1000)</f>
        <v>100.74392056343531</v>
      </c>
      <c r="Y153" s="276">
        <f>IF(Y$56=0,0,Y$56/PPA!Y$11*1000)</f>
        <v>113.06906221238133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11.147332171388925</v>
      </c>
      <c r="C154" s="277">
        <f>IF(C$69=0,0,C$69/PPA!C$11*1000)</f>
        <v>10.726699556228127</v>
      </c>
      <c r="D154" s="277">
        <f>IF(D$69=0,0,D$69/PPA!D$11*1000)</f>
        <v>11.691664622114969</v>
      </c>
      <c r="E154" s="277">
        <f>IF(E$69=0,0,E$69/PPA!E$11*1000)</f>
        <v>11.87582245950067</v>
      </c>
      <c r="F154" s="277">
        <f>IF(F$69=0,0,F$69/PPA!F$11*1000)</f>
        <v>13.951608022931914</v>
      </c>
      <c r="G154" s="277">
        <f>IF(G$69=0,0,G$69/PPA!G$11*1000)</f>
        <v>10.908747049945326</v>
      </c>
      <c r="H154" s="277">
        <f>IF(H$69=0,0,H$69/PPA!H$11*1000)</f>
        <v>11.76207130448474</v>
      </c>
      <c r="I154" s="277">
        <f>IF(I$69=0,0,I$69/PPA!I$11*1000)</f>
        <v>11.554611850748673</v>
      </c>
      <c r="J154" s="277">
        <f>IF(J$69=0,0,J$69/PPA!J$11*1000)</f>
        <v>10.523775163031253</v>
      </c>
      <c r="K154" s="277">
        <f>IF(K$69=0,0,K$69/PPA!K$11*1000)</f>
        <v>11.286490811785235</v>
      </c>
      <c r="L154" s="277">
        <f>IF(L$69=0,0,L$69/PPA!L$11*1000)</f>
        <v>11.689510202884263</v>
      </c>
      <c r="M154" s="277">
        <f>IF(M$69=0,0,M$69/PPA!M$11*1000)</f>
        <v>10.851027641439615</v>
      </c>
      <c r="N154" s="277">
        <f>IF(N$69=0,0,N$69/PPA!N$11*1000)</f>
        <v>11.647078996009622</v>
      </c>
      <c r="O154" s="277">
        <f>IF(O$69=0,0,O$69/PPA!O$11*1000)</f>
        <v>11.993408063668792</v>
      </c>
      <c r="P154" s="277">
        <f>IF(P$69=0,0,P$69/PPA!P$11*1000)</f>
        <v>12.568208818999489</v>
      </c>
      <c r="Q154" s="277">
        <f>IF(Q$69=0,0,Q$69/PPA!Q$11*1000)</f>
        <v>11.969068484971711</v>
      </c>
      <c r="R154" s="277">
        <f>IF(R$69=0,0,R$69/PPA!R$11*1000)</f>
        <v>15.438919629490185</v>
      </c>
      <c r="S154" s="277">
        <f>IF(S$69=0,0,S$69/PPA!S$11*1000)</f>
        <v>12.137544584262354</v>
      </c>
      <c r="T154" s="277">
        <f>IF(T$69=0,0,T$69/PPA!T$11*1000)</f>
        <v>12.727341557132307</v>
      </c>
      <c r="U154" s="277">
        <f>IF(U$69=0,0,U$69/PPA!U$11*1000)</f>
        <v>13.67531712574443</v>
      </c>
      <c r="V154" s="277">
        <f>IF(V$69=0,0,V$69/PPA!V$11*1000)</f>
        <v>15.56646667638725</v>
      </c>
      <c r="W154" s="277">
        <f>IF(W$69=0,0,W$69/PPA!W$11*1000)</f>
        <v>14.524413662830881</v>
      </c>
      <c r="X154" s="277">
        <f>IF(X$69=0,0,X$69/PPA!X$11*1000)</f>
        <v>13.722802707675733</v>
      </c>
      <c r="Y154" s="277">
        <f>IF(Y$69=0,0,Y$69/PPA!Y$11*1000)</f>
        <v>14.664606799632448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123.16621714691499</v>
      </c>
      <c r="C156" s="320">
        <f t="shared" si="39"/>
        <v>116.36557138139457</v>
      </c>
      <c r="D156" s="320">
        <f t="shared" si="39"/>
        <v>116.33669522370204</v>
      </c>
      <c r="E156" s="320">
        <f t="shared" si="39"/>
        <v>136.17789640913159</v>
      </c>
      <c r="F156" s="320">
        <f t="shared" si="39"/>
        <v>128.09724379961156</v>
      </c>
      <c r="G156" s="320">
        <f t="shared" si="39"/>
        <v>99.754272807503767</v>
      </c>
      <c r="H156" s="320">
        <f t="shared" si="39"/>
        <v>104.27245898121626</v>
      </c>
      <c r="I156" s="320">
        <f t="shared" si="39"/>
        <v>122.51774725123113</v>
      </c>
      <c r="J156" s="320">
        <f t="shared" si="39"/>
        <v>117.66546797795763</v>
      </c>
      <c r="K156" s="320">
        <f t="shared" si="39"/>
        <v>125.23342418267274</v>
      </c>
      <c r="L156" s="320">
        <f t="shared" si="39"/>
        <v>121.93360136678524</v>
      </c>
      <c r="M156" s="320">
        <f t="shared" si="39"/>
        <v>131.19778270860542</v>
      </c>
      <c r="N156" s="320">
        <f t="shared" si="39"/>
        <v>134.15557592372966</v>
      </c>
      <c r="O156" s="320">
        <f t="shared" si="39"/>
        <v>160.10473811422824</v>
      </c>
      <c r="P156" s="320">
        <f t="shared" si="39"/>
        <v>146.77033259548281</v>
      </c>
      <c r="Q156" s="320">
        <f t="shared" si="39"/>
        <v>165.9185807629359</v>
      </c>
      <c r="R156" s="320">
        <f t="shared" si="39"/>
        <v>139.18552008308757</v>
      </c>
      <c r="S156" s="320">
        <f t="shared" si="39"/>
        <v>152.42613450951109</v>
      </c>
      <c r="T156" s="320">
        <f t="shared" si="39"/>
        <v>142.96794665427836</v>
      </c>
      <c r="U156" s="320">
        <f t="shared" si="39"/>
        <v>134.73762779468987</v>
      </c>
      <c r="V156" s="320">
        <f t="shared" si="39"/>
        <v>133.20465663473894</v>
      </c>
      <c r="W156" s="320">
        <f t="shared" si="39"/>
        <v>126.66070275700538</v>
      </c>
      <c r="X156" s="320">
        <f t="shared" si="39"/>
        <v>131.86933500759503</v>
      </c>
      <c r="Y156" s="320">
        <f t="shared" si="39"/>
        <v>132.35374794533109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4.5605688833155531</v>
      </c>
      <c r="C157" s="330">
        <f>IF(C$84=0,0,C$84/PPA!C$12*1000)</f>
        <v>4.3087562176115064</v>
      </c>
      <c r="D157" s="330">
        <f>IF(D$84=0,0,D$84/PPA!D$12*1000)</f>
        <v>4.30768699821932</v>
      </c>
      <c r="E157" s="330">
        <f>IF(E$84=0,0,E$84/PPA!E$12*1000)</f>
        <v>5.0423621943067172</v>
      </c>
      <c r="F157" s="330">
        <f>IF(F$84=0,0,F$84/PPA!F$12*1000)</f>
        <v>4.7431537449234487</v>
      </c>
      <c r="G157" s="330">
        <f>IF(G$84=0,0,G$84/PPA!G$12*1000)</f>
        <v>3.6936770738012816</v>
      </c>
      <c r="H157" s="330">
        <f>IF(H$84=0,0,H$84/PPA!H$12*1000)</f>
        <v>3.860975378079075</v>
      </c>
      <c r="I157" s="330">
        <f>IF(I$84=0,0,I$84/PPA!I$12*1000)</f>
        <v>4.5365574969322138</v>
      </c>
      <c r="J157" s="330">
        <f>IF(J$84=0,0,J$84/PPA!J$12*1000)</f>
        <v>4.356888474213866</v>
      </c>
      <c r="K157" s="330">
        <f>IF(K$84=0,0,K$84/PPA!K$12*1000)</f>
        <v>4.6371129251860816</v>
      </c>
      <c r="L157" s="330">
        <f>IF(L$84=0,0,L$84/PPA!L$12*1000)</f>
        <v>4.5149278844783174</v>
      </c>
      <c r="M157" s="330">
        <f>IF(M$84=0,0,M$84/PPA!M$12*1000)</f>
        <v>4.857959749356934</v>
      </c>
      <c r="N157" s="330">
        <f>IF(N$84=0,0,N$84/PPA!N$12*1000)</f>
        <v>4.9674802007523597</v>
      </c>
      <c r="O157" s="330">
        <f>IF(O$84=0,0,O$84/PPA!O$12*1000)</f>
        <v>5.9283194988771699</v>
      </c>
      <c r="P157" s="330">
        <f>IF(P$84=0,0,P$84/PPA!P$12*1000)</f>
        <v>5.4345763581513085</v>
      </c>
      <c r="Q157" s="330">
        <f>IF(Q$84=0,0,Q$84/PPA!Q$12*1000)</f>
        <v>6.1435930575585935</v>
      </c>
      <c r="R157" s="330">
        <f>IF(R$84=0,0,R$84/PPA!R$12*1000)</f>
        <v>5.153727755887477</v>
      </c>
      <c r="S157" s="330">
        <f>IF(S$84=0,0,S$84/PPA!S$12*1000)</f>
        <v>5.6439980227475717</v>
      </c>
      <c r="T157" s="330">
        <f>IF(T$84=0,0,T$84/PPA!T$12*1000)</f>
        <v>5.2937825316494775</v>
      </c>
      <c r="U157" s="330">
        <f>IF(U$84=0,0,U$84/PPA!U$12*1000)</f>
        <v>4.9890322765783166</v>
      </c>
      <c r="V157" s="330">
        <f>IF(V$84=0,0,V$84/PPA!V$12*1000)</f>
        <v>4.932269791444301</v>
      </c>
      <c r="W157" s="330">
        <f>IF(W$84=0,0,W$84/PPA!W$12*1000)</f>
        <v>4.6899618508307546</v>
      </c>
      <c r="X157" s="330">
        <f>IF(X$84=0,0,X$84/PPA!X$12*1000)</f>
        <v>4.8828258253510475</v>
      </c>
      <c r="Y157" s="330">
        <f>IF(Y$84=0,0,Y$84/PPA!Y$12*1000)</f>
        <v>4.9007625504041936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2.0109238427064735</v>
      </c>
      <c r="C158" s="331">
        <f>IF(C$85=0,0,C$85/PPA!C$12*1000)</f>
        <v>1.8998903058132417</v>
      </c>
      <c r="D158" s="331">
        <f>IF(D$85=0,0,D$85/PPA!D$12*1000)</f>
        <v>1.8994188473562283</v>
      </c>
      <c r="E158" s="331">
        <f>IF(E$85=0,0,E$85/PPA!E$12*1000)</f>
        <v>2.2233643695611547</v>
      </c>
      <c r="F158" s="331">
        <f>IF(F$85=0,0,F$85/PPA!F$12*1000)</f>
        <v>2.0914322750794212</v>
      </c>
      <c r="G158" s="331">
        <f>IF(G$85=0,0,G$85/PPA!G$12*1000)</f>
        <v>1.6286791154802827</v>
      </c>
      <c r="H158" s="331">
        <f>IF(H$85=0,0,H$85/PPA!H$12*1000)</f>
        <v>1.7024471381818702</v>
      </c>
      <c r="I158" s="331">
        <f>IF(I$85=0,0,I$85/PPA!I$12*1000)</f>
        <v>2.0003363325492765</v>
      </c>
      <c r="J158" s="331">
        <f>IF(J$85=0,0,J$85/PPA!J$12*1000)</f>
        <v>1.9211136016084316</v>
      </c>
      <c r="K158" s="331">
        <f>IF(K$85=0,0,K$85/PPA!K$12*1000)</f>
        <v>2.0446749476130752</v>
      </c>
      <c r="L158" s="331">
        <f>IF(L$85=0,0,L$85/PPA!L$12*1000)</f>
        <v>1.9907990347899631</v>
      </c>
      <c r="M158" s="331">
        <f>IF(M$85=0,0,M$85/PPA!M$12*1000)</f>
        <v>2.1420544973301943</v>
      </c>
      <c r="N158" s="331">
        <f>IF(N$85=0,0,N$85/PPA!N$12*1000)</f>
        <v>2.1903461233553494</v>
      </c>
      <c r="O158" s="331">
        <f>IF(O$85=0,0,O$85/PPA!O$12*1000)</f>
        <v>2.6140157801556727</v>
      </c>
      <c r="P158" s="331">
        <f>IF(P$85=0,0,P$85/PPA!P$12*1000)</f>
        <v>2.3963061304909616</v>
      </c>
      <c r="Q158" s="331">
        <f>IF(Q$85=0,0,Q$85/PPA!Q$12*1000)</f>
        <v>2.7089378705642777</v>
      </c>
      <c r="R158" s="331">
        <f>IF(R$85=0,0,R$85/PPA!R$12*1000)</f>
        <v>2.2724695730497908</v>
      </c>
      <c r="S158" s="331">
        <f>IF(S$85=0,0,S$85/PPA!S$12*1000)</f>
        <v>2.488647903916767</v>
      </c>
      <c r="T158" s="331">
        <f>IF(T$85=0,0,T$85/PPA!T$12*1000)</f>
        <v>2.3342249143395728</v>
      </c>
      <c r="U158" s="331">
        <f>IF(U$85=0,0,U$85/PPA!U$12*1000)</f>
        <v>2.199849232341772</v>
      </c>
      <c r="V158" s="331">
        <f>IF(V$85=0,0,V$85/PPA!V$12*1000)</f>
        <v>2.1748205489367582</v>
      </c>
      <c r="W158" s="331">
        <f>IF(W$85=0,0,W$85/PPA!W$12*1000)</f>
        <v>2.0679779975963992</v>
      </c>
      <c r="X158" s="331">
        <f>IF(X$85=0,0,X$85/PPA!X$12*1000)</f>
        <v>2.1530188718129581</v>
      </c>
      <c r="Y158" s="331">
        <f>IF(Y$85=0,0,Y$85/PPA!Y$12*1000)</f>
        <v>2.1609278386529063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15.598012207199181</v>
      </c>
      <c r="C159" s="331">
        <f>IF(C$86=0,0,C$86/PPA!C$12*1000)</f>
        <v>14.736765039559961</v>
      </c>
      <c r="D159" s="331">
        <f>IF(D$86=0,0,D$86/PPA!D$12*1000)</f>
        <v>14.733108106059284</v>
      </c>
      <c r="E159" s="331">
        <f>IF(E$86=0,0,E$86/PPA!E$12*1000)</f>
        <v>17.245836884002134</v>
      </c>
      <c r="F159" s="331">
        <f>IF(F$86=0,0,F$86/PPA!F$12*1000)</f>
        <v>16.222487129752974</v>
      </c>
      <c r="G159" s="331">
        <f>IF(G$86=0,0,G$86/PPA!G$12*1000)</f>
        <v>12.633077486753914</v>
      </c>
      <c r="H159" s="331">
        <f>IF(H$86=0,0,H$86/PPA!H$12*1000)</f>
        <v>13.205269478396763</v>
      </c>
      <c r="I159" s="331">
        <f>IF(I$86=0,0,I$86/PPA!I$12*1000)</f>
        <v>15.515888702982572</v>
      </c>
      <c r="J159" s="331">
        <f>IF(J$86=0,0,J$86/PPA!J$12*1000)</f>
        <v>14.901386503515964</v>
      </c>
      <c r="K159" s="331">
        <f>IF(K$86=0,0,K$86/PPA!K$12*1000)</f>
        <v>15.859807375747735</v>
      </c>
      <c r="L159" s="331">
        <f>IF(L$86=0,0,L$86/PPA!L$12*1000)</f>
        <v>15.441911318203424</v>
      </c>
      <c r="M159" s="331">
        <f>IF(M$86=0,0,M$86/PPA!M$12*1000)</f>
        <v>16.615145481031167</v>
      </c>
      <c r="N159" s="331">
        <f>IF(N$86=0,0,N$86/PPA!N$12*1000)</f>
        <v>16.989726236527144</v>
      </c>
      <c r="O159" s="331">
        <f>IF(O$86=0,0,O$86/PPA!O$12*1000)</f>
        <v>20.275979220477634</v>
      </c>
      <c r="P159" s="331">
        <f>IF(P$86=0,0,P$86/PPA!P$12*1000)</f>
        <v>18.587283855204717</v>
      </c>
      <c r="Q159" s="331">
        <f>IF(Q$86=0,0,Q$86/PPA!Q$12*1000)</f>
        <v>21.012255698722349</v>
      </c>
      <c r="R159" s="331">
        <f>IF(R$86=0,0,R$86/PPA!R$12*1000)</f>
        <v>17.626728266950717</v>
      </c>
      <c r="S159" s="331">
        <f>IF(S$86=0,0,S$86/PPA!S$12*1000)</f>
        <v>19.303545743666682</v>
      </c>
      <c r="T159" s="331">
        <f>IF(T$86=0,0,T$86/PPA!T$12*1000)</f>
        <v>18.105742214093215</v>
      </c>
      <c r="U159" s="331">
        <f>IF(U$86=0,0,U$86/PPA!U$12*1000)</f>
        <v>17.063438431304775</v>
      </c>
      <c r="V159" s="331">
        <f>IF(V$86=0,0,V$86/PPA!V$12*1000)</f>
        <v>16.869299945803451</v>
      </c>
      <c r="W159" s="331">
        <f>IF(W$86=0,0,W$86/PPA!W$12*1000)</f>
        <v>16.040560744117791</v>
      </c>
      <c r="X159" s="331">
        <f>IF(X$86=0,0,X$86/PPA!X$12*1000)</f>
        <v>16.70019218612979</v>
      </c>
      <c r="Y159" s="331">
        <f>IF(Y$86=0,0,Y$86/PPA!Y$12*1000)</f>
        <v>16.76153919425408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6.8873954572208156</v>
      </c>
      <c r="C160" s="331">
        <f>IF(C$87=0,0,C$87/PPA!C$12*1000)</f>
        <v>6.5071066261090573</v>
      </c>
      <c r="D160" s="331">
        <f>IF(D$87=0,0,D$87/PPA!D$12*1000)</f>
        <v>6.5054918852789259</v>
      </c>
      <c r="E160" s="331">
        <f>IF(E$87=0,0,E$87/PPA!E$12*1000)</f>
        <v>7.6150022857416202</v>
      </c>
      <c r="F160" s="331">
        <f>IF(F$87=0,0,F$87/PPA!F$12*1000)</f>
        <v>7.1631360892713651</v>
      </c>
      <c r="G160" s="331">
        <f>IF(G$87=0,0,G$87/PPA!G$12*1000)</f>
        <v>5.5782108218141344</v>
      </c>
      <c r="H160" s="331">
        <f>IF(H$87=0,0,H$87/PPA!H$12*1000)</f>
        <v>5.8308656134343213</v>
      </c>
      <c r="I160" s="331">
        <f>IF(I$87=0,0,I$87/PPA!I$12*1000)</f>
        <v>6.8511333334091979</v>
      </c>
      <c r="J160" s="331">
        <f>IF(J$87=0,0,J$87/PPA!J$12*1000)</f>
        <v>6.5797962168050015</v>
      </c>
      <c r="K160" s="331">
        <f>IF(K$87=0,0,K$87/PPA!K$12*1000)</f>
        <v>7.0029926775994094</v>
      </c>
      <c r="L160" s="331">
        <f>IF(L$87=0,0,L$87/PPA!L$12*1000)</f>
        <v>6.818468177292071</v>
      </c>
      <c r="M160" s="331">
        <f>IF(M$87=0,0,M$87/PPA!M$12*1000)</f>
        <v>7.3365167296317413</v>
      </c>
      <c r="N160" s="331">
        <f>IF(N$87=0,0,N$87/PPA!N$12*1000)</f>
        <v>7.5019150995967712</v>
      </c>
      <c r="O160" s="331">
        <f>IF(O$87=0,0,O$87/PPA!O$12*1000)</f>
        <v>8.9529797334923931</v>
      </c>
      <c r="P160" s="331">
        <f>IF(P$87=0,0,P$87/PPA!P$12*1000)</f>
        <v>8.2073262083565162</v>
      </c>
      <c r="Q160" s="331">
        <f>IF(Q$87=0,0,Q$87/PPA!Q$12*1000)</f>
        <v>9.278087010250438</v>
      </c>
      <c r="R160" s="331">
        <f>IF(R$87=0,0,R$87/PPA!R$12*1000)</f>
        <v>7.7831871509518056</v>
      </c>
      <c r="S160" s="331">
        <f>IF(S$87=0,0,S$87/PPA!S$12*1000)</f>
        <v>8.5235959234485819</v>
      </c>
      <c r="T160" s="331">
        <f>IF(T$87=0,0,T$87/PPA!T$12*1000)</f>
        <v>7.9946986204691779</v>
      </c>
      <c r="U160" s="331">
        <f>IF(U$87=0,0,U$87/PPA!U$12*1000)</f>
        <v>7.5344631594847442</v>
      </c>
      <c r="V160" s="331">
        <f>IF(V$87=0,0,V$87/PPA!V$12*1000)</f>
        <v>7.4487401516199085</v>
      </c>
      <c r="W160" s="331">
        <f>IF(W$87=0,0,W$87/PPA!W$12*1000)</f>
        <v>7.0828054070454582</v>
      </c>
      <c r="X160" s="331">
        <f>IF(X$87=0,0,X$87/PPA!X$12*1000)</f>
        <v>7.3740696102531285</v>
      </c>
      <c r="Y160" s="331">
        <f>IF(Y$87=0,0,Y$87/PPA!Y$12*1000)</f>
        <v>7.4011577481168969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27.521241435175988</v>
      </c>
      <c r="C161" s="332">
        <f>IF(C$88=0,0,C$88/PPA!C$12*1000)</f>
        <v>24.79956603622302</v>
      </c>
      <c r="D161" s="332">
        <f>IF(D$88=0,0,D$88/PPA!D$12*1000)</f>
        <v>25.920492102556274</v>
      </c>
      <c r="E161" s="332">
        <f>IF(E$88=0,0,E$88/PPA!E$12*1000)</f>
        <v>31.249547847809435</v>
      </c>
      <c r="F161" s="332">
        <f>IF(F$88=0,0,F$88/PPA!F$12*1000)</f>
        <v>34.527016738985417</v>
      </c>
      <c r="G161" s="332">
        <f>IF(G$88=0,0,G$88/PPA!G$12*1000)</f>
        <v>22.775986399301154</v>
      </c>
      <c r="H161" s="332">
        <f>IF(H$88=0,0,H$88/PPA!H$12*1000)</f>
        <v>23.918832885502134</v>
      </c>
      <c r="I161" s="332">
        <f>IF(I$88=0,0,I$88/PPA!I$12*1000)</f>
        <v>27.85516652483085</v>
      </c>
      <c r="J161" s="332">
        <f>IF(J$88=0,0,J$88/PPA!J$12*1000)</f>
        <v>27.415180139403482</v>
      </c>
      <c r="K161" s="332">
        <f>IF(K$88=0,0,K$88/PPA!K$12*1000)</f>
        <v>27.915189070492815</v>
      </c>
      <c r="L161" s="332">
        <f>IF(L$88=0,0,L$88/PPA!L$12*1000)</f>
        <v>28.656630929971797</v>
      </c>
      <c r="M161" s="332">
        <f>IF(M$88=0,0,M$88/PPA!M$12*1000)</f>
        <v>29.311712686069423</v>
      </c>
      <c r="N161" s="332">
        <f>IF(N$88=0,0,N$88/PPA!N$12*1000)</f>
        <v>31.658603077793551</v>
      </c>
      <c r="O161" s="332">
        <f>IF(O$88=0,0,O$88/PPA!O$12*1000)</f>
        <v>32.921456818422364</v>
      </c>
      <c r="P161" s="332">
        <f>IF(P$88=0,0,P$88/PPA!P$12*1000)</f>
        <v>29.788073361059492</v>
      </c>
      <c r="Q161" s="332">
        <f>IF(Q$88=0,0,Q$88/PPA!Q$12*1000)</f>
        <v>35.000794060112923</v>
      </c>
      <c r="R161" s="332">
        <f>IF(R$88=0,0,R$88/PPA!R$12*1000)</f>
        <v>30.491326346843522</v>
      </c>
      <c r="S161" s="332">
        <f>IF(S$88=0,0,S$88/PPA!S$12*1000)</f>
        <v>31.753673697245745</v>
      </c>
      <c r="T161" s="332">
        <f>IF(T$88=0,0,T$88/PPA!T$12*1000)</f>
        <v>29.027281651494292</v>
      </c>
      <c r="U161" s="332">
        <f>IF(U$88=0,0,U$88/PPA!U$12*1000)</f>
        <v>33.376411013328052</v>
      </c>
      <c r="V161" s="332">
        <f>IF(V$88=0,0,V$88/PPA!V$12*1000)</f>
        <v>28.25755079829689</v>
      </c>
      <c r="W161" s="332">
        <f>IF(W$88=0,0,W$88/PPA!W$12*1000)</f>
        <v>27.142040850989321</v>
      </c>
      <c r="X161" s="332">
        <f>IF(X$88=0,0,X$88/PPA!X$12*1000)</f>
        <v>48.237633659483599</v>
      </c>
      <c r="Y161" s="332">
        <f>IF(Y$88=0,0,Y$88/PPA!Y$12*1000)</f>
        <v>27.471255800162012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66.588075321296984</v>
      </c>
      <c r="C162" s="333">
        <f>IF(C$94=0,0,C$94/PPA!C$12*1000)</f>
        <v>64.113487156077795</v>
      </c>
      <c r="D162" s="333">
        <f>IF(D$94=0,0,D$94/PPA!D$12*1000)</f>
        <v>62.97049728423201</v>
      </c>
      <c r="E162" s="333">
        <f>IF(E$94=0,0,E$94/PPA!E$12*1000)</f>
        <v>72.801782827710525</v>
      </c>
      <c r="F162" s="333">
        <f>IF(F$94=0,0,F$94/PPA!F$12*1000)</f>
        <v>63.350017821598939</v>
      </c>
      <c r="G162" s="333">
        <f>IF(G$94=0,0,G$94/PPA!G$12*1000)</f>
        <v>53.444641910352999</v>
      </c>
      <c r="H162" s="333">
        <f>IF(H$94=0,0,H$94/PPA!H$12*1000)</f>
        <v>55.754068487622092</v>
      </c>
      <c r="I162" s="333">
        <f>IF(I$94=0,0,I$94/PPA!I$12*1000)</f>
        <v>65.75866486052702</v>
      </c>
      <c r="J162" s="333">
        <f>IF(J$94=0,0,J$94/PPA!J$12*1000)</f>
        <v>62.491103042410892</v>
      </c>
      <c r="K162" s="333">
        <f>IF(K$94=0,0,K$94/PPA!K$12*1000)</f>
        <v>67.773647186033614</v>
      </c>
      <c r="L162" s="333">
        <f>IF(L$94=0,0,L$94/PPA!L$12*1000)</f>
        <v>64.51086402204966</v>
      </c>
      <c r="M162" s="333">
        <f>IF(M$94=0,0,M$94/PPA!M$12*1000)</f>
        <v>70.934393565185971</v>
      </c>
      <c r="N162" s="333">
        <f>IF(N$94=0,0,N$94/PPA!N$12*1000)</f>
        <v>70.847505185704463</v>
      </c>
      <c r="O162" s="333">
        <f>IF(O$94=0,0,O$94/PPA!O$12*1000)</f>
        <v>89.411987062803007</v>
      </c>
      <c r="P162" s="333">
        <f>IF(P$94=0,0,P$94/PPA!P$12*1000)</f>
        <v>82.356766682219813</v>
      </c>
      <c r="Q162" s="333">
        <f>IF(Q$94=0,0,Q$94/PPA!Q$12*1000)</f>
        <v>91.774913065727304</v>
      </c>
      <c r="R162" s="333">
        <f>IF(R$94=0,0,R$94/PPA!R$12*1000)</f>
        <v>75.858080989404257</v>
      </c>
      <c r="S162" s="333">
        <f>IF(S$94=0,0,S$94/PPA!S$12*1000)</f>
        <v>84.712673218485733</v>
      </c>
      <c r="T162" s="333">
        <f>IF(T$94=0,0,T$94/PPA!T$12*1000)</f>
        <v>80.212216722232625</v>
      </c>
      <c r="U162" s="333">
        <f>IF(U$94=0,0,U$94/PPA!U$12*1000)</f>
        <v>69.574433681652209</v>
      </c>
      <c r="V162" s="333">
        <f>IF(V$94=0,0,V$94/PPA!V$12*1000)</f>
        <v>73.521975398637622</v>
      </c>
      <c r="W162" s="333">
        <f>IF(W$94=0,0,W$94/PPA!W$12*1000)</f>
        <v>69.637355906425654</v>
      </c>
      <c r="X162" s="333">
        <f>IF(X$94=0,0,X$94/PPA!X$12*1000)</f>
        <v>52.521594854564505</v>
      </c>
      <c r="Y162" s="333">
        <f>IF(Y$94=0,0,Y$94/PPA!Y$12*1000)</f>
        <v>73.658104813741005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HR: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10.39395086669902</v>
      </c>
      <c r="C5" s="223">
        <v>9.2547240972750746</v>
      </c>
      <c r="D5" s="223">
        <v>10.522678543444449</v>
      </c>
      <c r="E5" s="223">
        <v>10.68431604651022</v>
      </c>
      <c r="F5" s="223">
        <v>10.621663235600421</v>
      </c>
      <c r="G5" s="223">
        <v>8.6875227647038269</v>
      </c>
      <c r="H5" s="223">
        <v>10.23907230512418</v>
      </c>
      <c r="I5" s="223">
        <v>9.4315050671056291</v>
      </c>
      <c r="J5" s="223">
        <v>8.6868131675768137</v>
      </c>
      <c r="K5" s="223">
        <v>8.0697174067041306</v>
      </c>
      <c r="L5" s="223">
        <v>9.6790524478631212</v>
      </c>
      <c r="M5" s="223">
        <v>9.1360165711553041</v>
      </c>
      <c r="N5" s="223">
        <v>7.0835924847279799</v>
      </c>
      <c r="O5" s="223">
        <v>4.3998518085046667</v>
      </c>
      <c r="P5" s="223">
        <v>3.6996157991595431</v>
      </c>
      <c r="Q5" s="223">
        <v>3.5735289369454049</v>
      </c>
      <c r="R5" s="223">
        <v>4.4443770025355889</v>
      </c>
      <c r="S5" s="223">
        <v>4.4580425769200982</v>
      </c>
      <c r="T5" s="223">
        <v>4.5493734179507976</v>
      </c>
      <c r="U5" s="223">
        <v>5.6105844831823752</v>
      </c>
      <c r="V5" s="223">
        <v>6.0206759181725467</v>
      </c>
      <c r="W5" s="223">
        <v>6.0516645436079681</v>
      </c>
      <c r="X5" s="223">
        <v>5.1590070719577348</v>
      </c>
      <c r="Y5" s="223">
        <v>5.127205544913422</v>
      </c>
      <c r="DA5" s="89" t="s">
        <v>1941</v>
      </c>
    </row>
    <row r="6" spans="1:105" ht="12" customHeight="1" x14ac:dyDescent="0.25">
      <c r="A6" s="55" t="s">
        <v>91</v>
      </c>
      <c r="B6" s="259">
        <v>3.6456589211027422E-2</v>
      </c>
      <c r="C6" s="259">
        <v>3.2481078830718553E-2</v>
      </c>
      <c r="D6" s="259">
        <v>3.7211641068805659E-2</v>
      </c>
      <c r="E6" s="259">
        <v>3.791071954117213E-2</v>
      </c>
      <c r="F6" s="259">
        <v>3.8275300415772387E-2</v>
      </c>
      <c r="G6" s="259">
        <v>3.1085800685564761E-2</v>
      </c>
      <c r="H6" s="259">
        <v>3.6508770490433468E-2</v>
      </c>
      <c r="I6" s="259">
        <v>3.3595988986356927E-2</v>
      </c>
      <c r="J6" s="259">
        <v>3.094278898939111E-2</v>
      </c>
      <c r="K6" s="259">
        <v>2.890296917632261E-2</v>
      </c>
      <c r="L6" s="259">
        <v>3.4582633401181527E-2</v>
      </c>
      <c r="M6" s="259">
        <v>3.2364884379059801E-2</v>
      </c>
      <c r="N6" s="259">
        <v>2.530999861640806E-2</v>
      </c>
      <c r="O6" s="259">
        <v>1.555305836562928E-2</v>
      </c>
      <c r="P6" s="259">
        <v>1.2999318692229049E-2</v>
      </c>
      <c r="Q6" s="259">
        <v>1.2694878953176111E-2</v>
      </c>
      <c r="R6" s="259">
        <v>1.5693076396626239E-2</v>
      </c>
      <c r="S6" s="259">
        <v>1.572929714606245E-2</v>
      </c>
      <c r="T6" s="259">
        <v>1.606236730087586E-2</v>
      </c>
      <c r="U6" s="259">
        <v>1.9651763649246059E-2</v>
      </c>
      <c r="V6" s="259">
        <v>2.1286833961874949E-2</v>
      </c>
      <c r="W6" s="259">
        <v>2.1291776545049702E-2</v>
      </c>
      <c r="X6" s="259">
        <v>1.7938958532842109E-2</v>
      </c>
      <c r="Y6" s="259">
        <v>1.8054040791716741E-2</v>
      </c>
      <c r="DA6" s="67" t="s">
        <v>1942</v>
      </c>
    </row>
    <row r="7" spans="1:105" ht="12" customHeight="1" x14ac:dyDescent="0.25">
      <c r="A7" s="173" t="s">
        <v>92</v>
      </c>
      <c r="B7" s="224">
        <v>1.32640934214673E-2</v>
      </c>
      <c r="C7" s="224">
        <v>1.1817673385374631E-2</v>
      </c>
      <c r="D7" s="224">
        <v>1.353880585607415E-2</v>
      </c>
      <c r="E7" s="224">
        <v>1.3793153351741701E-2</v>
      </c>
      <c r="F7" s="224">
        <v>1.392579973707374E-2</v>
      </c>
      <c r="G7" s="224">
        <v>1.1310025795000119E-2</v>
      </c>
      <c r="H7" s="224">
        <v>1.32830786688498E-2</v>
      </c>
      <c r="I7" s="224">
        <v>1.222331397822682E-2</v>
      </c>
      <c r="J7" s="224">
        <v>1.125799348645283E-2</v>
      </c>
      <c r="K7" s="224">
        <v>1.051584066445169E-2</v>
      </c>
      <c r="L7" s="224">
        <v>1.2582287320912549E-2</v>
      </c>
      <c r="M7" s="224">
        <v>1.1852253970070061E-2</v>
      </c>
      <c r="N7" s="224">
        <v>9.2086010625398174E-3</v>
      </c>
      <c r="O7" s="224">
        <v>5.6587087167452119E-3</v>
      </c>
      <c r="P7" s="224">
        <v>4.7295751270389616E-3</v>
      </c>
      <c r="Q7" s="224">
        <v>4.6188100437605777E-3</v>
      </c>
      <c r="R7" s="224">
        <v>5.7096518324898891E-3</v>
      </c>
      <c r="S7" s="224">
        <v>5.7228301197272541E-3</v>
      </c>
      <c r="T7" s="224">
        <v>5.8440118798687478E-3</v>
      </c>
      <c r="U7" s="224">
        <v>7.1499510673189706E-3</v>
      </c>
      <c r="V7" s="224">
        <v>7.744842850854701E-3</v>
      </c>
      <c r="W7" s="224">
        <v>7.7466411234411387E-3</v>
      </c>
      <c r="X7" s="224">
        <v>6.5267768327452892E-3</v>
      </c>
      <c r="Y7" s="224">
        <v>6.5686475032029918E-3</v>
      </c>
      <c r="DA7" s="177" t="s">
        <v>1943</v>
      </c>
    </row>
    <row r="8" spans="1:105" ht="12" customHeight="1" x14ac:dyDescent="0.25">
      <c r="A8" s="173" t="s">
        <v>93</v>
      </c>
      <c r="B8" s="224">
        <v>0.41688707824999249</v>
      </c>
      <c r="C8" s="224">
        <v>0.37142646487757708</v>
      </c>
      <c r="D8" s="224">
        <v>0.42552122010825449</v>
      </c>
      <c r="E8" s="224">
        <v>0.43351529712202452</v>
      </c>
      <c r="F8" s="224">
        <v>0.43768433923175498</v>
      </c>
      <c r="G8" s="224">
        <v>0.35547123039548562</v>
      </c>
      <c r="H8" s="224">
        <v>0.41748377974022272</v>
      </c>
      <c r="I8" s="224">
        <v>0.38417564540581872</v>
      </c>
      <c r="J8" s="224">
        <v>0.35383586818899121</v>
      </c>
      <c r="K8" s="224">
        <v>0.33051019399867632</v>
      </c>
      <c r="L8" s="224">
        <v>0.39545808614614691</v>
      </c>
      <c r="M8" s="224">
        <v>0.3690446441664737</v>
      </c>
      <c r="N8" s="224">
        <v>0.28938868444508598</v>
      </c>
      <c r="O8" s="224">
        <v>0.17785177385539799</v>
      </c>
      <c r="P8" s="224">
        <v>0.14864934175478661</v>
      </c>
      <c r="Q8" s="224">
        <v>0.14516802339605819</v>
      </c>
      <c r="R8" s="224">
        <v>0.1794529030094929</v>
      </c>
      <c r="S8" s="224">
        <v>0.17986709322122901</v>
      </c>
      <c r="T8" s="224">
        <v>0.18367580508093409</v>
      </c>
      <c r="U8" s="224">
        <v>0.22472114115698741</v>
      </c>
      <c r="V8" s="224">
        <v>0.24341843841152541</v>
      </c>
      <c r="W8" s="224">
        <v>0.2434749576609484</v>
      </c>
      <c r="X8" s="224">
        <v>0.2051349336690611</v>
      </c>
      <c r="Y8" s="224">
        <v>0.20645091817827971</v>
      </c>
      <c r="DA8" s="177" t="s">
        <v>1944</v>
      </c>
    </row>
    <row r="9" spans="1:105" ht="12" customHeight="1" x14ac:dyDescent="0.25">
      <c r="A9" s="173" t="s">
        <v>94</v>
      </c>
      <c r="B9" s="224">
        <v>0.14633311362093571</v>
      </c>
      <c r="C9" s="224">
        <v>0.13037581139456669</v>
      </c>
      <c r="D9" s="224">
        <v>0.1493638164838503</v>
      </c>
      <c r="E9" s="224">
        <v>0.15216984775942041</v>
      </c>
      <c r="F9" s="224">
        <v>0.1536332390338504</v>
      </c>
      <c r="G9" s="224">
        <v>0.1247753040578618</v>
      </c>
      <c r="H9" s="224">
        <v>0.14654256407292429</v>
      </c>
      <c r="I9" s="224">
        <v>0.13485094957981469</v>
      </c>
      <c r="J9" s="224">
        <v>0.1242012693706296</v>
      </c>
      <c r="K9" s="224">
        <v>0.1160136360529824</v>
      </c>
      <c r="L9" s="224">
        <v>0.13881124187216981</v>
      </c>
      <c r="M9" s="224">
        <v>0.13075731388165901</v>
      </c>
      <c r="N9" s="224">
        <v>0.1015918105185844</v>
      </c>
      <c r="O9" s="224">
        <v>6.2428425319674442E-2</v>
      </c>
      <c r="P9" s="224">
        <v>5.217796893104084E-2</v>
      </c>
      <c r="Q9" s="224">
        <v>5.0955978177388908E-2</v>
      </c>
      <c r="R9" s="224">
        <v>6.2990443733417306E-2</v>
      </c>
      <c r="S9" s="224">
        <v>6.3135830209700233E-2</v>
      </c>
      <c r="T9" s="224">
        <v>6.4472740597173075E-2</v>
      </c>
      <c r="U9" s="224">
        <v>7.8880219602854421E-2</v>
      </c>
      <c r="V9" s="224">
        <v>8.5443228787591058E-2</v>
      </c>
      <c r="W9" s="224">
        <v>8.5463067823577266E-2</v>
      </c>
      <c r="X9" s="224">
        <v>7.2005190667524283E-2</v>
      </c>
      <c r="Y9" s="224">
        <v>7.2467119378577777E-2</v>
      </c>
      <c r="DA9" s="177" t="s">
        <v>1945</v>
      </c>
    </row>
    <row r="10" spans="1:105" ht="12" customHeight="1" x14ac:dyDescent="0.25">
      <c r="A10" s="56" t="s">
        <v>95</v>
      </c>
      <c r="B10" s="260">
        <v>0.1329193765805059</v>
      </c>
      <c r="C10" s="260">
        <v>0.1187028975636172</v>
      </c>
      <c r="D10" s="260">
        <v>0.1355832472741639</v>
      </c>
      <c r="E10" s="260">
        <v>0.13762527842380951</v>
      </c>
      <c r="F10" s="260">
        <v>0.13815247964599009</v>
      </c>
      <c r="G10" s="260">
        <v>0.1123280290740765</v>
      </c>
      <c r="H10" s="260">
        <v>0.13258803816431861</v>
      </c>
      <c r="I10" s="260">
        <v>0.1216864086244793</v>
      </c>
      <c r="J10" s="260">
        <v>0.1115070122537504</v>
      </c>
      <c r="K10" s="260">
        <v>0.1044578394140621</v>
      </c>
      <c r="L10" s="260">
        <v>0.1252013739992999</v>
      </c>
      <c r="M10" s="260">
        <v>0.11830943838081651</v>
      </c>
      <c r="N10" s="260">
        <v>9.1809291293547257E-2</v>
      </c>
      <c r="O10" s="260">
        <v>5.725511452093715E-2</v>
      </c>
      <c r="P10" s="260">
        <v>4.8096423000155188E-2</v>
      </c>
      <c r="Q10" s="260">
        <v>4.6288591295838302E-2</v>
      </c>
      <c r="R10" s="260">
        <v>5.7116411336337977E-2</v>
      </c>
      <c r="S10" s="260">
        <v>5.766366721003361E-2</v>
      </c>
      <c r="T10" s="260">
        <v>5.9332222767521092E-2</v>
      </c>
      <c r="U10" s="260">
        <v>7.1699886237010332E-2</v>
      </c>
      <c r="V10" s="260">
        <v>7.7804018791693366E-2</v>
      </c>
      <c r="W10" s="260">
        <v>7.7793319210866685E-2</v>
      </c>
      <c r="X10" s="260">
        <v>7.2045456460366752E-2</v>
      </c>
      <c r="Y10" s="260">
        <v>6.6245659192855189E-2</v>
      </c>
      <c r="DA10" s="68" t="s">
        <v>1946</v>
      </c>
    </row>
    <row r="11" spans="1:105" ht="12" customHeight="1" x14ac:dyDescent="0.25">
      <c r="A11" s="37" t="s">
        <v>159</v>
      </c>
      <c r="B11" s="226">
        <v>2.0407076385962251E-3</v>
      </c>
      <c r="C11" s="226">
        <v>1.6708285997959771E-3</v>
      </c>
      <c r="D11" s="226">
        <v>1.8894257408161651E-3</v>
      </c>
      <c r="E11" s="226">
        <v>1.9937690717328591E-3</v>
      </c>
      <c r="F11" s="226">
        <v>7.4199399313904721E-3</v>
      </c>
      <c r="G11" s="226">
        <v>4.9746819311001916E-3</v>
      </c>
      <c r="H11" s="226">
        <v>1.8362948164489679E-3</v>
      </c>
      <c r="I11" s="226">
        <v>1.7409494104730879E-3</v>
      </c>
      <c r="J11" s="226">
        <v>1.7894304699691071E-3</v>
      </c>
      <c r="K11" s="226">
        <v>1.6308434660702721E-3</v>
      </c>
      <c r="L11" s="226">
        <v>1.85869491025278E-3</v>
      </c>
      <c r="M11" s="226">
        <v>1.6806925535919059E-3</v>
      </c>
      <c r="N11" s="226">
        <v>4.6809108711934338E-4</v>
      </c>
      <c r="O11" s="226">
        <v>1.049647070620035E-5</v>
      </c>
      <c r="P11" s="226">
        <v>8.7010443958282174E-6</v>
      </c>
      <c r="Q11" s="226">
        <v>1.006413551920183E-5</v>
      </c>
      <c r="R11" s="226">
        <v>8.508476070649305E-4</v>
      </c>
      <c r="S11" s="226">
        <v>8.7937749472402128E-4</v>
      </c>
      <c r="T11" s="226">
        <v>5.3314786594745869E-4</v>
      </c>
      <c r="U11" s="226">
        <v>8.5735430791265756E-4</v>
      </c>
      <c r="V11" s="226">
        <v>7.1197841767716189E-4</v>
      </c>
      <c r="W11" s="226">
        <v>7.0940109556318792E-4</v>
      </c>
      <c r="X11" s="226">
        <v>1.208286698172738E-3</v>
      </c>
      <c r="Y11" s="226">
        <v>5.3834156276428896E-4</v>
      </c>
      <c r="DA11" s="69" t="s">
        <v>1947</v>
      </c>
    </row>
    <row r="12" spans="1:105" ht="12" customHeight="1" x14ac:dyDescent="0.25">
      <c r="A12" s="37" t="s">
        <v>35</v>
      </c>
      <c r="B12" s="226">
        <v>9.2901180736170444E-2</v>
      </c>
      <c r="C12" s="226">
        <v>7.8425922561371306E-2</v>
      </c>
      <c r="D12" s="226">
        <v>9.4753226356774994E-2</v>
      </c>
      <c r="E12" s="226">
        <v>9.7617511600215368E-2</v>
      </c>
      <c r="F12" s="226">
        <v>0.1067411627309036</v>
      </c>
      <c r="G12" s="226">
        <v>7.5954425599901815E-2</v>
      </c>
      <c r="H12" s="226">
        <v>9.504522610918488E-2</v>
      </c>
      <c r="I12" s="226">
        <v>8.4821872213709973E-2</v>
      </c>
      <c r="J12" s="226">
        <v>7.8403426760573644E-2</v>
      </c>
      <c r="K12" s="226">
        <v>6.9454390356572748E-2</v>
      </c>
      <c r="L12" s="226">
        <v>9.098883071799678E-2</v>
      </c>
      <c r="M12" s="226">
        <v>8.126364878571056E-2</v>
      </c>
      <c r="N12" s="226">
        <v>6.8125721984230933E-2</v>
      </c>
      <c r="O12" s="226">
        <v>3.3834026001179039E-2</v>
      </c>
      <c r="P12" s="226">
        <v>2.7519429906019639E-2</v>
      </c>
      <c r="Q12" s="226">
        <v>2.6464393062328069E-2</v>
      </c>
      <c r="R12" s="226">
        <v>3.7931892185696488E-2</v>
      </c>
      <c r="S12" s="226">
        <v>3.29676213240713E-2</v>
      </c>
      <c r="T12" s="226">
        <v>3.3142440300036463E-2</v>
      </c>
      <c r="U12" s="226">
        <v>5.5288175010940778E-2</v>
      </c>
      <c r="V12" s="226">
        <v>4.9649153334181573E-2</v>
      </c>
      <c r="W12" s="226">
        <v>5.0949289958832467E-2</v>
      </c>
      <c r="X12" s="226">
        <v>6.758024785526022E-2</v>
      </c>
      <c r="Y12" s="226">
        <v>4.1738818416360207E-2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3.7977488205739228E-2</v>
      </c>
      <c r="C15" s="226">
        <v>3.8606146402449963E-2</v>
      </c>
      <c r="D15" s="226">
        <v>3.8940595176572709E-2</v>
      </c>
      <c r="E15" s="226">
        <v>3.8013997751861282E-2</v>
      </c>
      <c r="F15" s="226">
        <v>2.399137698369596E-2</v>
      </c>
      <c r="G15" s="226">
        <v>3.1398921543074533E-2</v>
      </c>
      <c r="H15" s="226">
        <v>3.5706517238684787E-2</v>
      </c>
      <c r="I15" s="226">
        <v>3.5123587000296233E-2</v>
      </c>
      <c r="J15" s="226">
        <v>3.1314155023207661E-2</v>
      </c>
      <c r="K15" s="226">
        <v>3.3372605591419087E-2</v>
      </c>
      <c r="L15" s="226">
        <v>3.2353848371050382E-2</v>
      </c>
      <c r="M15" s="226">
        <v>3.536509704151404E-2</v>
      </c>
      <c r="N15" s="226">
        <v>2.3215478222196981E-2</v>
      </c>
      <c r="O15" s="226">
        <v>2.3410592049051909E-2</v>
      </c>
      <c r="P15" s="226">
        <v>2.0568292049739732E-2</v>
      </c>
      <c r="Q15" s="226">
        <v>1.9814134097991029E-2</v>
      </c>
      <c r="R15" s="226">
        <v>1.8333671543576562E-2</v>
      </c>
      <c r="S15" s="226">
        <v>2.3816668391238291E-2</v>
      </c>
      <c r="T15" s="226">
        <v>2.5656634601537168E-2</v>
      </c>
      <c r="U15" s="226">
        <v>1.555435691815688E-2</v>
      </c>
      <c r="V15" s="226">
        <v>2.7442887039834631E-2</v>
      </c>
      <c r="W15" s="226">
        <v>2.6134628156471031E-2</v>
      </c>
      <c r="X15" s="226">
        <v>3.2569219069337901E-3</v>
      </c>
      <c r="Y15" s="226">
        <v>2.396849921373068E-2</v>
      </c>
      <c r="DA15" s="69" t="s">
        <v>1951</v>
      </c>
    </row>
    <row r="16" spans="1:105" ht="12" customHeight="1" x14ac:dyDescent="0.25">
      <c r="A16" s="57" t="s">
        <v>1853</v>
      </c>
      <c r="B16" s="261">
        <v>0.22982829810319769</v>
      </c>
      <c r="C16" s="261">
        <v>0.21746495959389381</v>
      </c>
      <c r="D16" s="261">
        <v>0.23527740910093281</v>
      </c>
      <c r="E16" s="261">
        <v>0.22956258648468791</v>
      </c>
      <c r="F16" s="261">
        <v>0.18619203713570251</v>
      </c>
      <c r="G16" s="261">
        <v>0.18924011948090241</v>
      </c>
      <c r="H16" s="261">
        <v>0.22158418579758121</v>
      </c>
      <c r="I16" s="261">
        <v>0.20514375630641801</v>
      </c>
      <c r="J16" s="261">
        <v>0.18184208485148051</v>
      </c>
      <c r="K16" s="261">
        <v>0.1799647388154183</v>
      </c>
      <c r="L16" s="261">
        <v>0.20255732880996499</v>
      </c>
      <c r="M16" s="261">
        <v>0.20269066165408661</v>
      </c>
      <c r="N16" s="261">
        <v>0.14766031719397291</v>
      </c>
      <c r="O16" s="261">
        <v>0.108072620872978</v>
      </c>
      <c r="P16" s="261">
        <v>9.2045038839309062E-2</v>
      </c>
      <c r="Q16" s="261">
        <v>8.4006777136153232E-2</v>
      </c>
      <c r="R16" s="261">
        <v>0.10079497852196841</v>
      </c>
      <c r="S16" s="261">
        <v>0.1070122187497623</v>
      </c>
      <c r="T16" s="261">
        <v>0.1134919807132527</v>
      </c>
      <c r="U16" s="261">
        <v>0.10830333803372121</v>
      </c>
      <c r="V16" s="261">
        <v>0.14253926477590889</v>
      </c>
      <c r="W16" s="261">
        <v>0.14103645177045601</v>
      </c>
      <c r="X16" s="261">
        <v>5.8884375645271408E-2</v>
      </c>
      <c r="Y16" s="261">
        <v>0.1248127150918904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8.91055665551524</v>
      </c>
      <c r="C17" s="294">
        <f t="shared" si="0"/>
        <v>7.8920609686970771</v>
      </c>
      <c r="D17" s="294">
        <f t="shared" si="0"/>
        <v>9.0064393008696442</v>
      </c>
      <c r="E17" s="294">
        <f t="shared" si="0"/>
        <v>9.1726204760818799</v>
      </c>
      <c r="F17" s="294">
        <f t="shared" si="0"/>
        <v>9.242489717639053</v>
      </c>
      <c r="G17" s="294">
        <f t="shared" si="0"/>
        <v>7.4452685202600879</v>
      </c>
      <c r="H17" s="294">
        <f t="shared" si="0"/>
        <v>8.7815880065972713</v>
      </c>
      <c r="I17" s="294">
        <f t="shared" si="0"/>
        <v>8.0866531009105387</v>
      </c>
      <c r="J17" s="294">
        <f t="shared" si="0"/>
        <v>7.4715251552570221</v>
      </c>
      <c r="K17" s="294">
        <f t="shared" si="0"/>
        <v>6.9017983729275842</v>
      </c>
      <c r="L17" s="294">
        <f t="shared" si="0"/>
        <v>8.3223971795992515</v>
      </c>
      <c r="M17" s="294">
        <f t="shared" si="0"/>
        <v>7.8203122142299506</v>
      </c>
      <c r="N17" s="294">
        <f t="shared" si="0"/>
        <v>6.0924325348700794</v>
      </c>
      <c r="O17" s="294">
        <f t="shared" si="0"/>
        <v>3.734292656677368</v>
      </c>
      <c r="P17" s="294">
        <f t="shared" si="0"/>
        <v>3.1375846540262415</v>
      </c>
      <c r="Q17" s="294">
        <f t="shared" si="0"/>
        <v>3.0442194421859115</v>
      </c>
      <c r="R17" s="294">
        <f t="shared" si="0"/>
        <v>3.7999568729299367</v>
      </c>
      <c r="S17" s="294">
        <f t="shared" si="0"/>
        <v>3.7925146873623223</v>
      </c>
      <c r="T17" s="294">
        <f t="shared" si="0"/>
        <v>3.8557831209914557</v>
      </c>
      <c r="U17" s="294">
        <f t="shared" si="0"/>
        <v>4.8609290640419065</v>
      </c>
      <c r="V17" s="294">
        <f t="shared" si="0"/>
        <v>5.1275607818070563</v>
      </c>
      <c r="W17" s="294">
        <f t="shared" si="0"/>
        <v>5.1632996323821772</v>
      </c>
      <c r="X17" s="294">
        <f t="shared" si="0"/>
        <v>4.5963919636247299</v>
      </c>
      <c r="Y17" s="294">
        <f t="shared" si="0"/>
        <v>4.3568870374440642</v>
      </c>
      <c r="DA17" s="70"/>
    </row>
    <row r="18" spans="1:105" ht="12" customHeight="1" x14ac:dyDescent="0.25">
      <c r="A18" s="60" t="s">
        <v>1856</v>
      </c>
      <c r="B18" s="329">
        <v>6.7559163607977712</v>
      </c>
      <c r="C18" s="329">
        <v>5.8533269725043304</v>
      </c>
      <c r="D18" s="329">
        <v>6.8007135905484066</v>
      </c>
      <c r="E18" s="329">
        <v>7.0204712277879393</v>
      </c>
      <c r="F18" s="329">
        <v>7.4969393694918498</v>
      </c>
      <c r="G18" s="329">
        <v>5.6711424001266364</v>
      </c>
      <c r="H18" s="329">
        <v>6.7042362647449556</v>
      </c>
      <c r="I18" s="329">
        <v>6.163430385537878</v>
      </c>
      <c r="J18" s="329">
        <v>5.7667556097743988</v>
      </c>
      <c r="K18" s="329">
        <v>5.2146289465330451</v>
      </c>
      <c r="L18" s="329">
        <v>6.4234222220058381</v>
      </c>
      <c r="M18" s="329">
        <v>5.9200872612228972</v>
      </c>
      <c r="N18" s="329">
        <v>4.7081170611765897</v>
      </c>
      <c r="O18" s="329">
        <v>2.7211118359932041</v>
      </c>
      <c r="P18" s="329">
        <v>2.274662414907723</v>
      </c>
      <c r="Q18" s="329">
        <v>2.256655906534478</v>
      </c>
      <c r="R18" s="329">
        <v>2.8550039492864872</v>
      </c>
      <c r="S18" s="329">
        <v>2.7892751365833051</v>
      </c>
      <c r="T18" s="329">
        <v>2.791795801804716</v>
      </c>
      <c r="U18" s="329">
        <v>3.845585269975774</v>
      </c>
      <c r="V18" s="329">
        <v>3.7912551745329162</v>
      </c>
      <c r="W18" s="329">
        <v>3.8410828970341568</v>
      </c>
      <c r="X18" s="329">
        <v>4.044350941950313</v>
      </c>
      <c r="Y18" s="329">
        <v>3.186767833457596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4.9672025401766894E-3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0.2178224696331055</v>
      </c>
      <c r="G21" s="229">
        <v>0.10687256091307611</v>
      </c>
      <c r="H21" s="229">
        <v>0.11998721206439319</v>
      </c>
      <c r="I21" s="229">
        <v>0.23323553976749631</v>
      </c>
      <c r="J21" s="229">
        <v>0.24240209742595231</v>
      </c>
      <c r="K21" s="229">
        <v>0.2141116940395964</v>
      </c>
      <c r="L21" s="229">
        <v>0.35195723518556371</v>
      </c>
      <c r="M21" s="229">
        <v>0.12002730679302159</v>
      </c>
      <c r="N21" s="229">
        <v>9.9555683621496374E-2</v>
      </c>
      <c r="O21" s="229">
        <v>9.2668072837251619E-2</v>
      </c>
      <c r="P21" s="229">
        <v>8.3969313338996265E-2</v>
      </c>
      <c r="Q21" s="229">
        <v>8.1711944430927969E-2</v>
      </c>
      <c r="R21" s="229">
        <v>6.8987197507029627E-2</v>
      </c>
      <c r="S21" s="229">
        <v>0.12228835179407981</v>
      </c>
      <c r="T21" s="229">
        <v>0.11982222388117821</v>
      </c>
      <c r="U21" s="229">
        <v>0.14584241685974059</v>
      </c>
      <c r="V21" s="229">
        <v>7.8982034778228655E-2</v>
      </c>
      <c r="W21" s="229">
        <v>0.1384005657559135</v>
      </c>
      <c r="X21" s="229">
        <v>9.9175431755721636E-3</v>
      </c>
      <c r="Y21" s="229">
        <v>2.3917285213854479E-2</v>
      </c>
      <c r="DA21" s="73" t="s">
        <v>1956</v>
      </c>
    </row>
    <row r="22" spans="1:105" ht="12" customHeight="1" x14ac:dyDescent="0.25">
      <c r="A22" s="64" t="s">
        <v>159</v>
      </c>
      <c r="B22" s="229">
        <v>0.13549489278804649</v>
      </c>
      <c r="C22" s="229">
        <v>0.1150557778229772</v>
      </c>
      <c r="D22" s="229">
        <v>0.11863257622157571</v>
      </c>
      <c r="E22" s="229">
        <v>0.120253680504432</v>
      </c>
      <c r="F22" s="229">
        <v>0.32936261466762362</v>
      </c>
      <c r="G22" s="229">
        <v>0.26645003322340433</v>
      </c>
      <c r="H22" s="229">
        <v>0.1006246328971141</v>
      </c>
      <c r="I22" s="229">
        <v>9.7162524938735395E-2</v>
      </c>
      <c r="J22" s="229">
        <v>9.9498773490346193E-2</v>
      </c>
      <c r="K22" s="229">
        <v>8.8928583254576643E-2</v>
      </c>
      <c r="L22" s="229">
        <v>9.761807691609882E-2</v>
      </c>
      <c r="M22" s="229">
        <v>0.1003066140307356</v>
      </c>
      <c r="N22" s="229">
        <v>2.5324426033515379E-2</v>
      </c>
      <c r="O22" s="229">
        <v>7.6565790896420847E-4</v>
      </c>
      <c r="P22" s="229">
        <v>6.9252160098276874E-4</v>
      </c>
      <c r="Q22" s="229">
        <v>7.2168755488451436E-4</v>
      </c>
      <c r="R22" s="229">
        <v>5.7207342413525562E-2</v>
      </c>
      <c r="S22" s="229">
        <v>6.6572587843191811E-2</v>
      </c>
      <c r="T22" s="229">
        <v>4.0764809641572468E-2</v>
      </c>
      <c r="U22" s="229">
        <v>5.5628391973579862E-2</v>
      </c>
      <c r="V22" s="229">
        <v>4.9288016936714217E-2</v>
      </c>
      <c r="W22" s="229">
        <v>4.999792819191945E-2</v>
      </c>
      <c r="X22" s="229">
        <v>6.9122335647512995E-2</v>
      </c>
      <c r="Y22" s="229">
        <v>3.976682390680962E-2</v>
      </c>
      <c r="DA22" s="73" t="s">
        <v>1957</v>
      </c>
    </row>
    <row r="23" spans="1:105" ht="12" customHeight="1" x14ac:dyDescent="0.25">
      <c r="A23" s="64" t="s">
        <v>32</v>
      </c>
      <c r="B23" s="229">
        <v>0.29483637480007618</v>
      </c>
      <c r="C23" s="229">
        <v>0.20727370513383719</v>
      </c>
      <c r="D23" s="229">
        <v>0.32164926831057727</v>
      </c>
      <c r="E23" s="229">
        <v>0.54943578402495552</v>
      </c>
      <c r="F23" s="229">
        <v>1.115196174987465</v>
      </c>
      <c r="G23" s="229">
        <v>0.95651616812021467</v>
      </c>
      <c r="H23" s="229">
        <v>0.95558176495272062</v>
      </c>
      <c r="I23" s="229">
        <v>0.88452210885231508</v>
      </c>
      <c r="J23" s="229">
        <v>0.82735845178167455</v>
      </c>
      <c r="K23" s="229">
        <v>0.90132071702504313</v>
      </c>
      <c r="L23" s="229">
        <v>0.80085883823795279</v>
      </c>
      <c r="M23" s="229">
        <v>0.63727279527654679</v>
      </c>
      <c r="N23" s="229">
        <v>0.30204520514039929</v>
      </c>
      <c r="O23" s="229">
        <v>0.1405711985245621</v>
      </c>
      <c r="P23" s="229">
        <v>6.3687884370258768E-2</v>
      </c>
      <c r="Q23" s="229">
        <v>0.30988425468312802</v>
      </c>
      <c r="R23" s="229">
        <v>0.27209463250236499</v>
      </c>
      <c r="S23" s="229">
        <v>0.1174834289451924</v>
      </c>
      <c r="T23" s="229">
        <v>4.2413336052006041E-2</v>
      </c>
      <c r="U23" s="229">
        <v>5.1623674111097688E-2</v>
      </c>
      <c r="V23" s="229">
        <v>4.6594506481615637E-2</v>
      </c>
      <c r="W23" s="229">
        <v>5.2213634946267573E-2</v>
      </c>
      <c r="X23" s="229">
        <v>5.9841636501982862E-2</v>
      </c>
      <c r="Y23" s="229">
        <v>4.8370504472980587E-2</v>
      </c>
      <c r="DA23" s="73" t="s">
        <v>1958</v>
      </c>
    </row>
    <row r="24" spans="1:105" ht="12" customHeight="1" x14ac:dyDescent="0.25">
      <c r="A24" s="64" t="s">
        <v>33</v>
      </c>
      <c r="B24" s="229">
        <v>1.3349460002327529E-4</v>
      </c>
      <c r="C24" s="229">
        <v>1.1261890947365369E-4</v>
      </c>
      <c r="D24" s="229">
        <v>1.16505255255754E-4</v>
      </c>
      <c r="E24" s="229">
        <v>1.1940879046795749E-4</v>
      </c>
      <c r="F24" s="229">
        <v>1.122059838895602E-4</v>
      </c>
      <c r="G24" s="229">
        <v>8.8084509321722227E-5</v>
      </c>
      <c r="H24" s="229">
        <v>9.8893622547042051E-5</v>
      </c>
      <c r="I24" s="229">
        <v>9.6116523742312987E-5</v>
      </c>
      <c r="J24" s="229">
        <v>9.9894068355336205E-5</v>
      </c>
      <c r="K24" s="229">
        <v>8.823557397890058E-5</v>
      </c>
      <c r="L24" s="229">
        <v>9.6694543166434051E-5</v>
      </c>
      <c r="M24" s="229">
        <v>9.8926668676632749E-5</v>
      </c>
      <c r="N24" s="229">
        <v>8.2053929156994504E-5</v>
      </c>
      <c r="O24" s="229">
        <v>7.6377151028484536E-5</v>
      </c>
      <c r="P24" s="229">
        <v>6.9207621679087756E-5</v>
      </c>
      <c r="Q24" s="229">
        <v>6.7347095170445097E-5</v>
      </c>
      <c r="R24" s="229">
        <v>5.685934153697207E-5</v>
      </c>
      <c r="S24" s="229">
        <v>6.719176379183375E-5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5.8940206990778998</v>
      </c>
      <c r="C25" s="229">
        <v>5.1604129434585158</v>
      </c>
      <c r="D25" s="229">
        <v>5.6848162030735301</v>
      </c>
      <c r="E25" s="229">
        <v>5.6259976022986029</v>
      </c>
      <c r="F25" s="229">
        <v>4.5274548595470874</v>
      </c>
      <c r="G25" s="229">
        <v>3.887333774571514</v>
      </c>
      <c r="H25" s="229">
        <v>4.9766889353103423</v>
      </c>
      <c r="I25" s="229">
        <v>4.5234394613994962</v>
      </c>
      <c r="J25" s="229">
        <v>4.1656831279578297</v>
      </c>
      <c r="K25" s="229">
        <v>3.6189041998471771</v>
      </c>
      <c r="L25" s="229">
        <v>4.5662376384684311</v>
      </c>
      <c r="M25" s="229">
        <v>4.6343187409031339</v>
      </c>
      <c r="N25" s="229">
        <v>3.5218320754390331</v>
      </c>
      <c r="O25" s="229">
        <v>2.3582695371689608</v>
      </c>
      <c r="P25" s="229">
        <v>2.0929056961660639</v>
      </c>
      <c r="Q25" s="229">
        <v>1.8133555494747611</v>
      </c>
      <c r="R25" s="229">
        <v>2.4369846073062371</v>
      </c>
      <c r="S25" s="229">
        <v>2.3848221299799279</v>
      </c>
      <c r="T25" s="229">
        <v>2.4214221652484458</v>
      </c>
      <c r="U25" s="229">
        <v>3.4278097827220302</v>
      </c>
      <c r="V25" s="229">
        <v>3.284238216074792</v>
      </c>
      <c r="W25" s="229">
        <v>3.4312042961442999</v>
      </c>
      <c r="X25" s="229">
        <v>3.6941666031485538</v>
      </c>
      <c r="Y25" s="229">
        <v>2.9461267892308531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2.0420741005606562E-3</v>
      </c>
      <c r="H26" s="229">
        <v>2.292663112606274E-3</v>
      </c>
      <c r="I26" s="229">
        <v>2.228281286704035E-3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3.0054707852168309E-3</v>
      </c>
      <c r="C27" s="229">
        <v>0</v>
      </c>
      <c r="D27" s="229">
        <v>0.44554739517019398</v>
      </c>
      <c r="E27" s="229">
        <v>0.51306787189783198</v>
      </c>
      <c r="F27" s="229">
        <v>1.087912577962004</v>
      </c>
      <c r="G27" s="229">
        <v>0.26354056421139721</v>
      </c>
      <c r="H27" s="229">
        <v>0.34704920904093861</v>
      </c>
      <c r="I27" s="229">
        <v>0.23568354192512531</v>
      </c>
      <c r="J27" s="229">
        <v>0.24719530539708309</v>
      </c>
      <c r="K27" s="229">
        <v>0.28384342500101489</v>
      </c>
      <c r="L27" s="229">
        <v>0.53945579505851693</v>
      </c>
      <c r="M27" s="229">
        <v>0.36497488908280068</v>
      </c>
      <c r="N27" s="229">
        <v>0.70327390877189977</v>
      </c>
      <c r="O27" s="229">
        <v>0.10824442047590301</v>
      </c>
      <c r="P27" s="229">
        <v>9.3431547300544607E-3</v>
      </c>
      <c r="Q27" s="229">
        <v>3.3329988857947232E-2</v>
      </c>
      <c r="R27" s="229">
        <v>2.5602397374311818E-3</v>
      </c>
      <c r="S27" s="229">
        <v>7.7993275300748968E-2</v>
      </c>
      <c r="T27" s="229">
        <v>0.14825551592354499</v>
      </c>
      <c r="U27" s="229">
        <v>0.14547766133709561</v>
      </c>
      <c r="V27" s="229">
        <v>0.31532122671866769</v>
      </c>
      <c r="W27" s="229">
        <v>0.15172164077373851</v>
      </c>
      <c r="X27" s="229">
        <v>0.20568266184837411</v>
      </c>
      <c r="Y27" s="229">
        <v>0.12858643063309791</v>
      </c>
      <c r="DA27" s="73" t="s">
        <v>1962</v>
      </c>
    </row>
    <row r="28" spans="1:105" ht="12" customHeight="1" x14ac:dyDescent="0.25">
      <c r="A28" s="64" t="s">
        <v>39</v>
      </c>
      <c r="B28" s="229">
        <v>0.42842542874650802</v>
      </c>
      <c r="C28" s="229">
        <v>0.37047192717952582</v>
      </c>
      <c r="D28" s="229">
        <v>0.22995164251727351</v>
      </c>
      <c r="E28" s="229">
        <v>0.21159688027164891</v>
      </c>
      <c r="F28" s="229">
        <v>0.2190784667106761</v>
      </c>
      <c r="G28" s="229">
        <v>0.18829914047714699</v>
      </c>
      <c r="H28" s="229">
        <v>0.2019129537442948</v>
      </c>
      <c r="I28" s="229">
        <v>0.18706281084426479</v>
      </c>
      <c r="J28" s="229">
        <v>0.18451795965315779</v>
      </c>
      <c r="K28" s="229">
        <v>0.1074320917916582</v>
      </c>
      <c r="L28" s="229">
        <v>6.7197943596109214E-2</v>
      </c>
      <c r="M28" s="229">
        <v>6.3087988467982289E-2</v>
      </c>
      <c r="N28" s="229">
        <v>5.6003708241088669E-2</v>
      </c>
      <c r="O28" s="229">
        <v>2.051657192653367E-2</v>
      </c>
      <c r="P28" s="229">
        <v>2.3994637079687641E-2</v>
      </c>
      <c r="Q28" s="229">
        <v>1.7585134437659349E-2</v>
      </c>
      <c r="R28" s="229">
        <v>1.7113070478361789E-2</v>
      </c>
      <c r="S28" s="229">
        <v>2.004817095637184E-2</v>
      </c>
      <c r="T28" s="229">
        <v>1.9117751057968511E-2</v>
      </c>
      <c r="U28" s="229">
        <v>1.9203342972230371E-2</v>
      </c>
      <c r="V28" s="229">
        <v>1.6831173542896989E-2</v>
      </c>
      <c r="W28" s="229">
        <v>1.754483122201694E-2</v>
      </c>
      <c r="X28" s="229">
        <v>6.5295908814115534E-4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2.1546402947174692</v>
      </c>
      <c r="C29" s="262">
        <v>2.0387339961927462</v>
      </c>
      <c r="D29" s="262">
        <v>2.2057257103212371</v>
      </c>
      <c r="E29" s="262">
        <v>2.1521492482939402</v>
      </c>
      <c r="F29" s="262">
        <v>1.745550348147203</v>
      </c>
      <c r="G29" s="262">
        <v>1.7741261201334519</v>
      </c>
      <c r="H29" s="262">
        <v>2.0773517418523149</v>
      </c>
      <c r="I29" s="262">
        <v>1.9232227153726611</v>
      </c>
      <c r="J29" s="262">
        <v>1.704769545482623</v>
      </c>
      <c r="K29" s="262">
        <v>1.6871694263945389</v>
      </c>
      <c r="L29" s="262">
        <v>1.8989749575934141</v>
      </c>
      <c r="M29" s="262">
        <v>1.900224953007053</v>
      </c>
      <c r="N29" s="262">
        <v>1.38431547369349</v>
      </c>
      <c r="O29" s="262">
        <v>1.0131808206841639</v>
      </c>
      <c r="P29" s="262">
        <v>0.86292223911851873</v>
      </c>
      <c r="Q29" s="262">
        <v>0.78756353565143333</v>
      </c>
      <c r="R29" s="262">
        <v>0.94495292364344963</v>
      </c>
      <c r="S29" s="262">
        <v>1.0032395507790171</v>
      </c>
      <c r="T29" s="262">
        <v>1.0639873191867399</v>
      </c>
      <c r="U29" s="262">
        <v>1.015343794066133</v>
      </c>
      <c r="V29" s="262">
        <v>1.3363056072741399</v>
      </c>
      <c r="W29" s="262">
        <v>1.3222167353480201</v>
      </c>
      <c r="X29" s="262">
        <v>0.55204102167441715</v>
      </c>
      <c r="Y29" s="262">
        <v>1.1701192039864681</v>
      </c>
      <c r="DA29" s="72" t="s">
        <v>1964</v>
      </c>
    </row>
    <row r="30" spans="1:105" ht="12" customHeight="1" x14ac:dyDescent="0.25">
      <c r="A30" s="132" t="s">
        <v>1870</v>
      </c>
      <c r="B30" s="316">
        <v>0.50770566199665279</v>
      </c>
      <c r="C30" s="316">
        <v>0.48039424293225008</v>
      </c>
      <c r="D30" s="316">
        <v>0.51974310268272605</v>
      </c>
      <c r="E30" s="316">
        <v>0.5071186877454873</v>
      </c>
      <c r="F30" s="316">
        <v>0.41131032276121571</v>
      </c>
      <c r="G30" s="316">
        <v>0.41804373495484881</v>
      </c>
      <c r="H30" s="316">
        <v>0.48949388159257728</v>
      </c>
      <c r="I30" s="316">
        <v>0.45317590331397412</v>
      </c>
      <c r="J30" s="316">
        <v>0.40170099517909569</v>
      </c>
      <c r="K30" s="316">
        <v>0.39755381565463271</v>
      </c>
      <c r="L30" s="316">
        <v>0.44746231671419251</v>
      </c>
      <c r="M30" s="316">
        <v>0.45068516049318891</v>
      </c>
      <c r="N30" s="316">
        <v>0.32619124672776167</v>
      </c>
      <c r="O30" s="316">
        <v>0.23873945017593609</v>
      </c>
      <c r="P30" s="316">
        <v>0.20333347878874111</v>
      </c>
      <c r="Q30" s="316">
        <v>0.18557643575711849</v>
      </c>
      <c r="R30" s="316">
        <v>0.2226626647753189</v>
      </c>
      <c r="S30" s="316">
        <v>0.23639695290126131</v>
      </c>
      <c r="T30" s="316">
        <v>0.25071116861971671</v>
      </c>
      <c r="U30" s="316">
        <v>0.23924911939332971</v>
      </c>
      <c r="V30" s="316">
        <v>0.31487850878604279</v>
      </c>
      <c r="W30" s="316">
        <v>0.31155869709145301</v>
      </c>
      <c r="X30" s="316">
        <v>0.13007941652519309</v>
      </c>
      <c r="Y30" s="316">
        <v>0.27571940733283512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32.233492640620057</v>
      </c>
      <c r="C32" s="223">
        <v>34.785000835243927</v>
      </c>
      <c r="D32" s="223">
        <v>38.646741124005558</v>
      </c>
      <c r="E32" s="223">
        <v>38.52285964360901</v>
      </c>
      <c r="F32" s="223">
        <v>43.456984873648587</v>
      </c>
      <c r="G32" s="223">
        <v>45.815909390529249</v>
      </c>
      <c r="H32" s="223">
        <v>47.271482467974081</v>
      </c>
      <c r="I32" s="223">
        <v>44.962173281478897</v>
      </c>
      <c r="J32" s="223">
        <v>40.002813681582033</v>
      </c>
      <c r="K32" s="223">
        <v>42.196397735987347</v>
      </c>
      <c r="L32" s="223">
        <v>46.735891760381733</v>
      </c>
      <c r="M32" s="223">
        <v>42.413271656687058</v>
      </c>
      <c r="N32" s="223">
        <v>41.531868230801727</v>
      </c>
      <c r="O32" s="223">
        <v>26.62634118697407</v>
      </c>
      <c r="P32" s="223">
        <v>24.90023393025897</v>
      </c>
      <c r="Q32" s="223">
        <v>25.263259944780149</v>
      </c>
      <c r="R32" s="223">
        <v>38.29675416552255</v>
      </c>
      <c r="S32" s="223">
        <v>31.386033558138632</v>
      </c>
      <c r="T32" s="223">
        <v>32.340364281505202</v>
      </c>
      <c r="U32" s="223">
        <v>34.481034342665353</v>
      </c>
      <c r="V32" s="223">
        <v>39.215603064948553</v>
      </c>
      <c r="W32" s="223">
        <v>40.260777372342019</v>
      </c>
      <c r="X32" s="223">
        <v>34.129170706086839</v>
      </c>
      <c r="Y32" s="223">
        <v>36.841409091704968</v>
      </c>
      <c r="DA32" s="89" t="s">
        <v>1966</v>
      </c>
    </row>
    <row r="33" spans="1:105" ht="12" customHeight="1" x14ac:dyDescent="0.25">
      <c r="A33" s="55" t="s">
        <v>91</v>
      </c>
      <c r="B33" s="259">
        <v>0.10526293954317931</v>
      </c>
      <c r="C33" s="259">
        <v>0.11363158570051179</v>
      </c>
      <c r="D33" s="259">
        <v>0.1275101493277643</v>
      </c>
      <c r="E33" s="259">
        <v>0.12767566825686211</v>
      </c>
      <c r="F33" s="259">
        <v>0.14686736160335859</v>
      </c>
      <c r="G33" s="259">
        <v>0.1535341771078636</v>
      </c>
      <c r="H33" s="259">
        <v>0.15766053404340591</v>
      </c>
      <c r="I33" s="259">
        <v>0.14976640215035381</v>
      </c>
      <c r="J33" s="259">
        <v>0.13325695542300681</v>
      </c>
      <c r="K33" s="259">
        <v>0.14153856351243541</v>
      </c>
      <c r="L33" s="259">
        <v>0.15625317675331349</v>
      </c>
      <c r="M33" s="259">
        <v>0.14105486756580851</v>
      </c>
      <c r="N33" s="259">
        <v>0.13885931289226519</v>
      </c>
      <c r="O33" s="259">
        <v>8.7736641187618231E-2</v>
      </c>
      <c r="P33" s="259">
        <v>8.1379179441975327E-2</v>
      </c>
      <c r="Q33" s="259">
        <v>8.3818883904510158E-2</v>
      </c>
      <c r="R33" s="259">
        <v>0.12605402992010389</v>
      </c>
      <c r="S33" s="259">
        <v>0.1031745180897097</v>
      </c>
      <c r="T33" s="259">
        <v>0.106382523876158</v>
      </c>
      <c r="U33" s="259">
        <v>0.1124347884049578</v>
      </c>
      <c r="V33" s="259">
        <v>0.1292711254072931</v>
      </c>
      <c r="W33" s="259">
        <v>0.13186559117221791</v>
      </c>
      <c r="X33" s="259">
        <v>0.11065984186720371</v>
      </c>
      <c r="Y33" s="259">
        <v>0.1207534317131472</v>
      </c>
      <c r="DA33" s="67" t="s">
        <v>1967</v>
      </c>
    </row>
    <row r="34" spans="1:105" ht="12" customHeight="1" x14ac:dyDescent="0.25">
      <c r="A34" s="173" t="s">
        <v>92</v>
      </c>
      <c r="B34" s="224">
        <v>3.8823886636398193E-2</v>
      </c>
      <c r="C34" s="224">
        <v>4.1910475051299231E-2</v>
      </c>
      <c r="D34" s="224">
        <v>4.7029273588361432E-2</v>
      </c>
      <c r="E34" s="224">
        <v>4.7090321552320638E-2</v>
      </c>
      <c r="F34" s="224">
        <v>5.4168749440411848E-2</v>
      </c>
      <c r="G34" s="224">
        <v>5.6627655590059181E-2</v>
      </c>
      <c r="H34" s="224">
        <v>5.814957027895213E-2</v>
      </c>
      <c r="I34" s="224">
        <v>5.5237995863125437E-2</v>
      </c>
      <c r="J34" s="224">
        <v>4.9148854794542132E-2</v>
      </c>
      <c r="K34" s="224">
        <v>5.2203341160079748E-2</v>
      </c>
      <c r="L34" s="224">
        <v>5.763049794328888E-2</v>
      </c>
      <c r="M34" s="224">
        <v>5.2024940702332427E-2</v>
      </c>
      <c r="N34" s="224">
        <v>5.1215159347949027E-2</v>
      </c>
      <c r="O34" s="224">
        <v>3.2359702532619918E-2</v>
      </c>
      <c r="P34" s="224">
        <v>3.0014894614664781E-2</v>
      </c>
      <c r="Q34" s="224">
        <v>3.091472517127692E-2</v>
      </c>
      <c r="R34" s="224">
        <v>4.6492216433607778E-2</v>
      </c>
      <c r="S34" s="224">
        <v>3.8053618979895357E-2</v>
      </c>
      <c r="T34" s="224">
        <v>3.9236820337585833E-2</v>
      </c>
      <c r="U34" s="224">
        <v>4.1469063071632131E-2</v>
      </c>
      <c r="V34" s="224">
        <v>4.767877032460819E-2</v>
      </c>
      <c r="W34" s="224">
        <v>4.8635681134591199E-2</v>
      </c>
      <c r="X34" s="224">
        <v>4.0814413643576172E-2</v>
      </c>
      <c r="Y34" s="224">
        <v>4.4537209051284311E-2</v>
      </c>
      <c r="DA34" s="177" t="s">
        <v>1968</v>
      </c>
    </row>
    <row r="35" spans="1:105" ht="12" customHeight="1" x14ac:dyDescent="0.25">
      <c r="A35" s="173" t="s">
        <v>93</v>
      </c>
      <c r="B35" s="224">
        <v>0.75733820204006741</v>
      </c>
      <c r="C35" s="224">
        <v>0.81754833356222434</v>
      </c>
      <c r="D35" s="224">
        <v>0.91740082172165427</v>
      </c>
      <c r="E35" s="224">
        <v>0.91859168536949243</v>
      </c>
      <c r="F35" s="224">
        <v>1.056670695857109</v>
      </c>
      <c r="G35" s="224">
        <v>1.1019609123707781</v>
      </c>
      <c r="H35" s="224">
        <v>1.1343246341332749</v>
      </c>
      <c r="I35" s="224">
        <v>1.077528503600564</v>
      </c>
      <c r="J35" s="224">
        <v>0.9587475275473889</v>
      </c>
      <c r="K35" s="224">
        <v>1.018331443858937</v>
      </c>
      <c r="L35" s="224">
        <v>1.124199081452226</v>
      </c>
      <c r="M35" s="224">
        <v>1.014851383163859</v>
      </c>
      <c r="N35" s="224">
        <v>0.99905496482177214</v>
      </c>
      <c r="O35" s="224">
        <v>0.63124125526447761</v>
      </c>
      <c r="P35" s="224">
        <v>0.58550104822790072</v>
      </c>
      <c r="Q35" s="224">
        <v>0.6030540578548772</v>
      </c>
      <c r="R35" s="224">
        <v>0.90692443887562202</v>
      </c>
      <c r="S35" s="224">
        <v>0.74231257805942841</v>
      </c>
      <c r="T35" s="224">
        <v>0.76539330661390959</v>
      </c>
      <c r="U35" s="224">
        <v>0.80893770273664878</v>
      </c>
      <c r="V35" s="224">
        <v>0.93007056535311416</v>
      </c>
      <c r="W35" s="224">
        <v>0.94873704043152141</v>
      </c>
      <c r="X35" s="224">
        <v>0.79616744546040652</v>
      </c>
      <c r="Y35" s="224">
        <v>0.86878807736781172</v>
      </c>
      <c r="DA35" s="177" t="s">
        <v>1969</v>
      </c>
    </row>
    <row r="36" spans="1:105" ht="12" customHeight="1" x14ac:dyDescent="0.25">
      <c r="A36" s="173" t="s">
        <v>94</v>
      </c>
      <c r="B36" s="224">
        <v>0.42282706012260968</v>
      </c>
      <c r="C36" s="224">
        <v>0.45644278534620331</v>
      </c>
      <c r="D36" s="224">
        <v>0.51219110743090657</v>
      </c>
      <c r="E36" s="224">
        <v>0.51285597469082511</v>
      </c>
      <c r="F36" s="224">
        <v>0.58994642372911266</v>
      </c>
      <c r="G36" s="224">
        <v>0.61672612428073248</v>
      </c>
      <c r="H36" s="224">
        <v>0.63330114469764054</v>
      </c>
      <c r="I36" s="224">
        <v>0.6015914794057059</v>
      </c>
      <c r="J36" s="224">
        <v>0.5352752540155582</v>
      </c>
      <c r="K36" s="224">
        <v>0.56854135903540048</v>
      </c>
      <c r="L36" s="224">
        <v>0.6276479798886927</v>
      </c>
      <c r="M36" s="224">
        <v>0.56659841752157736</v>
      </c>
      <c r="N36" s="224">
        <v>0.55777916991191012</v>
      </c>
      <c r="O36" s="224">
        <v>0.35242627860658771</v>
      </c>
      <c r="P36" s="224">
        <v>0.32688921046638542</v>
      </c>
      <c r="Q36" s="224">
        <v>0.33668917491672717</v>
      </c>
      <c r="R36" s="224">
        <v>0.506342071758898</v>
      </c>
      <c r="S36" s="224">
        <v>0.41443815223822272</v>
      </c>
      <c r="T36" s="224">
        <v>0.42732427969606229</v>
      </c>
      <c r="U36" s="224">
        <v>0.45163541169468041</v>
      </c>
      <c r="V36" s="224">
        <v>0.5192647113211718</v>
      </c>
      <c r="W36" s="224">
        <v>0.52968633109288532</v>
      </c>
      <c r="X36" s="224">
        <v>0.44450569035409843</v>
      </c>
      <c r="Y36" s="224">
        <v>0.48505028220347401</v>
      </c>
      <c r="DA36" s="177" t="s">
        <v>1970</v>
      </c>
    </row>
    <row r="37" spans="1:105" ht="12" customHeight="1" x14ac:dyDescent="0.25">
      <c r="A37" s="56" t="s">
        <v>95</v>
      </c>
      <c r="B37" s="260">
        <v>0.36033861569719472</v>
      </c>
      <c r="C37" s="260">
        <v>0.39733550904935488</v>
      </c>
      <c r="D37" s="260">
        <v>0.43659493646542091</v>
      </c>
      <c r="E37" s="260">
        <v>0.43004576215129181</v>
      </c>
      <c r="F37" s="260">
        <v>0.46562879788230449</v>
      </c>
      <c r="G37" s="260">
        <v>0.51554151409375459</v>
      </c>
      <c r="H37" s="260">
        <v>0.53160793041686227</v>
      </c>
      <c r="I37" s="260">
        <v>0.5045198228501262</v>
      </c>
      <c r="J37" s="260">
        <v>0.44180463372127499</v>
      </c>
      <c r="K37" s="260">
        <v>0.47847121356827838</v>
      </c>
      <c r="L37" s="260">
        <v>0.51999013888274448</v>
      </c>
      <c r="M37" s="260">
        <v>0.48001877527062781</v>
      </c>
      <c r="N37" s="260">
        <v>0.46250567254623648</v>
      </c>
      <c r="O37" s="260">
        <v>0.31289344850708511</v>
      </c>
      <c r="P37" s="260">
        <v>0.2936101580436607</v>
      </c>
      <c r="Q37" s="260">
        <v>0.29128870804889528</v>
      </c>
      <c r="R37" s="260">
        <v>0.43320654491397759</v>
      </c>
      <c r="S37" s="260">
        <v>0.36380429037319473</v>
      </c>
      <c r="T37" s="260">
        <v>0.38290302147153049</v>
      </c>
      <c r="U37" s="260">
        <v>0.37107710577828179</v>
      </c>
      <c r="V37" s="260">
        <v>0.45209535023399028</v>
      </c>
      <c r="W37" s="260">
        <v>0.45938572977263981</v>
      </c>
      <c r="X37" s="260">
        <v>0.3646891822522797</v>
      </c>
      <c r="Y37" s="260">
        <v>0.42850360451484459</v>
      </c>
      <c r="DA37" s="68" t="s">
        <v>1971</v>
      </c>
    </row>
    <row r="38" spans="1:105" ht="12" customHeight="1" x14ac:dyDescent="0.25">
      <c r="A38" s="37" t="s">
        <v>159</v>
      </c>
      <c r="B38" s="226">
        <v>5.5322691427842647E-3</v>
      </c>
      <c r="C38" s="226">
        <v>5.5927828710192811E-3</v>
      </c>
      <c r="D38" s="226">
        <v>6.0841861207210964E-3</v>
      </c>
      <c r="E38" s="226">
        <v>6.2300469058211624E-3</v>
      </c>
      <c r="F38" s="226">
        <v>2.5008148384056419E-2</v>
      </c>
      <c r="G38" s="226">
        <v>2.28318352599504E-2</v>
      </c>
      <c r="H38" s="226">
        <v>7.3625713188231936E-3</v>
      </c>
      <c r="I38" s="226">
        <v>7.2180903199588744E-3</v>
      </c>
      <c r="J38" s="226">
        <v>7.089945801393307E-3</v>
      </c>
      <c r="K38" s="226">
        <v>7.4701109723076921E-3</v>
      </c>
      <c r="L38" s="226">
        <v>7.7195880017131204E-3</v>
      </c>
      <c r="M38" s="226">
        <v>6.8191007600325506E-3</v>
      </c>
      <c r="N38" s="226">
        <v>2.358092302105015E-3</v>
      </c>
      <c r="O38" s="226">
        <v>5.7362157842084588E-5</v>
      </c>
      <c r="P38" s="226">
        <v>5.3116528441123092E-5</v>
      </c>
      <c r="Q38" s="226">
        <v>6.3332431403693851E-5</v>
      </c>
      <c r="R38" s="226">
        <v>6.4533597871619438E-3</v>
      </c>
      <c r="S38" s="226">
        <v>5.5480568773566162E-3</v>
      </c>
      <c r="T38" s="226">
        <v>3.4406924136698692E-3</v>
      </c>
      <c r="U38" s="226">
        <v>4.4371695954316531E-3</v>
      </c>
      <c r="V38" s="226">
        <v>4.1370887660775171E-3</v>
      </c>
      <c r="W38" s="226">
        <v>4.1891610139869551E-3</v>
      </c>
      <c r="X38" s="226">
        <v>6.1162647796579707E-3</v>
      </c>
      <c r="Y38" s="226">
        <v>3.4822100484061909E-3</v>
      </c>
      <c r="DA38" s="69" t="s">
        <v>1972</v>
      </c>
    </row>
    <row r="39" spans="1:105" ht="12" customHeight="1" x14ac:dyDescent="0.25">
      <c r="A39" s="37" t="s">
        <v>35</v>
      </c>
      <c r="B39" s="226">
        <v>0.25185103725513669</v>
      </c>
      <c r="C39" s="226">
        <v>0.26251594951072882</v>
      </c>
      <c r="D39" s="226">
        <v>0.30511718573517949</v>
      </c>
      <c r="E39" s="226">
        <v>0.30503115166206662</v>
      </c>
      <c r="F39" s="226">
        <v>0.35976016799921923</v>
      </c>
      <c r="G39" s="226">
        <v>0.34860096717331041</v>
      </c>
      <c r="H39" s="226">
        <v>0.38108110390235789</v>
      </c>
      <c r="I39" s="226">
        <v>0.35167703958737911</v>
      </c>
      <c r="J39" s="226">
        <v>0.31064411593794627</v>
      </c>
      <c r="K39" s="226">
        <v>0.31813721811558571</v>
      </c>
      <c r="L39" s="226">
        <v>0.37789756781817929</v>
      </c>
      <c r="M39" s="226">
        <v>0.32971230104718557</v>
      </c>
      <c r="N39" s="226">
        <v>0.34319546987102401</v>
      </c>
      <c r="O39" s="226">
        <v>0.18489955283411441</v>
      </c>
      <c r="P39" s="226">
        <v>0.1679955318912551</v>
      </c>
      <c r="Q39" s="226">
        <v>0.1665373399496124</v>
      </c>
      <c r="R39" s="226">
        <v>0.28769916686556041</v>
      </c>
      <c r="S39" s="226">
        <v>0.20799513214117979</v>
      </c>
      <c r="T39" s="226">
        <v>0.2138861471539302</v>
      </c>
      <c r="U39" s="226">
        <v>0.28613958882730989</v>
      </c>
      <c r="V39" s="226">
        <v>0.28849604061627637</v>
      </c>
      <c r="W39" s="226">
        <v>0.30086615388775778</v>
      </c>
      <c r="X39" s="226">
        <v>0.34208660112104677</v>
      </c>
      <c r="Y39" s="226">
        <v>0.26998348808837741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0.1029553092992737</v>
      </c>
      <c r="C42" s="226">
        <v>0.12922677666760679</v>
      </c>
      <c r="D42" s="226">
        <v>0.12539356460952031</v>
      </c>
      <c r="E42" s="226">
        <v>0.118784563583404</v>
      </c>
      <c r="F42" s="226">
        <v>8.0860481499028858E-2</v>
      </c>
      <c r="G42" s="226">
        <v>0.14410871166049369</v>
      </c>
      <c r="H42" s="226">
        <v>0.14316425519568121</v>
      </c>
      <c r="I42" s="226">
        <v>0.14562469294278821</v>
      </c>
      <c r="J42" s="226">
        <v>0.1240705719819353</v>
      </c>
      <c r="K42" s="226">
        <v>0.15286388448038499</v>
      </c>
      <c r="L42" s="226">
        <v>0.13437298306285211</v>
      </c>
      <c r="M42" s="226">
        <v>0.14348737346340959</v>
      </c>
      <c r="N42" s="226">
        <v>0.1169521103731075</v>
      </c>
      <c r="O42" s="226">
        <v>0.12793653351512849</v>
      </c>
      <c r="P42" s="226">
        <v>0.12556150962396451</v>
      </c>
      <c r="Q42" s="226">
        <v>0.1246880356678793</v>
      </c>
      <c r="R42" s="226">
        <v>0.1390540182612553</v>
      </c>
      <c r="S42" s="226">
        <v>0.1502611013546582</v>
      </c>
      <c r="T42" s="226">
        <v>0.1655761819039305</v>
      </c>
      <c r="U42" s="226">
        <v>8.0500347355540236E-2</v>
      </c>
      <c r="V42" s="226">
        <v>0.15946222085163639</v>
      </c>
      <c r="W42" s="226">
        <v>0.15433041487089499</v>
      </c>
      <c r="X42" s="226">
        <v>1.648631635157486E-2</v>
      </c>
      <c r="Y42" s="226">
        <v>0.15503790637806089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1.6499511253373407</v>
      </c>
      <c r="C43" s="261">
        <f t="shared" si="1"/>
        <v>1.8538361221840698</v>
      </c>
      <c r="D43" s="261">
        <f t="shared" si="1"/>
        <v>1.9915056561615427</v>
      </c>
      <c r="E43" s="261">
        <f t="shared" si="1"/>
        <v>1.9348605795385416</v>
      </c>
      <c r="F43" s="261">
        <f t="shared" si="1"/>
        <v>1.9413706320542339</v>
      </c>
      <c r="G43" s="261">
        <f t="shared" si="1"/>
        <v>2.3206990065548641</v>
      </c>
      <c r="H43" s="261">
        <f t="shared" si="1"/>
        <v>2.384538907778496</v>
      </c>
      <c r="I43" s="261">
        <f t="shared" si="1"/>
        <v>2.2754616322421652</v>
      </c>
      <c r="J43" s="261">
        <f t="shared" si="1"/>
        <v>1.9766907398450839</v>
      </c>
      <c r="K43" s="261">
        <f t="shared" si="1"/>
        <v>2.1694388124613391</v>
      </c>
      <c r="L43" s="261">
        <f t="shared" si="1"/>
        <v>2.3083793292257089</v>
      </c>
      <c r="M43" s="261">
        <f t="shared" si="1"/>
        <v>2.1801303010916366</v>
      </c>
      <c r="N43" s="261">
        <f t="shared" si="1"/>
        <v>2.0463945761144271</v>
      </c>
      <c r="O43" s="261">
        <f t="shared" si="1"/>
        <v>1.4626489215434288</v>
      </c>
      <c r="P43" s="261">
        <f t="shared" si="1"/>
        <v>1.3808100180993175</v>
      </c>
      <c r="Q43" s="261">
        <f t="shared" si="1"/>
        <v>1.3456501114857939</v>
      </c>
      <c r="R43" s="261">
        <f t="shared" si="1"/>
        <v>1.9917766960770598</v>
      </c>
      <c r="S43" s="261">
        <f t="shared" si="1"/>
        <v>1.6965250835465739</v>
      </c>
      <c r="T43" s="261">
        <f t="shared" si="1"/>
        <v>1.7964987564361201</v>
      </c>
      <c r="U43" s="261">
        <f t="shared" si="1"/>
        <v>1.6251851708388558</v>
      </c>
      <c r="V43" s="261">
        <f t="shared" si="1"/>
        <v>2.0993570327195785</v>
      </c>
      <c r="W43" s="261">
        <f t="shared" si="1"/>
        <v>2.1327194728816101</v>
      </c>
      <c r="X43" s="261">
        <f t="shared" si="1"/>
        <v>1.2691487650350541</v>
      </c>
      <c r="Y43" s="261">
        <f t="shared" si="1"/>
        <v>2.0111829170896809</v>
      </c>
      <c r="DA43" s="70"/>
    </row>
    <row r="44" spans="1:105" ht="12" customHeight="1" x14ac:dyDescent="0.25">
      <c r="A44" s="60" t="s">
        <v>1884</v>
      </c>
      <c r="B44" s="262">
        <v>0.74919623872565344</v>
      </c>
      <c r="C44" s="262">
        <v>0.80147217157354289</v>
      </c>
      <c r="D44" s="262">
        <v>0.89620459606855163</v>
      </c>
      <c r="E44" s="262">
        <v>0.89781418322334783</v>
      </c>
      <c r="F44" s="262">
        <v>1.0341292168825831</v>
      </c>
      <c r="G44" s="262">
        <v>1.06504688962898</v>
      </c>
      <c r="H44" s="262">
        <v>1.1001206092539739</v>
      </c>
      <c r="I44" s="262">
        <v>1.045829849885062</v>
      </c>
      <c r="J44" s="262">
        <v>0.93508562272985374</v>
      </c>
      <c r="K44" s="262">
        <v>0.97769525818319625</v>
      </c>
      <c r="L44" s="262">
        <v>1.0921524716102169</v>
      </c>
      <c r="M44" s="262">
        <v>0.98343330666909268</v>
      </c>
      <c r="N44" s="262">
        <v>0.9709826674313663</v>
      </c>
      <c r="O44" s="262">
        <v>0.60880501884811788</v>
      </c>
      <c r="P44" s="262">
        <v>0.56846728591554507</v>
      </c>
      <c r="Q44" s="262">
        <v>0.58138396188491026</v>
      </c>
      <c r="R44" s="262">
        <v>0.8865442929327737</v>
      </c>
      <c r="S44" s="262">
        <v>0.72045828070603812</v>
      </c>
      <c r="T44" s="262">
        <v>0.73762553336190517</v>
      </c>
      <c r="U44" s="262">
        <v>0.81484353833876311</v>
      </c>
      <c r="V44" s="262">
        <v>0.90194631714802553</v>
      </c>
      <c r="W44" s="262">
        <v>0.92866208354402291</v>
      </c>
      <c r="X44" s="262">
        <v>0.83822844471409608</v>
      </c>
      <c r="Y44" s="262">
        <v>0.84400651132550397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1.0295002857545229E-3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3.005952714448646E-2</v>
      </c>
      <c r="G47" s="229">
        <v>2.0083529518305929E-2</v>
      </c>
      <c r="H47" s="229">
        <v>1.969792083398203E-2</v>
      </c>
      <c r="I47" s="229">
        <v>3.959398436359874E-2</v>
      </c>
      <c r="J47" s="229">
        <v>3.9324461049646972E-2</v>
      </c>
      <c r="K47" s="229">
        <v>4.0156280752863739E-2</v>
      </c>
      <c r="L47" s="229">
        <v>5.9851388340200172E-2</v>
      </c>
      <c r="M47" s="229">
        <v>1.9939635356746942E-2</v>
      </c>
      <c r="N47" s="229">
        <v>2.053500469001206E-2</v>
      </c>
      <c r="O47" s="229">
        <v>2.0735314758283122E-2</v>
      </c>
      <c r="P47" s="229">
        <v>2.0988297855730101E-2</v>
      </c>
      <c r="Q47" s="229">
        <v>2.105394815672466E-2</v>
      </c>
      <c r="R47" s="229">
        <v>2.142401769299182E-2</v>
      </c>
      <c r="S47" s="229">
        <v>3.1589952163329577E-2</v>
      </c>
      <c r="T47" s="229">
        <v>3.1661673732236807E-2</v>
      </c>
      <c r="U47" s="229">
        <v>3.090493720915951E-2</v>
      </c>
      <c r="V47" s="229">
        <v>1.8791205722812308E-2</v>
      </c>
      <c r="W47" s="229">
        <v>3.3463501541163933E-2</v>
      </c>
      <c r="X47" s="229">
        <v>2.05550578029604E-3</v>
      </c>
      <c r="Y47" s="229">
        <v>6.3344258222352151E-3</v>
      </c>
      <c r="DA47" s="73" t="s">
        <v>1980</v>
      </c>
    </row>
    <row r="48" spans="1:105" ht="12" customHeight="1" x14ac:dyDescent="0.25">
      <c r="A48" s="64" t="s">
        <v>159</v>
      </c>
      <c r="B48" s="229">
        <v>1.503985864745962E-2</v>
      </c>
      <c r="C48" s="229">
        <v>1.5768951231333098E-2</v>
      </c>
      <c r="D48" s="229">
        <v>1.5641375555594118E-2</v>
      </c>
      <c r="E48" s="229">
        <v>1.538555467271664E-2</v>
      </c>
      <c r="F48" s="229">
        <v>4.5452080644648743E-2</v>
      </c>
      <c r="G48" s="229">
        <v>5.0071384662974762E-2</v>
      </c>
      <c r="H48" s="229">
        <v>1.6519227496444619E-2</v>
      </c>
      <c r="I48" s="229">
        <v>1.6494276545448619E-2</v>
      </c>
      <c r="J48" s="229">
        <v>1.614150902223116E-2</v>
      </c>
      <c r="K48" s="229">
        <v>1.6678403167763419E-2</v>
      </c>
      <c r="L48" s="229">
        <v>1.6600248116645639E-2</v>
      </c>
      <c r="M48" s="229">
        <v>1.6663519003153281E-2</v>
      </c>
      <c r="N48" s="229">
        <v>5.2235813009656618E-3</v>
      </c>
      <c r="O48" s="229">
        <v>1.7132284349351119E-4</v>
      </c>
      <c r="P48" s="229">
        <v>1.7309715960489201E-4</v>
      </c>
      <c r="Q48" s="229">
        <v>1.8595044423078109E-4</v>
      </c>
      <c r="R48" s="229">
        <v>1.7765776264668898E-2</v>
      </c>
      <c r="S48" s="229">
        <v>1.719726232713277E-2</v>
      </c>
      <c r="T48" s="229">
        <v>1.077164202784381E-2</v>
      </c>
      <c r="U48" s="229">
        <v>1.1788010635091011E-2</v>
      </c>
      <c r="V48" s="229">
        <v>1.1726480186638039E-2</v>
      </c>
      <c r="W48" s="229">
        <v>1.20888649404514E-2</v>
      </c>
      <c r="X48" s="229">
        <v>1.4326265886191011E-2</v>
      </c>
      <c r="Y48" s="229">
        <v>1.05321316349758E-2</v>
      </c>
      <c r="DA48" s="73" t="s">
        <v>1981</v>
      </c>
    </row>
    <row r="49" spans="1:105" ht="12" customHeight="1" x14ac:dyDescent="0.25">
      <c r="A49" s="64" t="s">
        <v>32</v>
      </c>
      <c r="B49" s="229">
        <v>3.2726675595508257E-2</v>
      </c>
      <c r="C49" s="229">
        <v>2.8407864512654341E-2</v>
      </c>
      <c r="D49" s="229">
        <v>4.2408562328032813E-2</v>
      </c>
      <c r="E49" s="229">
        <v>7.0296179366845513E-2</v>
      </c>
      <c r="F49" s="229">
        <v>0.15389720697743989</v>
      </c>
      <c r="G49" s="229">
        <v>0.1797488572656519</v>
      </c>
      <c r="H49" s="229">
        <v>0.15687483384757581</v>
      </c>
      <c r="I49" s="229">
        <v>0.1501561665176234</v>
      </c>
      <c r="J49" s="229">
        <v>0.13422088982181121</v>
      </c>
      <c r="K49" s="229">
        <v>0.16904115360712921</v>
      </c>
      <c r="L49" s="229">
        <v>0.13618845854323641</v>
      </c>
      <c r="M49" s="229">
        <v>0.1058674688294178</v>
      </c>
      <c r="N49" s="229">
        <v>6.2301814206160412E-2</v>
      </c>
      <c r="O49" s="229">
        <v>3.1454069973754578E-2</v>
      </c>
      <c r="P49" s="229">
        <v>1.591891411053746E-2</v>
      </c>
      <c r="Q49" s="229">
        <v>7.9844961200242773E-2</v>
      </c>
      <c r="R49" s="229">
        <v>8.4499159721697303E-2</v>
      </c>
      <c r="S49" s="229">
        <v>3.0348727788988231E-2</v>
      </c>
      <c r="T49" s="229">
        <v>1.120724657310648E-2</v>
      </c>
      <c r="U49" s="229">
        <v>1.0939385408320131E-2</v>
      </c>
      <c r="V49" s="229">
        <v>1.108564699944019E-2</v>
      </c>
      <c r="W49" s="229">
        <v>1.2624594733056859E-2</v>
      </c>
      <c r="X49" s="229">
        <v>1.240275212868976E-2</v>
      </c>
      <c r="Y49" s="229">
        <v>1.2810792271302831E-2</v>
      </c>
      <c r="DA49" s="73" t="s">
        <v>1982</v>
      </c>
    </row>
    <row r="50" spans="1:105" ht="12" customHeight="1" x14ac:dyDescent="0.25">
      <c r="A50" s="64" t="s">
        <v>33</v>
      </c>
      <c r="B50" s="229">
        <v>1.4817827249695011E-5</v>
      </c>
      <c r="C50" s="229">
        <v>1.5434966629388259E-5</v>
      </c>
      <c r="D50" s="229">
        <v>1.5360894196986861E-5</v>
      </c>
      <c r="E50" s="229">
        <v>1.527745734218934E-5</v>
      </c>
      <c r="F50" s="229">
        <v>1.548443934265919E-5</v>
      </c>
      <c r="G50" s="229">
        <v>1.6552872205496619E-5</v>
      </c>
      <c r="H50" s="229">
        <v>1.623505300608124E-5</v>
      </c>
      <c r="I50" s="229">
        <v>1.6316707745013058E-5</v>
      </c>
      <c r="J50" s="229">
        <v>1.6205637004977569E-5</v>
      </c>
      <c r="K50" s="229">
        <v>1.6548430467471569E-5</v>
      </c>
      <c r="L50" s="229">
        <v>1.644319841977743E-5</v>
      </c>
      <c r="M50" s="229">
        <v>1.6434274442825889E-5</v>
      </c>
      <c r="N50" s="229">
        <v>1.6924978652941251E-5</v>
      </c>
      <c r="O50" s="229">
        <v>1.7090074482264639E-5</v>
      </c>
      <c r="P50" s="229">
        <v>1.7298583493510571E-5</v>
      </c>
      <c r="Q50" s="229">
        <v>1.7352692560426562E-5</v>
      </c>
      <c r="R50" s="229">
        <v>1.7657704372986411E-5</v>
      </c>
      <c r="S50" s="229">
        <v>1.73572100107128E-5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0.65423305893897943</v>
      </c>
      <c r="C51" s="229">
        <v>0.70725957078086521</v>
      </c>
      <c r="D51" s="229">
        <v>0.74952722118014747</v>
      </c>
      <c r="E51" s="229">
        <v>0.71980411190448101</v>
      </c>
      <c r="F51" s="229">
        <v>0.62478931799471626</v>
      </c>
      <c r="G51" s="229">
        <v>0.73050914043889481</v>
      </c>
      <c r="H51" s="229">
        <v>0.81700727082889235</v>
      </c>
      <c r="I51" s="229">
        <v>0.76789751460208933</v>
      </c>
      <c r="J51" s="229">
        <v>0.67579136340018686</v>
      </c>
      <c r="K51" s="229">
        <v>0.67871927182037095</v>
      </c>
      <c r="L51" s="229">
        <v>0.77650246914095122</v>
      </c>
      <c r="M51" s="229">
        <v>0.76988002388402843</v>
      </c>
      <c r="N51" s="229">
        <v>0.72643605624299812</v>
      </c>
      <c r="O51" s="229">
        <v>0.52768401932722619</v>
      </c>
      <c r="P51" s="229">
        <v>0.52312596576501436</v>
      </c>
      <c r="Q51" s="229">
        <v>0.46723026840492238</v>
      </c>
      <c r="R51" s="229">
        <v>0.75680710669769524</v>
      </c>
      <c r="S51" s="229">
        <v>0.61605554330288137</v>
      </c>
      <c r="T51" s="229">
        <v>0.63983354740710596</v>
      </c>
      <c r="U51" s="229">
        <v>0.72637472952637594</v>
      </c>
      <c r="V51" s="229">
        <v>0.78137764029846413</v>
      </c>
      <c r="W51" s="229">
        <v>0.8296216827218218</v>
      </c>
      <c r="X51" s="229">
        <v>0.76565139891214662</v>
      </c>
      <c r="Y51" s="229">
        <v>0.78027340655170052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3.8374728860979382E-4</v>
      </c>
      <c r="H52" s="229">
        <v>3.7637924670566489E-4</v>
      </c>
      <c r="I52" s="229">
        <v>3.7827225864209589E-4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3.3360560570677348E-4</v>
      </c>
      <c r="C53" s="229">
        <v>0</v>
      </c>
      <c r="D53" s="229">
        <v>5.8744186104981978E-2</v>
      </c>
      <c r="E53" s="229">
        <v>6.564317832756511E-2</v>
      </c>
      <c r="F53" s="229">
        <v>0.15013206728929171</v>
      </c>
      <c r="G53" s="229">
        <v>4.9524636215234619E-2</v>
      </c>
      <c r="H53" s="229">
        <v>5.6973970205389468E-2</v>
      </c>
      <c r="I53" s="229">
        <v>4.0009556361107528E-2</v>
      </c>
      <c r="J53" s="229">
        <v>4.0102054652033897E-2</v>
      </c>
      <c r="K53" s="229">
        <v>5.3234347219200867E-2</v>
      </c>
      <c r="L53" s="229">
        <v>9.173608340625776E-2</v>
      </c>
      <c r="M53" s="229">
        <v>6.0631754532572087E-2</v>
      </c>
      <c r="N53" s="229">
        <v>0.14506186376963179</v>
      </c>
      <c r="O53" s="229">
        <v>2.4220662636824972E-2</v>
      </c>
      <c r="P53" s="229">
        <v>2.335340216429841E-3</v>
      </c>
      <c r="Q53" s="229">
        <v>8.5878247343949849E-3</v>
      </c>
      <c r="R53" s="229">
        <v>7.9508406508957299E-4</v>
      </c>
      <c r="S53" s="229">
        <v>2.0147494014481709E-2</v>
      </c>
      <c r="T53" s="229">
        <v>3.9174851059604318E-2</v>
      </c>
      <c r="U53" s="229">
        <v>3.0827643190267338E-2</v>
      </c>
      <c r="V53" s="229">
        <v>7.5020427831182249E-2</v>
      </c>
      <c r="W53" s="229">
        <v>3.6684368536571442E-2</v>
      </c>
      <c r="X53" s="229">
        <v>4.2629701010766491E-2</v>
      </c>
      <c r="Y53" s="229">
        <v>3.4055755045289522E-2</v>
      </c>
      <c r="DA53" s="73" t="s">
        <v>1986</v>
      </c>
    </row>
    <row r="54" spans="1:105" ht="12" customHeight="1" x14ac:dyDescent="0.25">
      <c r="A54" s="64" t="s">
        <v>39</v>
      </c>
      <c r="B54" s="229">
        <v>4.6848222110749717E-2</v>
      </c>
      <c r="C54" s="229">
        <v>5.0020350082060822E-2</v>
      </c>
      <c r="D54" s="229">
        <v>2.9867890005598249E-2</v>
      </c>
      <c r="E54" s="229">
        <v>2.6669881494397439E-2</v>
      </c>
      <c r="F54" s="229">
        <v>2.9783532392656891E-2</v>
      </c>
      <c r="G54" s="229">
        <v>3.470904136710197E-2</v>
      </c>
      <c r="H54" s="229">
        <v>3.2654771741977798E-2</v>
      </c>
      <c r="I54" s="229">
        <v>3.1283762528807137E-2</v>
      </c>
      <c r="J54" s="229">
        <v>2.948913914693874E-2</v>
      </c>
      <c r="K54" s="229">
        <v>1.9849253185400619E-2</v>
      </c>
      <c r="L54" s="229">
        <v>1.1257380864506341E-2</v>
      </c>
      <c r="M54" s="229">
        <v>1.043447078873126E-2</v>
      </c>
      <c r="N54" s="229">
        <v>1.140742224294531E-2</v>
      </c>
      <c r="O54" s="229">
        <v>4.5225392340532749E-3</v>
      </c>
      <c r="P54" s="229">
        <v>5.90837222473481E-3</v>
      </c>
      <c r="Q54" s="229">
        <v>4.4636562518342356E-3</v>
      </c>
      <c r="R54" s="229">
        <v>5.2354907862578069E-3</v>
      </c>
      <c r="S54" s="229">
        <v>5.1019438992138261E-3</v>
      </c>
      <c r="T54" s="229">
        <v>4.9765725620078572E-3</v>
      </c>
      <c r="U54" s="229">
        <v>4.0088323695491434E-3</v>
      </c>
      <c r="V54" s="229">
        <v>3.94491610948868E-3</v>
      </c>
      <c r="W54" s="229">
        <v>4.1790710709575006E-3</v>
      </c>
      <c r="X54" s="229">
        <v>1.3332071025157969E-4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0.90075488661168723</v>
      </c>
      <c r="C55" s="262">
        <v>1.0523639506105269</v>
      </c>
      <c r="D55" s="262">
        <v>1.0953010600929911</v>
      </c>
      <c r="E55" s="262">
        <v>1.0370463963151939</v>
      </c>
      <c r="F55" s="262">
        <v>0.9072414151716508</v>
      </c>
      <c r="G55" s="262">
        <v>1.2556521169258841</v>
      </c>
      <c r="H55" s="262">
        <v>1.2844182985245221</v>
      </c>
      <c r="I55" s="262">
        <v>1.229631782357103</v>
      </c>
      <c r="J55" s="262">
        <v>1.0416051171152301</v>
      </c>
      <c r="K55" s="262">
        <v>1.1917435542781429</v>
      </c>
      <c r="L55" s="262">
        <v>1.216226857615492</v>
      </c>
      <c r="M55" s="262">
        <v>1.1966969944225441</v>
      </c>
      <c r="N55" s="262">
        <v>1.0754119086830609</v>
      </c>
      <c r="O55" s="262">
        <v>0.85384390269531096</v>
      </c>
      <c r="P55" s="262">
        <v>0.81234273218377229</v>
      </c>
      <c r="Q55" s="262">
        <v>0.76426614960088368</v>
      </c>
      <c r="R55" s="262">
        <v>1.1052324031442859</v>
      </c>
      <c r="S55" s="262">
        <v>0.97606680284053571</v>
      </c>
      <c r="T55" s="262">
        <v>1.0588732230742151</v>
      </c>
      <c r="U55" s="262">
        <v>0.81034163250009272</v>
      </c>
      <c r="V55" s="262">
        <v>1.197410715571553</v>
      </c>
      <c r="W55" s="262">
        <v>1.204057389337587</v>
      </c>
      <c r="X55" s="262">
        <v>0.43092032032095812</v>
      </c>
      <c r="Y55" s="262">
        <v>1.1671764057641769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25.661869511567041</v>
      </c>
      <c r="C56" s="261">
        <f t="shared" si="2"/>
        <v>27.636113554878204</v>
      </c>
      <c r="D56" s="261">
        <f t="shared" si="2"/>
        <v>30.734108021473293</v>
      </c>
      <c r="E56" s="261">
        <f t="shared" si="2"/>
        <v>30.664693636955466</v>
      </c>
      <c r="F56" s="261">
        <f t="shared" si="2"/>
        <v>34.726103895004798</v>
      </c>
      <c r="G56" s="261">
        <f t="shared" si="2"/>
        <v>36.42913744480915</v>
      </c>
      <c r="H56" s="261">
        <f t="shared" si="2"/>
        <v>37.60276775249838</v>
      </c>
      <c r="I56" s="261">
        <f t="shared" si="2"/>
        <v>35.764871705892915</v>
      </c>
      <c r="J56" s="261">
        <f t="shared" si="2"/>
        <v>31.858043004204575</v>
      </c>
      <c r="K56" s="261">
        <f t="shared" si="2"/>
        <v>33.522196884873566</v>
      </c>
      <c r="L56" s="261">
        <f t="shared" si="2"/>
        <v>37.20855825394743</v>
      </c>
      <c r="M56" s="261">
        <f t="shared" si="2"/>
        <v>33.71471412699934</v>
      </c>
      <c r="N56" s="261">
        <f t="shared" si="2"/>
        <v>33.068256185067305</v>
      </c>
      <c r="O56" s="261">
        <f t="shared" si="2"/>
        <v>21.105313968334023</v>
      </c>
      <c r="P56" s="261">
        <f t="shared" si="2"/>
        <v>19.738122172454357</v>
      </c>
      <c r="Q56" s="261">
        <f t="shared" si="2"/>
        <v>20.048934955527486</v>
      </c>
      <c r="R56" s="261">
        <f t="shared" si="2"/>
        <v>30.447801592040801</v>
      </c>
      <c r="S56" s="261">
        <f t="shared" si="2"/>
        <v>24.90485459665851</v>
      </c>
      <c r="T56" s="261">
        <f t="shared" si="2"/>
        <v>25.621513069034663</v>
      </c>
      <c r="U56" s="261">
        <f t="shared" si="2"/>
        <v>27.560050626452238</v>
      </c>
      <c r="V56" s="261">
        <f t="shared" si="2"/>
        <v>31.127780726664831</v>
      </c>
      <c r="W56" s="261">
        <f t="shared" si="2"/>
        <v>31.990152702430098</v>
      </c>
      <c r="X56" s="261">
        <f t="shared" si="2"/>
        <v>27.517754366294909</v>
      </c>
      <c r="Y56" s="261">
        <f t="shared" si="2"/>
        <v>29.224778017538284</v>
      </c>
      <c r="DA56" s="70"/>
    </row>
    <row r="57" spans="1:105" ht="12" customHeight="1" x14ac:dyDescent="0.25">
      <c r="A57" s="60" t="s">
        <v>1899</v>
      </c>
      <c r="B57" s="262">
        <v>23.79799817128546</v>
      </c>
      <c r="C57" s="262">
        <v>25.458527802924301</v>
      </c>
      <c r="D57" s="262">
        <v>28.467675404530471</v>
      </c>
      <c r="E57" s="262">
        <v>28.518803467094571</v>
      </c>
      <c r="F57" s="262">
        <v>32.848810418623223</v>
      </c>
      <c r="G57" s="262">
        <v>33.830901199979337</v>
      </c>
      <c r="H57" s="262">
        <v>34.945007588067398</v>
      </c>
      <c r="I57" s="262">
        <v>33.220477584584323</v>
      </c>
      <c r="J57" s="262">
        <v>29.702719780830648</v>
      </c>
      <c r="K57" s="262">
        <v>31.056202318760359</v>
      </c>
      <c r="L57" s="262">
        <v>34.691902039383372</v>
      </c>
      <c r="M57" s="262">
        <v>31.238469741253539</v>
      </c>
      <c r="N57" s="262">
        <v>30.842978847819872</v>
      </c>
      <c r="O57" s="262">
        <v>19.3385123634108</v>
      </c>
      <c r="P57" s="262">
        <v>18.05719614084672</v>
      </c>
      <c r="Q57" s="262">
        <v>18.467490553991269</v>
      </c>
      <c r="R57" s="262">
        <v>28.160818716688119</v>
      </c>
      <c r="S57" s="262">
        <v>22.88514538713298</v>
      </c>
      <c r="T57" s="262">
        <v>23.430458118554629</v>
      </c>
      <c r="U57" s="262">
        <v>25.8832653354666</v>
      </c>
      <c r="V57" s="262">
        <v>28.650059485878479</v>
      </c>
      <c r="W57" s="262">
        <v>29.49867794786897</v>
      </c>
      <c r="X57" s="262">
        <v>26.626080008565399</v>
      </c>
      <c r="Y57" s="262">
        <v>26.809618595045411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3.2701773782790718E-2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0.95483203870721689</v>
      </c>
      <c r="G60" s="229">
        <v>0.63794740822854124</v>
      </c>
      <c r="H60" s="229">
        <v>0.62569866178531153</v>
      </c>
      <c r="I60" s="229">
        <v>1.257691268020195</v>
      </c>
      <c r="J60" s="229">
        <v>1.24912993922408</v>
      </c>
      <c r="K60" s="229">
        <v>1.2755524474439079</v>
      </c>
      <c r="L60" s="229">
        <v>1.9011617472769471</v>
      </c>
      <c r="M60" s="229">
        <v>0.63337665250843234</v>
      </c>
      <c r="N60" s="229">
        <v>0.65228838427097102</v>
      </c>
      <c r="O60" s="229">
        <v>0.65865117467487577</v>
      </c>
      <c r="P60" s="229">
        <v>0.66668710835848566</v>
      </c>
      <c r="Q60" s="229">
        <v>0.6687724708606656</v>
      </c>
      <c r="R60" s="229">
        <v>0.68052762083621099</v>
      </c>
      <c r="S60" s="229">
        <v>1.003445539305764</v>
      </c>
      <c r="T60" s="229">
        <v>1.0057237538475221</v>
      </c>
      <c r="U60" s="229">
        <v>0.98168624076153754</v>
      </c>
      <c r="V60" s="229">
        <v>0.5968971229599207</v>
      </c>
      <c r="W60" s="229">
        <v>1.0629582842487371</v>
      </c>
      <c r="X60" s="229">
        <v>6.5292536550580066E-2</v>
      </c>
      <c r="Y60" s="229">
        <v>0.20121117317688339</v>
      </c>
      <c r="DA60" s="73" t="s">
        <v>1992</v>
      </c>
    </row>
    <row r="61" spans="1:105" ht="12" customHeight="1" x14ac:dyDescent="0.25">
      <c r="A61" s="64" t="s">
        <v>159</v>
      </c>
      <c r="B61" s="229">
        <v>0.47773668644871747</v>
      </c>
      <c r="C61" s="229">
        <v>0.50089609793646284</v>
      </c>
      <c r="D61" s="229">
        <v>0.49684369411887208</v>
      </c>
      <c r="E61" s="229">
        <v>0.48871761901570498</v>
      </c>
      <c r="F61" s="229">
        <v>1.4437719734182539</v>
      </c>
      <c r="G61" s="229">
        <v>1.5905028069415521</v>
      </c>
      <c r="H61" s="229">
        <v>0.52472840282824107</v>
      </c>
      <c r="I61" s="229">
        <v>0.52393584320836772</v>
      </c>
      <c r="J61" s="229">
        <v>0.51273028658851916</v>
      </c>
      <c r="K61" s="229">
        <v>0.52978457121130862</v>
      </c>
      <c r="L61" s="229">
        <v>0.52730199899933206</v>
      </c>
      <c r="M61" s="229">
        <v>0.529311780100163</v>
      </c>
      <c r="N61" s="229">
        <v>0.16592552367773281</v>
      </c>
      <c r="O61" s="229">
        <v>5.4420197344997659E-3</v>
      </c>
      <c r="P61" s="229">
        <v>5.4983803639201004E-3</v>
      </c>
      <c r="Q61" s="229">
        <v>5.9066611696836349E-3</v>
      </c>
      <c r="R61" s="229">
        <v>0.56432465781889474</v>
      </c>
      <c r="S61" s="229">
        <v>0.54626597980304104</v>
      </c>
      <c r="T61" s="229">
        <v>0.34215804088445029</v>
      </c>
      <c r="U61" s="229">
        <v>0.3744426907617146</v>
      </c>
      <c r="V61" s="229">
        <v>0.37248819416379658</v>
      </c>
      <c r="W61" s="229">
        <v>0.38399923928492691</v>
      </c>
      <c r="X61" s="229">
        <v>0.4550696222672439</v>
      </c>
      <c r="Y61" s="229">
        <v>0.33455006369923118</v>
      </c>
      <c r="DA61" s="73" t="s">
        <v>1993</v>
      </c>
    </row>
    <row r="62" spans="1:105" ht="12" customHeight="1" x14ac:dyDescent="0.25">
      <c r="A62" s="64" t="s">
        <v>32</v>
      </c>
      <c r="B62" s="229">
        <v>1.039553224798498</v>
      </c>
      <c r="C62" s="229">
        <v>0.90236746099019682</v>
      </c>
      <c r="D62" s="229">
        <v>1.347095509243396</v>
      </c>
      <c r="E62" s="229">
        <v>2.232937462240975</v>
      </c>
      <c r="F62" s="229">
        <v>4.8884995157539741</v>
      </c>
      <c r="G62" s="229">
        <v>5.7096695837324747</v>
      </c>
      <c r="H62" s="229">
        <v>4.9830829575112299</v>
      </c>
      <c r="I62" s="229">
        <v>4.7696664658539198</v>
      </c>
      <c r="J62" s="229">
        <v>4.2634870884575307</v>
      </c>
      <c r="K62" s="229">
        <v>5.3695425263441061</v>
      </c>
      <c r="L62" s="229">
        <v>4.3259863301969226</v>
      </c>
      <c r="M62" s="229">
        <v>3.3628490098756272</v>
      </c>
      <c r="N62" s="229">
        <v>1.9789988041956841</v>
      </c>
      <c r="O62" s="229">
        <v>0.9991292815192635</v>
      </c>
      <c r="P62" s="229">
        <v>0.50565962468766068</v>
      </c>
      <c r="Q62" s="229">
        <v>2.536251708713595</v>
      </c>
      <c r="R62" s="229">
        <v>2.6840909558656811</v>
      </c>
      <c r="S62" s="229">
        <v>0.96401841212080286</v>
      </c>
      <c r="T62" s="229">
        <v>0.35599489114573529</v>
      </c>
      <c r="U62" s="229">
        <v>0.34748636002899241</v>
      </c>
      <c r="V62" s="229">
        <v>0.35213231645280618</v>
      </c>
      <c r="W62" s="229">
        <v>0.40101653857945357</v>
      </c>
      <c r="X62" s="229">
        <v>0.39396977349955709</v>
      </c>
      <c r="Y62" s="229">
        <v>0.40693104861785462</v>
      </c>
      <c r="DA62" s="73" t="s">
        <v>1994</v>
      </c>
    </row>
    <row r="63" spans="1:105" ht="12" customHeight="1" x14ac:dyDescent="0.25">
      <c r="A63" s="64" t="s">
        <v>33</v>
      </c>
      <c r="B63" s="229">
        <v>4.7068392440207703E-4</v>
      </c>
      <c r="C63" s="229">
        <v>4.9028717528645034E-4</v>
      </c>
      <c r="D63" s="229">
        <v>4.8793428625722998E-4</v>
      </c>
      <c r="E63" s="229">
        <v>4.8528393910483782E-4</v>
      </c>
      <c r="F63" s="229">
        <v>4.9185866147270373E-4</v>
      </c>
      <c r="G63" s="229">
        <v>5.2579711711577513E-4</v>
      </c>
      <c r="H63" s="229">
        <v>5.1570168372258075E-4</v>
      </c>
      <c r="I63" s="229">
        <v>5.1829542248865007E-4</v>
      </c>
      <c r="J63" s="229">
        <v>5.1476729309928753E-4</v>
      </c>
      <c r="K63" s="229">
        <v>5.2565602661380306E-4</v>
      </c>
      <c r="L63" s="229">
        <v>5.2231336156940088E-4</v>
      </c>
      <c r="M63" s="229">
        <v>5.2202989406623405E-4</v>
      </c>
      <c r="N63" s="229">
        <v>5.3761696897578111E-4</v>
      </c>
      <c r="O63" s="229">
        <v>5.4286118943664145E-4</v>
      </c>
      <c r="P63" s="229">
        <v>5.4948441685268891E-4</v>
      </c>
      <c r="Q63" s="229">
        <v>5.5120317544884404E-4</v>
      </c>
      <c r="R63" s="229">
        <v>5.6089178596545103E-4</v>
      </c>
      <c r="S63" s="229">
        <v>5.5134667092852441E-4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20.78152069570876</v>
      </c>
      <c r="C64" s="229">
        <v>22.465892248333361</v>
      </c>
      <c r="D64" s="229">
        <v>23.808511731604689</v>
      </c>
      <c r="E64" s="229">
        <v>22.864365907554099</v>
      </c>
      <c r="F64" s="229">
        <v>19.846248924538049</v>
      </c>
      <c r="G64" s="229">
        <v>23.204407990411951</v>
      </c>
      <c r="H64" s="229">
        <v>25.951995661623641</v>
      </c>
      <c r="I64" s="229">
        <v>24.392038699125191</v>
      </c>
      <c r="J64" s="229">
        <v>21.466313896241228</v>
      </c>
      <c r="K64" s="229">
        <v>21.559318046058848</v>
      </c>
      <c r="L64" s="229">
        <v>24.66537254918315</v>
      </c>
      <c r="M64" s="229">
        <v>24.455012523375029</v>
      </c>
      <c r="N64" s="229">
        <v>23.075027668895231</v>
      </c>
      <c r="O64" s="229">
        <v>16.761727672747181</v>
      </c>
      <c r="P64" s="229">
        <v>16.616942441947511</v>
      </c>
      <c r="Q64" s="229">
        <v>14.841432055215179</v>
      </c>
      <c r="R64" s="229">
        <v>24.039755153926802</v>
      </c>
      <c r="S64" s="229">
        <v>19.568823140209179</v>
      </c>
      <c r="T64" s="229">
        <v>20.32412444704925</v>
      </c>
      <c r="U64" s="229">
        <v>23.07307964377901</v>
      </c>
      <c r="V64" s="229">
        <v>24.8202309271277</v>
      </c>
      <c r="W64" s="229">
        <v>26.352688745281409</v>
      </c>
      <c r="X64" s="229">
        <v>24.320691494856419</v>
      </c>
      <c r="Y64" s="229">
        <v>24.785155266936361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1.218961975584051E-2</v>
      </c>
      <c r="H65" s="229">
        <v>1.195557607182701E-2</v>
      </c>
      <c r="I65" s="229">
        <v>1.201570703921952E-2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1.059688394597987E-2</v>
      </c>
      <c r="C66" s="229">
        <v>0</v>
      </c>
      <c r="D66" s="229">
        <v>1.8659917939229571</v>
      </c>
      <c r="E66" s="229">
        <v>2.08513625275795</v>
      </c>
      <c r="F66" s="229">
        <v>4.7689009609539736</v>
      </c>
      <c r="G66" s="229">
        <v>1.573135503307453</v>
      </c>
      <c r="H66" s="229">
        <v>1.809761406524137</v>
      </c>
      <c r="I66" s="229">
        <v>1.270891790294004</v>
      </c>
      <c r="J66" s="229">
        <v>1.2738299712998999</v>
      </c>
      <c r="K66" s="229">
        <v>1.690973382256969</v>
      </c>
      <c r="L66" s="229">
        <v>2.9139697081987759</v>
      </c>
      <c r="M66" s="229">
        <v>1.925949849858172</v>
      </c>
      <c r="N66" s="229">
        <v>4.6078474373883056</v>
      </c>
      <c r="O66" s="229">
        <v>0.76936222493444051</v>
      </c>
      <c r="P66" s="229">
        <v>7.4181395110124365E-2</v>
      </c>
      <c r="Q66" s="229">
        <v>0.27278972685725239</v>
      </c>
      <c r="R66" s="229">
        <v>2.5255611479315859E-2</v>
      </c>
      <c r="S66" s="229">
        <v>0.63997922163647802</v>
      </c>
      <c r="T66" s="229">
        <v>1.244377621893314</v>
      </c>
      <c r="U66" s="229">
        <v>0.9792310189849629</v>
      </c>
      <c r="V66" s="229">
        <v>2.3830018252257901</v>
      </c>
      <c r="W66" s="229">
        <v>1.1652681770440341</v>
      </c>
      <c r="X66" s="229">
        <v>1.354119914459641</v>
      </c>
      <c r="Y66" s="229">
        <v>1.0817710426150791</v>
      </c>
      <c r="DA66" s="73" t="s">
        <v>1998</v>
      </c>
    </row>
    <row r="67" spans="1:105" ht="12" customHeight="1" x14ac:dyDescent="0.25">
      <c r="A67" s="64" t="s">
        <v>39</v>
      </c>
      <c r="B67" s="229">
        <v>1.488119996459109</v>
      </c>
      <c r="C67" s="229">
        <v>1.588881708488991</v>
      </c>
      <c r="D67" s="229">
        <v>0.94874474135429754</v>
      </c>
      <c r="E67" s="229">
        <v>0.84716094158674204</v>
      </c>
      <c r="F67" s="229">
        <v>0.94606514659027774</v>
      </c>
      <c r="G67" s="229">
        <v>1.102522490484416</v>
      </c>
      <c r="H67" s="229">
        <v>1.037269220039295</v>
      </c>
      <c r="I67" s="229">
        <v>0.99371951562093297</v>
      </c>
      <c r="J67" s="229">
        <v>0.9367138317262893</v>
      </c>
      <c r="K67" s="229">
        <v>0.63050568941860785</v>
      </c>
      <c r="L67" s="229">
        <v>0.3575873921666719</v>
      </c>
      <c r="M67" s="229">
        <v>0.33144789564205168</v>
      </c>
      <c r="N67" s="229">
        <v>0.3623534124229687</v>
      </c>
      <c r="O67" s="229">
        <v>0.14365712861110411</v>
      </c>
      <c r="P67" s="229">
        <v>0.18767770596216449</v>
      </c>
      <c r="Q67" s="229">
        <v>0.14178672799944039</v>
      </c>
      <c r="R67" s="229">
        <v>0.16630382497524801</v>
      </c>
      <c r="S67" s="229">
        <v>0.1620617473867921</v>
      </c>
      <c r="T67" s="229">
        <v>0.15807936373436721</v>
      </c>
      <c r="U67" s="229">
        <v>0.1273393811503846</v>
      </c>
      <c r="V67" s="229">
        <v>0.12530909994846401</v>
      </c>
      <c r="W67" s="229">
        <v>0.1327469634304147</v>
      </c>
      <c r="X67" s="229">
        <v>4.2348931491678248E-3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1.8638713402815821</v>
      </c>
      <c r="C68" s="262">
        <v>2.1775857519539028</v>
      </c>
      <c r="D68" s="262">
        <v>2.2664326169428208</v>
      </c>
      <c r="E68" s="262">
        <v>2.1458901698608961</v>
      </c>
      <c r="F68" s="262">
        <v>1.8772934763815741</v>
      </c>
      <c r="G68" s="262">
        <v>2.5982362448298129</v>
      </c>
      <c r="H68" s="262">
        <v>2.6577601644309832</v>
      </c>
      <c r="I68" s="262">
        <v>2.544394121308593</v>
      </c>
      <c r="J68" s="262">
        <v>2.1553232233739279</v>
      </c>
      <c r="K68" s="262">
        <v>2.4659945661132081</v>
      </c>
      <c r="L68" s="262">
        <v>2.516656214564057</v>
      </c>
      <c r="M68" s="262">
        <v>2.4762443857458041</v>
      </c>
      <c r="N68" s="262">
        <v>2.2252773372474368</v>
      </c>
      <c r="O68" s="262">
        <v>1.766801604923224</v>
      </c>
      <c r="P68" s="262">
        <v>1.6809260316076371</v>
      </c>
      <c r="Q68" s="262">
        <v>1.581444401536217</v>
      </c>
      <c r="R68" s="262">
        <v>2.2869828753526802</v>
      </c>
      <c r="S68" s="262">
        <v>2.01970920952553</v>
      </c>
      <c r="T68" s="262">
        <v>2.1910549504800318</v>
      </c>
      <c r="U68" s="262">
        <v>1.676785290985638</v>
      </c>
      <c r="V68" s="262">
        <v>2.4777212407863529</v>
      </c>
      <c r="W68" s="262">
        <v>2.4914747545611289</v>
      </c>
      <c r="X68" s="262">
        <v>0.89167435772950954</v>
      </c>
      <c r="Y68" s="262">
        <v>2.4151594224928741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3.2370812996762255</v>
      </c>
      <c r="C69" s="261">
        <f t="shared" si="3"/>
        <v>3.4681824694720591</v>
      </c>
      <c r="D69" s="261">
        <f t="shared" si="3"/>
        <v>3.8804011578366184</v>
      </c>
      <c r="E69" s="261">
        <f t="shared" si="3"/>
        <v>3.8870460150942119</v>
      </c>
      <c r="F69" s="261">
        <f t="shared" si="3"/>
        <v>4.4762283180772684</v>
      </c>
      <c r="G69" s="261">
        <f t="shared" si="3"/>
        <v>4.6216825557220371</v>
      </c>
      <c r="H69" s="261">
        <f t="shared" si="3"/>
        <v>4.7691319941270667</v>
      </c>
      <c r="I69" s="261">
        <f t="shared" si="3"/>
        <v>4.5331957394739542</v>
      </c>
      <c r="J69" s="261">
        <f t="shared" si="3"/>
        <v>4.0498467120306056</v>
      </c>
      <c r="K69" s="261">
        <f t="shared" si="3"/>
        <v>4.2456761175173146</v>
      </c>
      <c r="L69" s="261">
        <f t="shared" si="3"/>
        <v>4.7332333022883279</v>
      </c>
      <c r="M69" s="261">
        <f t="shared" si="3"/>
        <v>4.2638788443718729</v>
      </c>
      <c r="N69" s="261">
        <f t="shared" si="3"/>
        <v>4.2078031900998623</v>
      </c>
      <c r="O69" s="261">
        <f t="shared" si="3"/>
        <v>2.6417209709982186</v>
      </c>
      <c r="P69" s="261">
        <f t="shared" si="3"/>
        <v>2.4639072489107146</v>
      </c>
      <c r="Q69" s="261">
        <f t="shared" si="3"/>
        <v>2.5229093278705914</v>
      </c>
      <c r="R69" s="261">
        <f t="shared" si="3"/>
        <v>3.8381565755024925</v>
      </c>
      <c r="S69" s="261">
        <f t="shared" si="3"/>
        <v>3.1228707201930952</v>
      </c>
      <c r="T69" s="261">
        <f t="shared" si="3"/>
        <v>3.2011125040391617</v>
      </c>
      <c r="U69" s="261">
        <f t="shared" si="3"/>
        <v>3.5102444736880489</v>
      </c>
      <c r="V69" s="261">
        <f t="shared" si="3"/>
        <v>3.9100847829239598</v>
      </c>
      <c r="W69" s="261">
        <f t="shared" si="3"/>
        <v>4.0195948234264591</v>
      </c>
      <c r="X69" s="261">
        <f t="shared" si="3"/>
        <v>3.585431001179316</v>
      </c>
      <c r="Y69" s="261">
        <f t="shared" si="3"/>
        <v>3.6578155522264448</v>
      </c>
      <c r="DA69" s="70"/>
    </row>
    <row r="70" spans="1:105" ht="12" customHeight="1" x14ac:dyDescent="0.25">
      <c r="A70" s="60" t="s">
        <v>1914</v>
      </c>
      <c r="B70" s="262">
        <v>2.6993099777615401</v>
      </c>
      <c r="C70" s="262">
        <v>2.887657088757611</v>
      </c>
      <c r="D70" s="262">
        <v>3.2289724417175658</v>
      </c>
      <c r="E70" s="262">
        <v>3.2347716895547012</v>
      </c>
      <c r="F70" s="262">
        <v>3.7259067372975299</v>
      </c>
      <c r="G70" s="262">
        <v>3.8373012935161661</v>
      </c>
      <c r="H70" s="262">
        <v>3.963669842165042</v>
      </c>
      <c r="I70" s="262">
        <v>3.7680634297329338</v>
      </c>
      <c r="J70" s="262">
        <v>3.3690584936590229</v>
      </c>
      <c r="K70" s="262">
        <v>3.5225785037482709</v>
      </c>
      <c r="L70" s="262">
        <v>3.934961110948568</v>
      </c>
      <c r="M70" s="262">
        <v>3.5432523549106931</v>
      </c>
      <c r="N70" s="262">
        <v>3.498393434127709</v>
      </c>
      <c r="O70" s="262">
        <v>2.1934886708498311</v>
      </c>
      <c r="P70" s="262">
        <v>2.04815419190159</v>
      </c>
      <c r="Q70" s="262">
        <v>2.0946922156147449</v>
      </c>
      <c r="R70" s="262">
        <v>3.1941669377724859</v>
      </c>
      <c r="S70" s="262">
        <v>2.595768805484985</v>
      </c>
      <c r="T70" s="262">
        <v>2.6576214069656801</v>
      </c>
      <c r="U70" s="262">
        <v>2.9358333366617129</v>
      </c>
      <c r="V70" s="262">
        <v>3.2496595250186129</v>
      </c>
      <c r="W70" s="262">
        <v>3.345914859827722</v>
      </c>
      <c r="X70" s="262">
        <v>3.020087778749307</v>
      </c>
      <c r="Y70" s="262">
        <v>3.0409058128639401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3.7092289707331971E-3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0.1083027080941054</v>
      </c>
      <c r="G73" s="229">
        <v>7.2359775470366774E-2</v>
      </c>
      <c r="H73" s="229">
        <v>7.0970450063611551E-2</v>
      </c>
      <c r="I73" s="229">
        <v>0.14265479660414221</v>
      </c>
      <c r="J73" s="229">
        <v>0.14168371995828649</v>
      </c>
      <c r="K73" s="229">
        <v>0.1446807174184058</v>
      </c>
      <c r="L73" s="229">
        <v>0.21564103151983841</v>
      </c>
      <c r="M73" s="229">
        <v>7.1841333270632204E-2</v>
      </c>
      <c r="N73" s="229">
        <v>7.3986413956660918E-2</v>
      </c>
      <c r="O73" s="229">
        <v>7.4708119349696359E-2</v>
      </c>
      <c r="P73" s="229">
        <v>7.5619602568439151E-2</v>
      </c>
      <c r="Q73" s="229">
        <v>7.585613674114014E-2</v>
      </c>
      <c r="R73" s="229">
        <v>7.7189475511514491E-2</v>
      </c>
      <c r="S73" s="229">
        <v>0.1138167394119961</v>
      </c>
      <c r="T73" s="229">
        <v>0.1140751480058529</v>
      </c>
      <c r="U73" s="229">
        <v>0.11134867082711861</v>
      </c>
      <c r="V73" s="229">
        <v>6.7703608854250072E-2</v>
      </c>
      <c r="W73" s="229">
        <v>0.1205670276115462</v>
      </c>
      <c r="X73" s="229">
        <v>7.4058664143018876E-3</v>
      </c>
      <c r="Y73" s="229">
        <v>2.2822563624229769E-2</v>
      </c>
      <c r="DA73" s="73" t="s">
        <v>2004</v>
      </c>
    </row>
    <row r="74" spans="1:105" ht="12" customHeight="1" x14ac:dyDescent="0.25">
      <c r="A74" s="64" t="s">
        <v>159</v>
      </c>
      <c r="B74" s="229">
        <v>5.418772600922938E-2</v>
      </c>
      <c r="C74" s="229">
        <v>5.6814603701126447E-2</v>
      </c>
      <c r="D74" s="229">
        <v>5.6354956045890428E-2</v>
      </c>
      <c r="E74" s="229">
        <v>5.5433248453170117E-2</v>
      </c>
      <c r="F74" s="229">
        <v>0.16376117291086639</v>
      </c>
      <c r="G74" s="229">
        <v>0.18040425356512921</v>
      </c>
      <c r="H74" s="229">
        <v>5.9517804950425343E-2</v>
      </c>
      <c r="I74" s="229">
        <v>5.942790814168971E-2</v>
      </c>
      <c r="J74" s="229">
        <v>5.8156907506568017E-2</v>
      </c>
      <c r="K74" s="229">
        <v>6.0091305530912159E-2</v>
      </c>
      <c r="L74" s="229">
        <v>5.9809717479090772E-2</v>
      </c>
      <c r="M74" s="229">
        <v>6.003767876136093E-2</v>
      </c>
      <c r="N74" s="229">
        <v>1.8820256157890951E-2</v>
      </c>
      <c r="O74" s="229">
        <v>6.1726612729279587E-4</v>
      </c>
      <c r="P74" s="229">
        <v>6.236588838705652E-4</v>
      </c>
      <c r="Q74" s="229">
        <v>6.6996851230207701E-4</v>
      </c>
      <c r="R74" s="229">
        <v>6.4009046835939276E-2</v>
      </c>
      <c r="S74" s="229">
        <v>6.1960724560992927E-2</v>
      </c>
      <c r="T74" s="229">
        <v>3.8809592600319492E-2</v>
      </c>
      <c r="U74" s="229">
        <v>4.247150890584251E-2</v>
      </c>
      <c r="V74" s="229">
        <v>4.2249818319504577E-2</v>
      </c>
      <c r="W74" s="229">
        <v>4.3555469270743899E-2</v>
      </c>
      <c r="X74" s="229">
        <v>5.1616693266423368E-2</v>
      </c>
      <c r="Y74" s="229">
        <v>3.7946650743662713E-2</v>
      </c>
      <c r="DA74" s="73" t="s">
        <v>2005</v>
      </c>
    </row>
    <row r="75" spans="1:105" ht="12" customHeight="1" x14ac:dyDescent="0.25">
      <c r="A75" s="64" t="s">
        <v>32</v>
      </c>
      <c r="B75" s="229">
        <v>0.11791228707205161</v>
      </c>
      <c r="C75" s="229">
        <v>0.1023518647882397</v>
      </c>
      <c r="D75" s="229">
        <v>0.1527955554465884</v>
      </c>
      <c r="E75" s="229">
        <v>0.25327299918936919</v>
      </c>
      <c r="F75" s="229">
        <v>0.55448258396283334</v>
      </c>
      <c r="G75" s="229">
        <v>0.64762455926595019</v>
      </c>
      <c r="H75" s="229">
        <v>0.56521079842141131</v>
      </c>
      <c r="I75" s="229">
        <v>0.54100383524731821</v>
      </c>
      <c r="J75" s="229">
        <v>0.48358997068152448</v>
      </c>
      <c r="K75" s="229">
        <v>0.60904533284921403</v>
      </c>
      <c r="L75" s="229">
        <v>0.49067900504548317</v>
      </c>
      <c r="M75" s="229">
        <v>0.3814342626942252</v>
      </c>
      <c r="N75" s="229">
        <v>0.2244697717721951</v>
      </c>
      <c r="O75" s="229">
        <v>0.1133271638760273</v>
      </c>
      <c r="P75" s="229">
        <v>5.7354911133553933E-2</v>
      </c>
      <c r="Q75" s="229">
        <v>0.28767669844205052</v>
      </c>
      <c r="R75" s="229">
        <v>0.30444550193846759</v>
      </c>
      <c r="S75" s="229">
        <v>0.1093446810044427</v>
      </c>
      <c r="T75" s="229">
        <v>4.0379050153104133E-2</v>
      </c>
      <c r="U75" s="229">
        <v>3.9413962132918007E-2</v>
      </c>
      <c r="V75" s="229">
        <v>3.9940934042100577E-2</v>
      </c>
      <c r="W75" s="229">
        <v>4.5485672199984187E-2</v>
      </c>
      <c r="X75" s="229">
        <v>4.4686386346014469E-2</v>
      </c>
      <c r="Y75" s="229">
        <v>4.6156530977488029E-2</v>
      </c>
      <c r="DA75" s="73" t="s">
        <v>2006</v>
      </c>
    </row>
    <row r="76" spans="1:105" ht="12" customHeight="1" x14ac:dyDescent="0.25">
      <c r="A76" s="64" t="s">
        <v>33</v>
      </c>
      <c r="B76" s="229">
        <v>5.3387759943753957E-5</v>
      </c>
      <c r="C76" s="229">
        <v>5.5611276826472268E-5</v>
      </c>
      <c r="D76" s="229">
        <v>5.5344398209731937E-5</v>
      </c>
      <c r="E76" s="229">
        <v>5.5043780129946728E-5</v>
      </c>
      <c r="F76" s="229">
        <v>5.5789524102227801E-5</v>
      </c>
      <c r="G76" s="229">
        <v>5.963902485803916E-5</v>
      </c>
      <c r="H76" s="229">
        <v>5.8493940977792583E-5</v>
      </c>
      <c r="I76" s="229">
        <v>5.8788138198943941E-5</v>
      </c>
      <c r="J76" s="229">
        <v>5.8387956856169042E-5</v>
      </c>
      <c r="K76" s="229">
        <v>5.9623021537213597E-5</v>
      </c>
      <c r="L76" s="229">
        <v>5.9243876659492072E-5</v>
      </c>
      <c r="M76" s="229">
        <v>5.9211724095475467E-5</v>
      </c>
      <c r="N76" s="229">
        <v>6.0979702499567612E-5</v>
      </c>
      <c r="O76" s="229">
        <v>6.1574533061100391E-5</v>
      </c>
      <c r="P76" s="229">
        <v>6.232577876338353E-5</v>
      </c>
      <c r="Q76" s="229">
        <v>6.2520730548595553E-5</v>
      </c>
      <c r="R76" s="229">
        <v>6.3619670167377364E-5</v>
      </c>
      <c r="S76" s="229">
        <v>6.2537006656244499E-5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2.3571632270595528</v>
      </c>
      <c r="C77" s="229">
        <v>2.5482146300192881</v>
      </c>
      <c r="D77" s="229">
        <v>2.7005024880755228</v>
      </c>
      <c r="E77" s="229">
        <v>2.593411873773491</v>
      </c>
      <c r="F77" s="229">
        <v>2.2510791604221332</v>
      </c>
      <c r="G77" s="229">
        <v>2.6319814618754229</v>
      </c>
      <c r="H77" s="229">
        <v>2.9436291375452659</v>
      </c>
      <c r="I77" s="229">
        <v>2.766689574669285</v>
      </c>
      <c r="J77" s="229">
        <v>2.4348365298977259</v>
      </c>
      <c r="K77" s="229">
        <v>2.445385611705742</v>
      </c>
      <c r="L77" s="229">
        <v>2.7976927196990089</v>
      </c>
      <c r="M77" s="229">
        <v>2.77383243899392</v>
      </c>
      <c r="N77" s="229">
        <v>2.6173063791107962</v>
      </c>
      <c r="O77" s="229">
        <v>1.90121448139956</v>
      </c>
      <c r="P77" s="229">
        <v>1.8847920825357081</v>
      </c>
      <c r="Q77" s="229">
        <v>1.6834031729294949</v>
      </c>
      <c r="R77" s="229">
        <v>2.7267314873666901</v>
      </c>
      <c r="S77" s="229">
        <v>2.2196118839589061</v>
      </c>
      <c r="T77" s="229">
        <v>2.3052826340403021</v>
      </c>
      <c r="U77" s="229">
        <v>2.6170854225582598</v>
      </c>
      <c r="V77" s="229">
        <v>2.8152576746047542</v>
      </c>
      <c r="W77" s="229">
        <v>2.989078121571263</v>
      </c>
      <c r="X77" s="229">
        <v>2.7585969519628728</v>
      </c>
      <c r="Y77" s="229">
        <v>2.8112791853700898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1.3826189074911651E-3</v>
      </c>
      <c r="H78" s="229">
        <v>1.356072285924819E-3</v>
      </c>
      <c r="I78" s="229">
        <v>1.362892696578136E-3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1.2019613735023431E-3</v>
      </c>
      <c r="C79" s="229">
        <v>0</v>
      </c>
      <c r="D79" s="229">
        <v>0.2116518469958904</v>
      </c>
      <c r="E79" s="229">
        <v>0.23650851015078539</v>
      </c>
      <c r="F79" s="229">
        <v>0.54091700714524082</v>
      </c>
      <c r="G79" s="229">
        <v>0.17843435106959479</v>
      </c>
      <c r="H79" s="229">
        <v>0.20527386324000571</v>
      </c>
      <c r="I79" s="229">
        <v>0.14415207806575481</v>
      </c>
      <c r="J79" s="229">
        <v>0.1444853439668865</v>
      </c>
      <c r="K79" s="229">
        <v>0.19180022159859089</v>
      </c>
      <c r="L79" s="229">
        <v>0.33051971227254551</v>
      </c>
      <c r="M79" s="229">
        <v>0.2184526450070606</v>
      </c>
      <c r="N79" s="229">
        <v>0.52264936211117241</v>
      </c>
      <c r="O79" s="229">
        <v>8.7265622735619192E-2</v>
      </c>
      <c r="P79" s="229">
        <v>8.4140934268427878E-3</v>
      </c>
      <c r="Q79" s="229">
        <v>3.0941427351864201E-2</v>
      </c>
      <c r="R79" s="229">
        <v>2.8646411168668381E-3</v>
      </c>
      <c r="S79" s="229">
        <v>7.2590235787470689E-2</v>
      </c>
      <c r="T79" s="229">
        <v>0.14114468396475049</v>
      </c>
      <c r="U79" s="229">
        <v>0.111070185023757</v>
      </c>
      <c r="V79" s="229">
        <v>0.2702941885094059</v>
      </c>
      <c r="W79" s="229">
        <v>0.13217162193323501</v>
      </c>
      <c r="X79" s="229">
        <v>0.15359230511232</v>
      </c>
      <c r="Y79" s="229">
        <v>0.1227008821484693</v>
      </c>
      <c r="DA79" s="73" t="s">
        <v>2010</v>
      </c>
    </row>
    <row r="80" spans="1:105" ht="12" customHeight="1" x14ac:dyDescent="0.25">
      <c r="A80" s="64" t="s">
        <v>39</v>
      </c>
      <c r="B80" s="229">
        <v>0.16879138848725969</v>
      </c>
      <c r="C80" s="229">
        <v>0.1802203789721305</v>
      </c>
      <c r="D80" s="229">
        <v>0.107612250755464</v>
      </c>
      <c r="E80" s="229">
        <v>9.6090014207755231E-2</v>
      </c>
      <c r="F80" s="229">
        <v>0.1073083152382488</v>
      </c>
      <c r="G80" s="229">
        <v>0.12505463433735231</v>
      </c>
      <c r="H80" s="229">
        <v>0.11765322171741981</v>
      </c>
      <c r="I80" s="229">
        <v>0.1127135561699667</v>
      </c>
      <c r="J80" s="229">
        <v>0.1062476336911761</v>
      </c>
      <c r="K80" s="229">
        <v>7.1515691623869698E-2</v>
      </c>
      <c r="L80" s="229">
        <v>4.0559681055941849E-2</v>
      </c>
      <c r="M80" s="229">
        <v>3.7594784459399268E-2</v>
      </c>
      <c r="N80" s="229">
        <v>4.110027131649404E-2</v>
      </c>
      <c r="O80" s="229">
        <v>1.6294442828574261E-2</v>
      </c>
      <c r="P80" s="229">
        <v>2.1287517574412121E-2</v>
      </c>
      <c r="Q80" s="229">
        <v>1.608229090734389E-2</v>
      </c>
      <c r="R80" s="229">
        <v>1.886316533284059E-2</v>
      </c>
      <c r="S80" s="229">
        <v>1.838200375452036E-2</v>
      </c>
      <c r="T80" s="229">
        <v>1.793029820135179E-2</v>
      </c>
      <c r="U80" s="229">
        <v>1.4443587213816731E-2</v>
      </c>
      <c r="V80" s="229">
        <v>1.421330068859889E-2</v>
      </c>
      <c r="W80" s="229">
        <v>1.505694724094978E-2</v>
      </c>
      <c r="X80" s="229">
        <v>4.8034667664171969E-4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0.53777132191468535</v>
      </c>
      <c r="C81" s="263">
        <v>0.58052538071444793</v>
      </c>
      <c r="D81" s="263">
        <v>0.65142871611905273</v>
      </c>
      <c r="E81" s="263">
        <v>0.65227432553951048</v>
      </c>
      <c r="F81" s="263">
        <v>0.75032158077973832</v>
      </c>
      <c r="G81" s="263">
        <v>0.78438126220587068</v>
      </c>
      <c r="H81" s="263">
        <v>0.80546215196202464</v>
      </c>
      <c r="I81" s="263">
        <v>0.76513230974102031</v>
      </c>
      <c r="J81" s="263">
        <v>0.6807882183715831</v>
      </c>
      <c r="K81" s="263">
        <v>0.72309761376904369</v>
      </c>
      <c r="L81" s="263">
        <v>0.79827219133975991</v>
      </c>
      <c r="M81" s="263">
        <v>0.72062648946117958</v>
      </c>
      <c r="N81" s="263">
        <v>0.70940975597215361</v>
      </c>
      <c r="O81" s="263">
        <v>0.44823230014838739</v>
      </c>
      <c r="P81" s="263">
        <v>0.41575305700912468</v>
      </c>
      <c r="Q81" s="263">
        <v>0.42821711225584658</v>
      </c>
      <c r="R81" s="263">
        <v>0.6439896377300065</v>
      </c>
      <c r="S81" s="263">
        <v>0.52710191470810996</v>
      </c>
      <c r="T81" s="263">
        <v>0.54349109707348164</v>
      </c>
      <c r="U81" s="263">
        <v>0.57441113702633628</v>
      </c>
      <c r="V81" s="263">
        <v>0.66042525790534679</v>
      </c>
      <c r="W81" s="263">
        <v>0.67367996359873716</v>
      </c>
      <c r="X81" s="263">
        <v>0.56534322243000901</v>
      </c>
      <c r="Y81" s="263">
        <v>0.61690973936250482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8.5575785028906015</v>
      </c>
      <c r="C83" s="223">
        <v>8.6103804865116071</v>
      </c>
      <c r="D83" s="223">
        <v>8.9533115437495532</v>
      </c>
      <c r="E83" s="223">
        <v>10.394162632879629</v>
      </c>
      <c r="F83" s="223">
        <v>9.6068666552087336</v>
      </c>
      <c r="G83" s="223">
        <v>9.0954503787603169</v>
      </c>
      <c r="H83" s="223">
        <v>9.2979964794641887</v>
      </c>
      <c r="I83" s="223">
        <v>10.494684336861299</v>
      </c>
      <c r="J83" s="223">
        <v>11.498179187251971</v>
      </c>
      <c r="K83" s="223">
        <v>10.298102100471541</v>
      </c>
      <c r="L83" s="223">
        <v>10.01382587609173</v>
      </c>
      <c r="M83" s="223">
        <v>10.503073268208761</v>
      </c>
      <c r="N83" s="223">
        <v>9.6247363578448919</v>
      </c>
      <c r="O83" s="223">
        <v>9.689357225543791</v>
      </c>
      <c r="P83" s="223">
        <v>10.353619633213251</v>
      </c>
      <c r="Q83" s="223">
        <v>12.67099406716056</v>
      </c>
      <c r="R83" s="223">
        <v>12.45476140227775</v>
      </c>
      <c r="S83" s="223">
        <v>14.340244511934991</v>
      </c>
      <c r="T83" s="223">
        <v>13.24065197133068</v>
      </c>
      <c r="U83" s="223">
        <v>12.92748951060369</v>
      </c>
      <c r="V83" s="223">
        <v>12.62836799098371</v>
      </c>
      <c r="W83" s="223">
        <v>13.197222867169369</v>
      </c>
      <c r="X83" s="223">
        <v>11.43987804837534</v>
      </c>
      <c r="Y83" s="223">
        <v>11.694462851490661</v>
      </c>
      <c r="DA83" s="89" t="s">
        <v>2013</v>
      </c>
    </row>
    <row r="84" spans="1:105" ht="12" customHeight="1" x14ac:dyDescent="0.25">
      <c r="A84" s="55" t="s">
        <v>91</v>
      </c>
      <c r="B84" s="259">
        <v>0.23982779067526941</v>
      </c>
      <c r="C84" s="259">
        <v>0.2411733554105461</v>
      </c>
      <c r="D84" s="259">
        <v>0.25091140689771968</v>
      </c>
      <c r="E84" s="259">
        <v>0.29118680108750328</v>
      </c>
      <c r="F84" s="259">
        <v>0.26967239170092772</v>
      </c>
      <c r="G84" s="259">
        <v>0.25429630292830507</v>
      </c>
      <c r="H84" s="259">
        <v>0.25978601670155921</v>
      </c>
      <c r="I84" s="259">
        <v>0.29335686538507111</v>
      </c>
      <c r="J84" s="259">
        <v>0.32040252533588121</v>
      </c>
      <c r="K84" s="259">
        <v>0.28708294023236802</v>
      </c>
      <c r="L84" s="259">
        <v>0.27981750332931582</v>
      </c>
      <c r="M84" s="259">
        <v>0.29367507331809539</v>
      </c>
      <c r="N84" s="259">
        <v>0.26983657818947698</v>
      </c>
      <c r="O84" s="259">
        <v>0.27064245227604389</v>
      </c>
      <c r="P84" s="259">
        <v>0.28899198740678028</v>
      </c>
      <c r="Q84" s="259">
        <v>0.35308563647176411</v>
      </c>
      <c r="R84" s="259">
        <v>0.34436699698639611</v>
      </c>
      <c r="S84" s="259">
        <v>0.39402775028073839</v>
      </c>
      <c r="T84" s="259">
        <v>0.36256028810548419</v>
      </c>
      <c r="U84" s="259">
        <v>0.35473031749733369</v>
      </c>
      <c r="V84" s="259">
        <v>0.34513477614198629</v>
      </c>
      <c r="W84" s="259">
        <v>0.35828731680191378</v>
      </c>
      <c r="X84" s="259">
        <v>0.30622398590932698</v>
      </c>
      <c r="Y84" s="259">
        <v>0.31744343013711301</v>
      </c>
      <c r="DA84" s="67" t="s">
        <v>2014</v>
      </c>
    </row>
    <row r="85" spans="1:105" ht="12" customHeight="1" x14ac:dyDescent="0.25">
      <c r="A85" s="173" t="s">
        <v>92</v>
      </c>
      <c r="B85" s="224">
        <v>2.6564616204818248E-2</v>
      </c>
      <c r="C85" s="224">
        <v>2.6713658193116271E-2</v>
      </c>
      <c r="D85" s="224">
        <v>2.7792297159898029E-2</v>
      </c>
      <c r="E85" s="224">
        <v>3.2253416474456661E-2</v>
      </c>
      <c r="F85" s="224">
        <v>2.987036475797912E-2</v>
      </c>
      <c r="G85" s="224">
        <v>2.8413503895176519E-2</v>
      </c>
      <c r="H85" s="224">
        <v>2.902271516356578E-2</v>
      </c>
      <c r="I85" s="224">
        <v>3.2627209753753321E-2</v>
      </c>
      <c r="J85" s="224">
        <v>3.5937544424280772E-2</v>
      </c>
      <c r="K85" s="224">
        <v>3.2085007674586392E-2</v>
      </c>
      <c r="L85" s="224">
        <v>3.117255963836214E-2</v>
      </c>
      <c r="M85" s="224">
        <v>3.2622034852041223E-2</v>
      </c>
      <c r="N85" s="224">
        <v>2.9896448836760379E-2</v>
      </c>
      <c r="O85" s="224">
        <v>2.9977813885541979E-2</v>
      </c>
      <c r="P85" s="224">
        <v>3.2010307104582039E-2</v>
      </c>
      <c r="Q85" s="224">
        <v>3.9109664455052658E-2</v>
      </c>
      <c r="R85" s="224">
        <v>3.8977785378795288E-2</v>
      </c>
      <c r="S85" s="224">
        <v>4.545366923431516E-2</v>
      </c>
      <c r="T85" s="224">
        <v>4.2528923587621503E-2</v>
      </c>
      <c r="U85" s="224">
        <v>4.1898760078781933E-2</v>
      </c>
      <c r="V85" s="224">
        <v>4.1277588105821772E-2</v>
      </c>
      <c r="W85" s="224">
        <v>4.3390573515113579E-2</v>
      </c>
      <c r="X85" s="224">
        <v>3.7499705794678949E-2</v>
      </c>
      <c r="Y85" s="224">
        <v>3.884574151837579E-2</v>
      </c>
      <c r="DA85" s="177" t="s">
        <v>2015</v>
      </c>
    </row>
    <row r="86" spans="1:105" ht="12" customHeight="1" x14ac:dyDescent="0.25">
      <c r="A86" s="173" t="s">
        <v>93</v>
      </c>
      <c r="B86" s="224">
        <v>1.155857561675337</v>
      </c>
      <c r="C86" s="224">
        <v>1.162342553133642</v>
      </c>
      <c r="D86" s="224">
        <v>1.2092753978041491</v>
      </c>
      <c r="E86" s="224">
        <v>1.4033839237286909</v>
      </c>
      <c r="F86" s="224">
        <v>1.299694552682767</v>
      </c>
      <c r="G86" s="224">
        <v>1.224116655428213</v>
      </c>
      <c r="H86" s="224">
        <v>1.2492031981673331</v>
      </c>
      <c r="I86" s="224">
        <v>1.409282927317101</v>
      </c>
      <c r="J86" s="224">
        <v>1.537895534738922</v>
      </c>
      <c r="K86" s="224">
        <v>1.3769133823308899</v>
      </c>
      <c r="L86" s="224">
        <v>1.3411502010321501</v>
      </c>
      <c r="M86" s="224">
        <v>1.4067083207980511</v>
      </c>
      <c r="N86" s="224">
        <v>1.2918138756213571</v>
      </c>
      <c r="O86" s="224">
        <v>1.297709099694236</v>
      </c>
      <c r="P86" s="224">
        <v>1.387980385823457</v>
      </c>
      <c r="Q86" s="224">
        <v>1.698325997065371</v>
      </c>
      <c r="R86" s="224">
        <v>1.654788093665186</v>
      </c>
      <c r="S86" s="224">
        <v>1.891780939576146</v>
      </c>
      <c r="T86" s="224">
        <v>1.738620188398655</v>
      </c>
      <c r="U86" s="224">
        <v>1.6982405165620289</v>
      </c>
      <c r="V86" s="224">
        <v>1.6498307963554091</v>
      </c>
      <c r="W86" s="224">
        <v>1.710400304102222</v>
      </c>
      <c r="X86" s="224">
        <v>1.4600922247201269</v>
      </c>
      <c r="Y86" s="224">
        <v>1.512423355113381</v>
      </c>
      <c r="DA86" s="177" t="s">
        <v>2016</v>
      </c>
    </row>
    <row r="87" spans="1:105" ht="12" customHeight="1" x14ac:dyDescent="0.25">
      <c r="A87" s="173" t="s">
        <v>94</v>
      </c>
      <c r="B87" s="224">
        <v>0.36231098854842209</v>
      </c>
      <c r="C87" s="224">
        <v>0.36434375084015369</v>
      </c>
      <c r="D87" s="224">
        <v>0.37905515292962427</v>
      </c>
      <c r="E87" s="224">
        <v>0.43989971911601738</v>
      </c>
      <c r="F87" s="224">
        <v>0.40739761870914648</v>
      </c>
      <c r="G87" s="224">
        <v>0.38752770245250667</v>
      </c>
      <c r="H87" s="224">
        <v>0.39583664752376713</v>
      </c>
      <c r="I87" s="224">
        <v>0.44499783201516668</v>
      </c>
      <c r="J87" s="224">
        <v>0.49014701157257251</v>
      </c>
      <c r="K87" s="224">
        <v>0.43760281566027748</v>
      </c>
      <c r="L87" s="224">
        <v>0.42515806782524151</v>
      </c>
      <c r="M87" s="224">
        <v>0.44492725227328361</v>
      </c>
      <c r="N87" s="224">
        <v>0.40775337571672932</v>
      </c>
      <c r="O87" s="224">
        <v>0.40886310194164671</v>
      </c>
      <c r="P87" s="224">
        <v>0.43658398530508868</v>
      </c>
      <c r="Q87" s="224">
        <v>0.53341110149135529</v>
      </c>
      <c r="R87" s="224">
        <v>0.53001995073373565</v>
      </c>
      <c r="S87" s="224">
        <v>0.61648118610358771</v>
      </c>
      <c r="T87" s="224">
        <v>0.57552006429346347</v>
      </c>
      <c r="U87" s="224">
        <v>0.57034910247126669</v>
      </c>
      <c r="V87" s="224">
        <v>0.56125658813441148</v>
      </c>
      <c r="W87" s="224">
        <v>0.58854769201384827</v>
      </c>
      <c r="X87" s="224">
        <v>0.50755357441906523</v>
      </c>
      <c r="Y87" s="224">
        <v>0.52981149442943776</v>
      </c>
      <c r="DA87" s="177" t="s">
        <v>2017</v>
      </c>
    </row>
    <row r="88" spans="1:105" ht="12" customHeight="1" x14ac:dyDescent="0.25">
      <c r="A88" s="56" t="s">
        <v>95</v>
      </c>
      <c r="B88" s="260">
        <v>2.1770573245599758</v>
      </c>
      <c r="C88" s="260">
        <v>2.1057507031707821</v>
      </c>
      <c r="D88" s="260">
        <v>2.272203960039032</v>
      </c>
      <c r="E88" s="260">
        <v>2.7094733551548078</v>
      </c>
      <c r="F88" s="260">
        <v>2.8729080609950688</v>
      </c>
      <c r="G88" s="260">
        <v>2.3683672566389249</v>
      </c>
      <c r="H88" s="260">
        <v>2.4338131664652591</v>
      </c>
      <c r="I88" s="260">
        <v>2.722665915654884</v>
      </c>
      <c r="J88" s="260">
        <v>3.0676231431359442</v>
      </c>
      <c r="K88" s="260">
        <v>2.6416363562561518</v>
      </c>
      <c r="L88" s="260">
        <v>2.6718970533240372</v>
      </c>
      <c r="M88" s="260">
        <v>2.6808512497508228</v>
      </c>
      <c r="N88" s="260">
        <v>2.5729712988230462</v>
      </c>
      <c r="O88" s="260">
        <v>2.3246993287911</v>
      </c>
      <c r="P88" s="260">
        <v>2.460027197725926</v>
      </c>
      <c r="Q88" s="260">
        <v>3.1242757155521459</v>
      </c>
      <c r="R88" s="260">
        <v>3.2292727938425738</v>
      </c>
      <c r="S88" s="260">
        <v>3.62010569632332</v>
      </c>
      <c r="T88" s="260">
        <v>3.297696157230273</v>
      </c>
      <c r="U88" s="260">
        <v>3.7541813127549761</v>
      </c>
      <c r="V88" s="260">
        <v>3.2595395411940711</v>
      </c>
      <c r="W88" s="260">
        <v>3.4918516067017662</v>
      </c>
      <c r="X88" s="260">
        <v>4.7899127882753367</v>
      </c>
      <c r="Y88" s="260">
        <v>3.00748155887457</v>
      </c>
      <c r="DA88" s="68" t="s">
        <v>2018</v>
      </c>
    </row>
    <row r="89" spans="1:105" ht="12" customHeight="1" x14ac:dyDescent="0.25">
      <c r="A89" s="37" t="s">
        <v>159</v>
      </c>
      <c r="B89" s="226">
        <v>3.3424302958572391E-2</v>
      </c>
      <c r="C89" s="226">
        <v>2.9639954635586031E-2</v>
      </c>
      <c r="D89" s="226">
        <v>3.1664388755942248E-2</v>
      </c>
      <c r="E89" s="226">
        <v>3.9251976366990911E-2</v>
      </c>
      <c r="F89" s="226">
        <v>0.15429911425125559</v>
      </c>
      <c r="G89" s="226">
        <v>0.1048881022388565</v>
      </c>
      <c r="H89" s="226">
        <v>3.3707403500809398E-2</v>
      </c>
      <c r="I89" s="226">
        <v>3.8952777671351239E-2</v>
      </c>
      <c r="J89" s="226">
        <v>4.9228279116816119E-2</v>
      </c>
      <c r="K89" s="226">
        <v>4.1242432501950352E-2</v>
      </c>
      <c r="L89" s="226">
        <v>3.9666029973125967E-2</v>
      </c>
      <c r="M89" s="226">
        <v>3.8083916164328137E-2</v>
      </c>
      <c r="N89" s="226">
        <v>1.3118333835538469E-2</v>
      </c>
      <c r="O89" s="226">
        <v>4.2618268445618698E-4</v>
      </c>
      <c r="P89" s="226">
        <v>4.450394546448722E-4</v>
      </c>
      <c r="Q89" s="226">
        <v>6.792847507436471E-4</v>
      </c>
      <c r="R89" s="226">
        <v>4.8105596358655953E-2</v>
      </c>
      <c r="S89" s="226">
        <v>5.520702431695209E-2</v>
      </c>
      <c r="T89" s="226">
        <v>2.9632459172469872E-2</v>
      </c>
      <c r="U89" s="226">
        <v>4.4890775844972711E-2</v>
      </c>
      <c r="V89" s="226">
        <v>2.982778834482603E-2</v>
      </c>
      <c r="W89" s="226">
        <v>3.1842366162881122E-2</v>
      </c>
      <c r="X89" s="226">
        <v>8.033244831566054E-2</v>
      </c>
      <c r="Y89" s="226">
        <v>2.4440126977616921E-2</v>
      </c>
      <c r="DA89" s="69" t="s">
        <v>2019</v>
      </c>
    </row>
    <row r="90" spans="1:105" ht="12" customHeight="1" x14ac:dyDescent="0.25">
      <c r="A90" s="37" t="s">
        <v>35</v>
      </c>
      <c r="B90" s="226">
        <v>1.521608069380701</v>
      </c>
      <c r="C90" s="226">
        <v>1.3912502977605701</v>
      </c>
      <c r="D90" s="226">
        <v>1.5879443845962911</v>
      </c>
      <c r="E90" s="226">
        <v>1.9218275138583929</v>
      </c>
      <c r="F90" s="226">
        <v>2.2197035307321058</v>
      </c>
      <c r="G90" s="226">
        <v>1.601452247230251</v>
      </c>
      <c r="H90" s="226">
        <v>1.744669624174694</v>
      </c>
      <c r="I90" s="226">
        <v>1.8978423555171331</v>
      </c>
      <c r="J90" s="226">
        <v>2.1569241393050631</v>
      </c>
      <c r="K90" s="226">
        <v>1.7564334443129419</v>
      </c>
      <c r="L90" s="226">
        <v>1.9417741268731969</v>
      </c>
      <c r="M90" s="226">
        <v>1.841406377953094</v>
      </c>
      <c r="N90" s="226">
        <v>1.9092351646259169</v>
      </c>
      <c r="O90" s="226">
        <v>1.3737451788080739</v>
      </c>
      <c r="P90" s="226">
        <v>1.4075588538985959</v>
      </c>
      <c r="Q90" s="226">
        <v>1.786229787012162</v>
      </c>
      <c r="R90" s="226">
        <v>2.144610009423134</v>
      </c>
      <c r="S90" s="226">
        <v>2.0696962146856679</v>
      </c>
      <c r="T90" s="226">
        <v>1.842063096926351</v>
      </c>
      <c r="U90" s="226">
        <v>2.8948697736602611</v>
      </c>
      <c r="V90" s="226">
        <v>2.0800131020590702</v>
      </c>
      <c r="W90" s="226">
        <v>2.2869233734689649</v>
      </c>
      <c r="X90" s="226">
        <v>4.493045215346811</v>
      </c>
      <c r="Y90" s="226">
        <v>1.8948973895931329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0.6220249522207022</v>
      </c>
      <c r="C93" s="226">
        <v>0.68486045077462598</v>
      </c>
      <c r="D93" s="226">
        <v>0.65259518668679828</v>
      </c>
      <c r="E93" s="226">
        <v>0.74839386492942406</v>
      </c>
      <c r="F93" s="226">
        <v>0.49890541601170812</v>
      </c>
      <c r="G93" s="226">
        <v>0.66202690716981816</v>
      </c>
      <c r="H93" s="226">
        <v>0.65543613878975571</v>
      </c>
      <c r="I93" s="226">
        <v>0.78587078246639896</v>
      </c>
      <c r="J93" s="226">
        <v>0.86147072471406505</v>
      </c>
      <c r="K93" s="226">
        <v>0.84396047944125963</v>
      </c>
      <c r="L93" s="226">
        <v>0.69045689647771402</v>
      </c>
      <c r="M93" s="226">
        <v>0.8013609556334006</v>
      </c>
      <c r="N93" s="226">
        <v>0.650617800361591</v>
      </c>
      <c r="O93" s="226">
        <v>0.95052796729857036</v>
      </c>
      <c r="P93" s="226">
        <v>1.052023304372685</v>
      </c>
      <c r="Q93" s="226">
        <v>1.33736664378924</v>
      </c>
      <c r="R93" s="226">
        <v>1.036557188060784</v>
      </c>
      <c r="S93" s="226">
        <v>1.495202457320699</v>
      </c>
      <c r="T93" s="226">
        <v>1.426000601131453</v>
      </c>
      <c r="U93" s="226">
        <v>0.81442076324974233</v>
      </c>
      <c r="V93" s="226">
        <v>1.149698650790175</v>
      </c>
      <c r="W93" s="226">
        <v>1.17308586706992</v>
      </c>
      <c r="X93" s="226">
        <v>0.21653512461286509</v>
      </c>
      <c r="Y93" s="226">
        <v>1.08814404230382</v>
      </c>
      <c r="DA93" s="69" t="s">
        <v>2023</v>
      </c>
    </row>
    <row r="94" spans="1:105" ht="12" customHeight="1" x14ac:dyDescent="0.25">
      <c r="A94" s="132" t="s">
        <v>1939</v>
      </c>
      <c r="B94" s="316">
        <v>4.5959602212267798</v>
      </c>
      <c r="C94" s="316">
        <v>4.7100564657633663</v>
      </c>
      <c r="D94" s="316">
        <v>4.8140733289191306</v>
      </c>
      <c r="E94" s="316">
        <v>5.5179654173181563</v>
      </c>
      <c r="F94" s="316">
        <v>4.7273236663628424</v>
      </c>
      <c r="G94" s="316">
        <v>4.8327289574171903</v>
      </c>
      <c r="H94" s="316">
        <v>4.9303347354427043</v>
      </c>
      <c r="I94" s="316">
        <v>5.5917535867353259</v>
      </c>
      <c r="J94" s="316">
        <v>6.046173428044372</v>
      </c>
      <c r="K94" s="316">
        <v>5.5227815983172688</v>
      </c>
      <c r="L94" s="316">
        <v>5.2646304909426229</v>
      </c>
      <c r="M94" s="316">
        <v>5.6442893372164606</v>
      </c>
      <c r="N94" s="316">
        <v>5.0524647806575222</v>
      </c>
      <c r="O94" s="316">
        <v>5.357465428955221</v>
      </c>
      <c r="P94" s="316">
        <v>5.7480257698474109</v>
      </c>
      <c r="Q94" s="316">
        <v>6.9227859521248689</v>
      </c>
      <c r="R94" s="316">
        <v>6.6573357816710681</v>
      </c>
      <c r="S94" s="316">
        <v>7.7723952704168839</v>
      </c>
      <c r="T94" s="316">
        <v>7.2237263497151867</v>
      </c>
      <c r="U94" s="316">
        <v>6.5080895012393016</v>
      </c>
      <c r="V94" s="316">
        <v>6.7713287010520116</v>
      </c>
      <c r="W94" s="316">
        <v>7.0047453740345071</v>
      </c>
      <c r="X94" s="316">
        <v>4.3385957692568082</v>
      </c>
      <c r="Y94" s="316">
        <v>6.2884572714177853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1</v>
      </c>
      <c r="D98" s="232">
        <f t="shared" si="4"/>
        <v>1.0000000000000002</v>
      </c>
      <c r="E98" s="232">
        <f t="shared" si="4"/>
        <v>1.0000000000000002</v>
      </c>
      <c r="F98" s="232">
        <f t="shared" si="4"/>
        <v>0.99999999999999911</v>
      </c>
      <c r="G98" s="232">
        <f t="shared" si="4"/>
        <v>1.0000000000000002</v>
      </c>
      <c r="H98" s="232">
        <f t="shared" si="4"/>
        <v>0.99999999999999978</v>
      </c>
      <c r="I98" s="232">
        <f t="shared" si="4"/>
        <v>0.99999999999999978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0.99999999999999989</v>
      </c>
      <c r="M98" s="232">
        <f t="shared" si="4"/>
        <v>1</v>
      </c>
      <c r="N98" s="232">
        <f t="shared" si="4"/>
        <v>0.99999999999999989</v>
      </c>
      <c r="O98" s="232">
        <f t="shared" si="4"/>
        <v>1</v>
      </c>
      <c r="P98" s="232">
        <f t="shared" si="4"/>
        <v>0.99999999999999989</v>
      </c>
      <c r="Q98" s="232">
        <f t="shared" si="4"/>
        <v>1.0000000000000002</v>
      </c>
      <c r="R98" s="232">
        <f t="shared" si="4"/>
        <v>1</v>
      </c>
      <c r="S98" s="232">
        <f t="shared" si="4"/>
        <v>0.99999999999999989</v>
      </c>
      <c r="T98" s="232">
        <f t="shared" si="4"/>
        <v>1</v>
      </c>
      <c r="U98" s="232">
        <f t="shared" si="4"/>
        <v>1</v>
      </c>
      <c r="V98" s="232">
        <f t="shared" si="4"/>
        <v>1.0000000000000002</v>
      </c>
      <c r="W98" s="232">
        <f t="shared" si="4"/>
        <v>1.0000000000000002</v>
      </c>
      <c r="X98" s="232">
        <f t="shared" si="4"/>
        <v>0.99999999999999989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3.5074813878358795E-3</v>
      </c>
      <c r="C99" s="266">
        <f t="shared" si="5"/>
        <v>3.509675544004835E-3</v>
      </c>
      <c r="D99" s="266">
        <f t="shared" si="5"/>
        <v>3.5363278385034612E-3</v>
      </c>
      <c r="E99" s="266">
        <f t="shared" si="5"/>
        <v>3.5482589036248857E-3</v>
      </c>
      <c r="F99" s="266">
        <f t="shared" si="5"/>
        <v>3.6035128931112986E-3</v>
      </c>
      <c r="G99" s="266">
        <f t="shared" si="5"/>
        <v>3.5782122853089907E-3</v>
      </c>
      <c r="H99" s="266">
        <f t="shared" si="5"/>
        <v>3.5656326474188997E-3</v>
      </c>
      <c r="I99" s="266">
        <f t="shared" si="5"/>
        <v>3.5621026280874355E-3</v>
      </c>
      <c r="J99" s="266">
        <f t="shared" si="5"/>
        <v>3.5620414981277419E-3</v>
      </c>
      <c r="K99" s="266">
        <f t="shared" si="5"/>
        <v>3.5816581572374151E-3</v>
      </c>
      <c r="L99" s="266">
        <f t="shared" si="5"/>
        <v>3.5729358413401778E-3</v>
      </c>
      <c r="M99" s="266">
        <f t="shared" si="5"/>
        <v>3.5425597279720202E-3</v>
      </c>
      <c r="N99" s="266">
        <f t="shared" si="5"/>
        <v>3.5730455515299172E-3</v>
      </c>
      <c r="O99" s="266">
        <f t="shared" si="5"/>
        <v>3.5349050473850257E-3</v>
      </c>
      <c r="P99" s="266">
        <f t="shared" si="5"/>
        <v>3.5136942314880799E-3</v>
      </c>
      <c r="Q99" s="266">
        <f t="shared" si="5"/>
        <v>3.5524768869025837E-3</v>
      </c>
      <c r="R99" s="266">
        <f t="shared" si="5"/>
        <v>3.5309957700872551E-3</v>
      </c>
      <c r="S99" s="266">
        <f t="shared" si="5"/>
        <v>3.5282967523673266E-3</v>
      </c>
      <c r="T99" s="266">
        <f t="shared" si="5"/>
        <v>3.5306768262849987E-3</v>
      </c>
      <c r="U99" s="266">
        <f t="shared" si="5"/>
        <v>3.5026232486386867E-3</v>
      </c>
      <c r="V99" s="266">
        <f t="shared" si="5"/>
        <v>3.5356219552731107E-3</v>
      </c>
      <c r="W99" s="266">
        <f t="shared" si="5"/>
        <v>3.5183339049318263E-3</v>
      </c>
      <c r="X99" s="266">
        <f t="shared" si="5"/>
        <v>3.4772114638785814E-3</v>
      </c>
      <c r="Y99" s="266">
        <f t="shared" si="5"/>
        <v>3.5212243069965713E-3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1.2761358593644957E-3</v>
      </c>
      <c r="C100" s="267">
        <f t="shared" si="6"/>
        <v>1.2769341647747426E-3</v>
      </c>
      <c r="D100" s="267">
        <f t="shared" si="6"/>
        <v>1.2866311367564036E-3</v>
      </c>
      <c r="E100" s="267">
        <f t="shared" si="6"/>
        <v>1.2909720464743186E-3</v>
      </c>
      <c r="F100" s="267">
        <f t="shared" si="6"/>
        <v>1.3110752457674341E-3</v>
      </c>
      <c r="G100" s="267">
        <f t="shared" si="6"/>
        <v>1.3018700613886332E-3</v>
      </c>
      <c r="H100" s="267">
        <f t="shared" si="6"/>
        <v>1.2972931797934698E-3</v>
      </c>
      <c r="I100" s="267">
        <f t="shared" si="6"/>
        <v>1.2960088438968469E-3</v>
      </c>
      <c r="J100" s="267">
        <f t="shared" si="6"/>
        <v>1.2959866028283934E-3</v>
      </c>
      <c r="K100" s="267">
        <f t="shared" si="6"/>
        <v>1.3031237817219446E-3</v>
      </c>
      <c r="L100" s="267">
        <f t="shared" si="6"/>
        <v>1.2999503193817682E-3</v>
      </c>
      <c r="M100" s="267">
        <f t="shared" si="6"/>
        <v>1.2973109098215298E-3</v>
      </c>
      <c r="N100" s="267">
        <f t="shared" si="6"/>
        <v>1.2999902355186714E-3</v>
      </c>
      <c r="O100" s="267">
        <f t="shared" si="6"/>
        <v>1.2861134790511002E-3</v>
      </c>
      <c r="P100" s="267">
        <f t="shared" si="6"/>
        <v>1.27839629404583E-3</v>
      </c>
      <c r="Q100" s="267">
        <f t="shared" si="6"/>
        <v>1.2925066860403438E-3</v>
      </c>
      <c r="R100" s="267">
        <f t="shared" si="6"/>
        <v>1.284691156765603E-3</v>
      </c>
      <c r="S100" s="267">
        <f t="shared" si="6"/>
        <v>1.2837091662953458E-3</v>
      </c>
      <c r="T100" s="267">
        <f t="shared" si="6"/>
        <v>1.284575114632182E-3</v>
      </c>
      <c r="U100" s="267">
        <f t="shared" si="6"/>
        <v>1.2743683102448271E-3</v>
      </c>
      <c r="V100" s="267">
        <f t="shared" si="6"/>
        <v>1.2863743134683605E-3</v>
      </c>
      <c r="W100" s="267">
        <f t="shared" si="6"/>
        <v>1.2800843582157042E-3</v>
      </c>
      <c r="X100" s="267">
        <f t="shared" si="6"/>
        <v>1.2651226760711756E-3</v>
      </c>
      <c r="Y100" s="267">
        <f t="shared" si="6"/>
        <v>1.2811359805380905E-3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4.0108625064377491E-2</v>
      </c>
      <c r="C101" s="267">
        <f t="shared" si="7"/>
        <v>4.0133715600115888E-2</v>
      </c>
      <c r="D101" s="267">
        <f t="shared" si="7"/>
        <v>4.0438488959956977E-2</v>
      </c>
      <c r="E101" s="267">
        <f t="shared" si="7"/>
        <v>4.0574922646885017E-2</v>
      </c>
      <c r="F101" s="267">
        <f t="shared" si="7"/>
        <v>4.1206761080955473E-2</v>
      </c>
      <c r="G101" s="267">
        <f t="shared" si="7"/>
        <v>4.0917444480227994E-2</v>
      </c>
      <c r="H101" s="267">
        <f t="shared" si="7"/>
        <v>4.0773594257293357E-2</v>
      </c>
      <c r="I101" s="267">
        <f t="shared" si="7"/>
        <v>4.0733227907146299E-2</v>
      </c>
      <c r="J101" s="267">
        <f t="shared" si="7"/>
        <v>4.0732528876028969E-2</v>
      </c>
      <c r="K101" s="267">
        <f t="shared" si="7"/>
        <v>4.0956848591017107E-2</v>
      </c>
      <c r="L101" s="267">
        <f t="shared" si="7"/>
        <v>4.0857107477855807E-2</v>
      </c>
      <c r="M101" s="267">
        <f t="shared" si="7"/>
        <v>4.039448060237108E-2</v>
      </c>
      <c r="N101" s="267">
        <f t="shared" si="7"/>
        <v>4.0853378433189036E-2</v>
      </c>
      <c r="O101" s="267">
        <f t="shared" si="7"/>
        <v>4.0422219110111957E-2</v>
      </c>
      <c r="P101" s="267">
        <f t="shared" si="7"/>
        <v>4.0179669950743506E-2</v>
      </c>
      <c r="Q101" s="267">
        <f t="shared" si="7"/>
        <v>4.0623155977616204E-2</v>
      </c>
      <c r="R101" s="267">
        <f t="shared" si="7"/>
        <v>4.0377515882903753E-2</v>
      </c>
      <c r="S101" s="267">
        <f t="shared" si="7"/>
        <v>4.0346652172508574E-2</v>
      </c>
      <c r="T101" s="267">
        <f t="shared" si="7"/>
        <v>4.0373868708202969E-2</v>
      </c>
      <c r="U101" s="267">
        <f t="shared" si="7"/>
        <v>4.0053071445690716E-2</v>
      </c>
      <c r="V101" s="267">
        <f t="shared" si="7"/>
        <v>4.0430417069419362E-2</v>
      </c>
      <c r="W101" s="267">
        <f t="shared" si="7"/>
        <v>4.0232725377700798E-2</v>
      </c>
      <c r="X101" s="267">
        <f t="shared" si="7"/>
        <v>3.9762483518212488E-2</v>
      </c>
      <c r="Y101" s="267">
        <f t="shared" si="7"/>
        <v>4.026577759947516E-2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1.4078680522703793E-2</v>
      </c>
      <c r="C102" s="267">
        <f t="shared" si="8"/>
        <v>1.4087487646763456E-2</v>
      </c>
      <c r="D102" s="267">
        <f t="shared" si="8"/>
        <v>1.419446729909875E-2</v>
      </c>
      <c r="E102" s="267">
        <f t="shared" si="8"/>
        <v>1.424235740472345E-2</v>
      </c>
      <c r="F102" s="267">
        <f t="shared" si="8"/>
        <v>1.4464141408562161E-2</v>
      </c>
      <c r="G102" s="267">
        <f t="shared" si="8"/>
        <v>1.4362587291834926E-2</v>
      </c>
      <c r="H102" s="267">
        <f t="shared" si="8"/>
        <v>1.4312093879792855E-2</v>
      </c>
      <c r="I102" s="267">
        <f t="shared" si="8"/>
        <v>1.4297924734211927E-2</v>
      </c>
      <c r="J102" s="267">
        <f t="shared" si="8"/>
        <v>1.4297679364649618E-2</v>
      </c>
      <c r="K102" s="267">
        <f t="shared" si="8"/>
        <v>1.4376418678131282E-2</v>
      </c>
      <c r="L102" s="267">
        <f t="shared" si="8"/>
        <v>1.4341408171914148E-2</v>
      </c>
      <c r="M102" s="267">
        <f t="shared" si="8"/>
        <v>1.4312289482321282E-2</v>
      </c>
      <c r="N102" s="267">
        <f t="shared" si="8"/>
        <v>1.4341848537675396E-2</v>
      </c>
      <c r="O102" s="267">
        <f t="shared" si="8"/>
        <v>1.4188756357430903E-2</v>
      </c>
      <c r="P102" s="267">
        <f t="shared" si="8"/>
        <v>1.4103618257575374E-2</v>
      </c>
      <c r="Q102" s="267">
        <f t="shared" si="8"/>
        <v>1.4259287968980393E-2</v>
      </c>
      <c r="R102" s="267">
        <f t="shared" si="8"/>
        <v>1.4173064908193036E-2</v>
      </c>
      <c r="S102" s="267">
        <f t="shared" si="8"/>
        <v>1.4162231320212854E-2</v>
      </c>
      <c r="T102" s="267">
        <f t="shared" si="8"/>
        <v>1.4171784699576043E-2</v>
      </c>
      <c r="U102" s="267">
        <f t="shared" si="8"/>
        <v>1.4059180436422701E-2</v>
      </c>
      <c r="V102" s="267">
        <f t="shared" si="8"/>
        <v>1.4191633954203203E-2</v>
      </c>
      <c r="W102" s="267">
        <f t="shared" si="8"/>
        <v>1.4122241444107652E-2</v>
      </c>
      <c r="X102" s="267">
        <f t="shared" si="8"/>
        <v>1.3957180066473495E-2</v>
      </c>
      <c r="Y102" s="267">
        <f t="shared" si="8"/>
        <v>1.413384322976298E-2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1.2788147479738792E-2</v>
      </c>
      <c r="C103" s="268">
        <f t="shared" si="9"/>
        <v>1.2826195175128735E-2</v>
      </c>
      <c r="D103" s="268">
        <f t="shared" si="9"/>
        <v>1.2884860704846986E-2</v>
      </c>
      <c r="E103" s="268">
        <f t="shared" si="9"/>
        <v>1.2881056477991546E-2</v>
      </c>
      <c r="F103" s="268">
        <f t="shared" si="9"/>
        <v>1.3006671044036411E-2</v>
      </c>
      <c r="G103" s="268">
        <f t="shared" si="9"/>
        <v>1.2929811192029258E-2</v>
      </c>
      <c r="H103" s="268">
        <f t="shared" si="9"/>
        <v>1.2949223739533947E-2</v>
      </c>
      <c r="I103" s="268">
        <f t="shared" si="9"/>
        <v>1.2902119837573582E-2</v>
      </c>
      <c r="J103" s="268">
        <f t="shared" si="9"/>
        <v>1.283635438021689E-2</v>
      </c>
      <c r="K103" s="268">
        <f t="shared" si="9"/>
        <v>1.2944423472286774E-2</v>
      </c>
      <c r="L103" s="268">
        <f t="shared" si="9"/>
        <v>1.2935292444555463E-2</v>
      </c>
      <c r="M103" s="268">
        <f t="shared" si="9"/>
        <v>1.2949783689573099E-2</v>
      </c>
      <c r="N103" s="268">
        <f t="shared" si="9"/>
        <v>1.296083752580141E-2</v>
      </c>
      <c r="O103" s="268">
        <f t="shared" si="9"/>
        <v>1.3012964302630881E-2</v>
      </c>
      <c r="P103" s="268">
        <f t="shared" si="9"/>
        <v>1.3000383177918488E-2</v>
      </c>
      <c r="Q103" s="268">
        <f t="shared" si="9"/>
        <v>1.2953187762739946E-2</v>
      </c>
      <c r="R103" s="268">
        <f t="shared" si="9"/>
        <v>1.2851387563150502E-2</v>
      </c>
      <c r="S103" s="268">
        <f t="shared" si="9"/>
        <v>1.2934750221670465E-2</v>
      </c>
      <c r="T103" s="268">
        <f t="shared" si="9"/>
        <v>1.3041844956804287E-2</v>
      </c>
      <c r="U103" s="268">
        <f t="shared" si="9"/>
        <v>1.2779396950875517E-2</v>
      </c>
      <c r="V103" s="268">
        <f t="shared" si="9"/>
        <v>1.2922804656675358E-2</v>
      </c>
      <c r="W103" s="268">
        <f t="shared" si="9"/>
        <v>1.2854863095978343E-2</v>
      </c>
      <c r="X103" s="268">
        <f t="shared" si="9"/>
        <v>1.3964985016589057E-2</v>
      </c>
      <c r="Y103" s="268">
        <f t="shared" si="9"/>
        <v>1.2920421975002722E-2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2.2111736052124333E-2</v>
      </c>
      <c r="C104" s="269">
        <f t="shared" si="10"/>
        <v>2.3497724762850936E-2</v>
      </c>
      <c r="D104" s="269">
        <f t="shared" si="10"/>
        <v>2.2359079784634198E-2</v>
      </c>
      <c r="E104" s="269">
        <f t="shared" si="10"/>
        <v>2.1485941213772793E-2</v>
      </c>
      <c r="F104" s="269">
        <f t="shared" si="10"/>
        <v>1.7529461535896403E-2</v>
      </c>
      <c r="G104" s="269">
        <f t="shared" si="10"/>
        <v>2.1782978255868082E-2</v>
      </c>
      <c r="H104" s="269">
        <f t="shared" si="10"/>
        <v>2.1641041218811261E-2</v>
      </c>
      <c r="I104" s="269">
        <f t="shared" si="10"/>
        <v>2.17509034715891E-2</v>
      </c>
      <c r="J104" s="269">
        <f t="shared" si="10"/>
        <v>2.0933117973596913E-2</v>
      </c>
      <c r="K104" s="269">
        <f t="shared" si="10"/>
        <v>2.230124423761207E-2</v>
      </c>
      <c r="L104" s="269">
        <f t="shared" si="10"/>
        <v>2.0927392417910112E-2</v>
      </c>
      <c r="M104" s="269">
        <f t="shared" si="10"/>
        <v>2.2185890324896287E-2</v>
      </c>
      <c r="N104" s="269">
        <f t="shared" si="10"/>
        <v>2.084539977593633E-2</v>
      </c>
      <c r="O104" s="269">
        <f t="shared" si="10"/>
        <v>2.4562786561147285E-2</v>
      </c>
      <c r="P104" s="269">
        <f t="shared" si="10"/>
        <v>2.487962097583736E-2</v>
      </c>
      <c r="Q104" s="269">
        <f t="shared" si="10"/>
        <v>2.3508072445597956E-2</v>
      </c>
      <c r="R104" s="269">
        <f t="shared" si="10"/>
        <v>2.267921431158141E-2</v>
      </c>
      <c r="S104" s="269">
        <f t="shared" si="10"/>
        <v>2.4004306128384535E-2</v>
      </c>
      <c r="T104" s="269">
        <f t="shared" si="10"/>
        <v>2.4946727886842403E-2</v>
      </c>
      <c r="U104" s="269">
        <f t="shared" si="10"/>
        <v>1.9303396706414188E-2</v>
      </c>
      <c r="V104" s="269">
        <f t="shared" si="10"/>
        <v>2.3674960538180533E-2</v>
      </c>
      <c r="W104" s="269">
        <f t="shared" si="10"/>
        <v>2.3305398168413823E-2</v>
      </c>
      <c r="X104" s="269">
        <f t="shared" si="10"/>
        <v>1.1413897058862922E-2</v>
      </c>
      <c r="Y104" s="269">
        <f t="shared" si="10"/>
        <v>2.4343224393590795E-2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0.85728293021507362</v>
      </c>
      <c r="C105" s="269">
        <f t="shared" si="11"/>
        <v>0.8527602644600486</v>
      </c>
      <c r="D105" s="269">
        <f t="shared" si="11"/>
        <v>0.85590748246135384</v>
      </c>
      <c r="E105" s="269">
        <f t="shared" si="11"/>
        <v>0.85851264939676697</v>
      </c>
      <c r="F105" s="269">
        <f t="shared" si="11"/>
        <v>0.87015465587923946</v>
      </c>
      <c r="G105" s="269">
        <f t="shared" si="11"/>
        <v>0.85700708037383888</v>
      </c>
      <c r="H105" s="269">
        <f t="shared" si="11"/>
        <v>0.85765465316642941</v>
      </c>
      <c r="I105" s="269">
        <f t="shared" si="11"/>
        <v>0.85740855180308961</v>
      </c>
      <c r="J105" s="269">
        <f t="shared" si="11"/>
        <v>0.86009967189627079</v>
      </c>
      <c r="K105" s="269">
        <f t="shared" si="11"/>
        <v>0.85527138375300893</v>
      </c>
      <c r="L105" s="269">
        <f t="shared" si="11"/>
        <v>0.85983594204375002</v>
      </c>
      <c r="M105" s="269">
        <f t="shared" si="11"/>
        <v>0.85598708729586126</v>
      </c>
      <c r="N105" s="269">
        <f t="shared" si="11"/>
        <v>0.8600766557372107</v>
      </c>
      <c r="O105" s="269">
        <f t="shared" si="11"/>
        <v>0.84873146169586666</v>
      </c>
      <c r="P105" s="269">
        <f t="shared" si="11"/>
        <v>0.84808391583229248</v>
      </c>
      <c r="Q105" s="269">
        <f t="shared" si="11"/>
        <v>0.85188045092145281</v>
      </c>
      <c r="R105" s="269">
        <f t="shared" si="11"/>
        <v>0.85500327059608128</v>
      </c>
      <c r="S105" s="269">
        <f t="shared" si="11"/>
        <v>0.85071298040011878</v>
      </c>
      <c r="T105" s="269">
        <f t="shared" si="11"/>
        <v>0.84754157699550636</v>
      </c>
      <c r="U105" s="269">
        <f t="shared" si="11"/>
        <v>0.86638550379420409</v>
      </c>
      <c r="V105" s="269">
        <f t="shared" si="11"/>
        <v>0.85165865950868569</v>
      </c>
      <c r="W105" s="269">
        <f t="shared" si="11"/>
        <v>0.85320321296326307</v>
      </c>
      <c r="X105" s="269">
        <f t="shared" si="11"/>
        <v>0.89094507906547526</v>
      </c>
      <c r="Y105" s="269">
        <f t="shared" si="11"/>
        <v>0.8497586061800132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0.64998540472640887</v>
      </c>
      <c r="C106" s="318">
        <f t="shared" si="12"/>
        <v>0.63246909480832192</v>
      </c>
      <c r="D106" s="318">
        <f t="shared" si="12"/>
        <v>0.64629110948040891</v>
      </c>
      <c r="E106" s="318">
        <f t="shared" si="12"/>
        <v>0.65708195051764784</v>
      </c>
      <c r="F106" s="318">
        <f t="shared" si="12"/>
        <v>0.70581595398021135</v>
      </c>
      <c r="G106" s="318">
        <f t="shared" si="12"/>
        <v>0.65279165922507665</v>
      </c>
      <c r="H106" s="318">
        <f t="shared" si="12"/>
        <v>0.65476989174007461</v>
      </c>
      <c r="I106" s="318">
        <f t="shared" si="12"/>
        <v>0.65349383175694264</v>
      </c>
      <c r="J106" s="318">
        <f t="shared" si="12"/>
        <v>0.66385169089380047</v>
      </c>
      <c r="K106" s="318">
        <f t="shared" si="12"/>
        <v>0.64619721902539662</v>
      </c>
      <c r="L106" s="318">
        <f t="shared" si="12"/>
        <v>0.66364163812584365</v>
      </c>
      <c r="M106" s="318">
        <f t="shared" si="12"/>
        <v>0.64799436549995959</v>
      </c>
      <c r="N106" s="318">
        <f t="shared" si="12"/>
        <v>0.66465103283780846</v>
      </c>
      <c r="O106" s="318">
        <f t="shared" si="12"/>
        <v>0.61845533768511196</v>
      </c>
      <c r="P106" s="318">
        <f t="shared" si="12"/>
        <v>0.61483746918381832</v>
      </c>
      <c r="Q106" s="318">
        <f t="shared" si="12"/>
        <v>0.63149227174397282</v>
      </c>
      <c r="R106" s="318">
        <f t="shared" si="12"/>
        <v>0.64238563642500657</v>
      </c>
      <c r="S106" s="318">
        <f t="shared" si="12"/>
        <v>0.62567261044651468</v>
      </c>
      <c r="T106" s="318">
        <f t="shared" si="12"/>
        <v>0.61366600305635977</v>
      </c>
      <c r="U106" s="318">
        <f t="shared" si="12"/>
        <v>0.68541615967157177</v>
      </c>
      <c r="V106" s="318">
        <f t="shared" si="12"/>
        <v>0.62970590446324415</v>
      </c>
      <c r="W106" s="318">
        <f t="shared" si="12"/>
        <v>0.63471510513438423</v>
      </c>
      <c r="X106" s="318">
        <f t="shared" si="12"/>
        <v>0.78393979413863579</v>
      </c>
      <c r="Y106" s="318">
        <f t="shared" si="12"/>
        <v>0.62154087749010023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0.20729752548866476</v>
      </c>
      <c r="C107" s="318">
        <f t="shared" si="13"/>
        <v>0.22029116965172665</v>
      </c>
      <c r="D107" s="318">
        <f t="shared" si="13"/>
        <v>0.20961637298094485</v>
      </c>
      <c r="E107" s="318">
        <f t="shared" si="13"/>
        <v>0.20143069887911907</v>
      </c>
      <c r="F107" s="318">
        <f t="shared" si="13"/>
        <v>0.16433870189902802</v>
      </c>
      <c r="G107" s="318">
        <f t="shared" si="13"/>
        <v>0.20421542114876232</v>
      </c>
      <c r="H107" s="318">
        <f t="shared" si="13"/>
        <v>0.2028847614263547</v>
      </c>
      <c r="I107" s="318">
        <f t="shared" si="13"/>
        <v>0.203914720046147</v>
      </c>
      <c r="J107" s="318">
        <f t="shared" si="13"/>
        <v>0.19624798100247026</v>
      </c>
      <c r="K107" s="318">
        <f t="shared" si="13"/>
        <v>0.2090741647276122</v>
      </c>
      <c r="L107" s="318">
        <f t="shared" si="13"/>
        <v>0.19619430391790649</v>
      </c>
      <c r="M107" s="318">
        <f t="shared" si="13"/>
        <v>0.2079927217959017</v>
      </c>
      <c r="N107" s="318">
        <f t="shared" si="13"/>
        <v>0.19542562289940224</v>
      </c>
      <c r="O107" s="318">
        <f t="shared" si="13"/>
        <v>0.2302761240107547</v>
      </c>
      <c r="P107" s="318">
        <f t="shared" si="13"/>
        <v>0.23324644664847424</v>
      </c>
      <c r="Q107" s="318">
        <f t="shared" si="13"/>
        <v>0.22038817917747994</v>
      </c>
      <c r="R107" s="318">
        <f t="shared" si="13"/>
        <v>0.21261763417107477</v>
      </c>
      <c r="S107" s="318">
        <f t="shared" si="13"/>
        <v>0.22504036995360402</v>
      </c>
      <c r="T107" s="318">
        <f t="shared" si="13"/>
        <v>0.23387557393914662</v>
      </c>
      <c r="U107" s="318">
        <f t="shared" si="13"/>
        <v>0.18096934412263241</v>
      </c>
      <c r="V107" s="318">
        <f t="shared" si="13"/>
        <v>0.22195275504544151</v>
      </c>
      <c r="W107" s="318">
        <f t="shared" si="13"/>
        <v>0.21848810782887876</v>
      </c>
      <c r="X107" s="318">
        <f t="shared" si="13"/>
        <v>0.10700528492683946</v>
      </c>
      <c r="Y107" s="318">
        <f t="shared" si="13"/>
        <v>0.22821772868991283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4.8846263418781517E-2</v>
      </c>
      <c r="C108" s="319">
        <f t="shared" si="14"/>
        <v>5.1908002646312873E-2</v>
      </c>
      <c r="D108" s="319">
        <f t="shared" si="14"/>
        <v>4.9392661814849616E-2</v>
      </c>
      <c r="E108" s="319">
        <f t="shared" si="14"/>
        <v>4.7463841909761328E-2</v>
      </c>
      <c r="F108" s="319">
        <f t="shared" si="14"/>
        <v>3.8723720912430641E-2</v>
      </c>
      <c r="G108" s="319">
        <f t="shared" si="14"/>
        <v>4.8120016059503321E-2</v>
      </c>
      <c r="H108" s="319">
        <f t="shared" si="14"/>
        <v>4.7806467910926687E-2</v>
      </c>
      <c r="I108" s="319">
        <f t="shared" si="14"/>
        <v>4.8049160774405034E-2</v>
      </c>
      <c r="J108" s="319">
        <f t="shared" si="14"/>
        <v>4.6242619408280672E-2</v>
      </c>
      <c r="K108" s="319">
        <f t="shared" si="14"/>
        <v>4.9264899328984479E-2</v>
      </c>
      <c r="L108" s="319">
        <f t="shared" si="14"/>
        <v>4.6229971283292336E-2</v>
      </c>
      <c r="M108" s="319">
        <f t="shared" si="14"/>
        <v>4.9330597967183532E-2</v>
      </c>
      <c r="N108" s="319">
        <f t="shared" si="14"/>
        <v>4.6048844203138525E-2</v>
      </c>
      <c r="O108" s="319">
        <f t="shared" si="14"/>
        <v>5.4260793446376111E-2</v>
      </c>
      <c r="P108" s="319">
        <f t="shared" si="14"/>
        <v>5.4960701280098653E-2</v>
      </c>
      <c r="Q108" s="319">
        <f t="shared" si="14"/>
        <v>5.1930861350669863E-2</v>
      </c>
      <c r="R108" s="319">
        <f t="shared" si="14"/>
        <v>5.0099859811237046E-2</v>
      </c>
      <c r="S108" s="319">
        <f t="shared" si="14"/>
        <v>5.3027073838442226E-2</v>
      </c>
      <c r="T108" s="319">
        <f t="shared" si="14"/>
        <v>5.5108944812150874E-2</v>
      </c>
      <c r="U108" s="319">
        <f t="shared" si="14"/>
        <v>4.2642459107509134E-2</v>
      </c>
      <c r="V108" s="319">
        <f t="shared" si="14"/>
        <v>5.2299528004094556E-2</v>
      </c>
      <c r="W108" s="319">
        <f t="shared" si="14"/>
        <v>5.1483140687389038E-2</v>
      </c>
      <c r="X108" s="319">
        <f t="shared" si="14"/>
        <v>2.5214041134436878E-2</v>
      </c>
      <c r="Y108" s="319">
        <f t="shared" si="14"/>
        <v>5.377576633462057E-2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</v>
      </c>
      <c r="E110" s="232">
        <f t="shared" si="15"/>
        <v>1</v>
      </c>
      <c r="F110" s="232">
        <f t="shared" si="15"/>
        <v>1.0000000000000002</v>
      </c>
      <c r="G110" s="232">
        <f t="shared" si="15"/>
        <v>0.99999999999999978</v>
      </c>
      <c r="H110" s="232">
        <f t="shared" si="15"/>
        <v>1</v>
      </c>
      <c r="I110" s="232">
        <f t="shared" si="15"/>
        <v>1.0000000000000002</v>
      </c>
      <c r="J110" s="232">
        <f t="shared" si="15"/>
        <v>1.0000000000000002</v>
      </c>
      <c r="K110" s="232">
        <f t="shared" si="15"/>
        <v>1.0000000000000002</v>
      </c>
      <c r="L110" s="232">
        <f t="shared" si="15"/>
        <v>1</v>
      </c>
      <c r="M110" s="232">
        <f t="shared" si="15"/>
        <v>0.99999999999999989</v>
      </c>
      <c r="N110" s="232">
        <f t="shared" si="15"/>
        <v>1</v>
      </c>
      <c r="O110" s="232">
        <f t="shared" si="15"/>
        <v>0.99999999999999967</v>
      </c>
      <c r="P110" s="232">
        <f t="shared" si="15"/>
        <v>1.0000000000000002</v>
      </c>
      <c r="Q110" s="232">
        <f t="shared" si="15"/>
        <v>1.0000000000000004</v>
      </c>
      <c r="R110" s="232">
        <f t="shared" si="15"/>
        <v>1.0000000000000004</v>
      </c>
      <c r="S110" s="232">
        <f t="shared" si="15"/>
        <v>1</v>
      </c>
      <c r="T110" s="232">
        <f t="shared" si="15"/>
        <v>0.99999999999999967</v>
      </c>
      <c r="U110" s="232">
        <f t="shared" si="15"/>
        <v>0.99999999999999967</v>
      </c>
      <c r="V110" s="232">
        <f t="shared" si="15"/>
        <v>0.99999999999999989</v>
      </c>
      <c r="W110" s="232">
        <f t="shared" si="15"/>
        <v>1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3.2656386546994565E-3</v>
      </c>
      <c r="C111" s="299">
        <f t="shared" si="16"/>
        <v>3.2666834259604512E-3</v>
      </c>
      <c r="D111" s="299">
        <f t="shared" si="16"/>
        <v>3.299376496419796E-3</v>
      </c>
      <c r="E111" s="299">
        <f t="shared" si="16"/>
        <v>3.3142832447550052E-3</v>
      </c>
      <c r="F111" s="299">
        <f t="shared" si="16"/>
        <v>3.3796031185867178E-3</v>
      </c>
      <c r="G111" s="299">
        <f t="shared" si="16"/>
        <v>3.3511105454473666E-3</v>
      </c>
      <c r="H111" s="299">
        <f t="shared" si="16"/>
        <v>3.3352145059173722E-3</v>
      </c>
      <c r="I111" s="299">
        <f t="shared" si="16"/>
        <v>3.3309422392188174E-3</v>
      </c>
      <c r="J111" s="299">
        <f t="shared" si="16"/>
        <v>3.3311895629071849E-3</v>
      </c>
      <c r="K111" s="299">
        <f t="shared" si="16"/>
        <v>3.3542807231557526E-3</v>
      </c>
      <c r="L111" s="299">
        <f t="shared" si="16"/>
        <v>3.3433228909899638E-3</v>
      </c>
      <c r="M111" s="299">
        <f t="shared" si="16"/>
        <v>3.325724756806616E-3</v>
      </c>
      <c r="N111" s="299">
        <f t="shared" si="16"/>
        <v>3.3434400812550362E-3</v>
      </c>
      <c r="O111" s="299">
        <f t="shared" si="16"/>
        <v>3.2951069233102168E-3</v>
      </c>
      <c r="P111" s="299">
        <f t="shared" si="16"/>
        <v>3.2682094340922103E-3</v>
      </c>
      <c r="Q111" s="299">
        <f t="shared" si="16"/>
        <v>3.3178174189601637E-3</v>
      </c>
      <c r="R111" s="299">
        <f t="shared" si="16"/>
        <v>3.2915068826795419E-3</v>
      </c>
      <c r="S111" s="299">
        <f t="shared" si="16"/>
        <v>3.2872748287416454E-3</v>
      </c>
      <c r="T111" s="299">
        <f t="shared" si="16"/>
        <v>3.2894658498635403E-3</v>
      </c>
      <c r="U111" s="299">
        <f t="shared" si="16"/>
        <v>3.2607719155871091E-3</v>
      </c>
      <c r="V111" s="299">
        <f t="shared" si="16"/>
        <v>3.2964206923758216E-3</v>
      </c>
      <c r="W111" s="299">
        <f t="shared" si="16"/>
        <v>3.2752867624162101E-3</v>
      </c>
      <c r="X111" s="299">
        <f t="shared" si="16"/>
        <v>3.2423829696942457E-3</v>
      </c>
      <c r="Y111" s="299">
        <f t="shared" si="16"/>
        <v>3.2776550813398571E-3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1.20445795524724E-3</v>
      </c>
      <c r="C112" s="233">
        <f t="shared" si="17"/>
        <v>1.2048432958160467E-3</v>
      </c>
      <c r="D112" s="233">
        <f t="shared" si="17"/>
        <v>1.216901405411103E-3</v>
      </c>
      <c r="E112" s="233">
        <f t="shared" si="17"/>
        <v>1.2223994269369611E-3</v>
      </c>
      <c r="F112" s="233">
        <f t="shared" si="17"/>
        <v>1.246491204990585E-3</v>
      </c>
      <c r="G112" s="233">
        <f t="shared" si="17"/>
        <v>1.2359823551110144E-3</v>
      </c>
      <c r="H112" s="233">
        <f t="shared" si="17"/>
        <v>1.2301194556009077E-3</v>
      </c>
      <c r="I112" s="233">
        <f t="shared" si="17"/>
        <v>1.2285437253514483E-3</v>
      </c>
      <c r="J112" s="233">
        <f t="shared" si="17"/>
        <v>1.2286349451756462E-3</v>
      </c>
      <c r="K112" s="233">
        <f t="shared" si="17"/>
        <v>1.2371516044261271E-3</v>
      </c>
      <c r="L112" s="233">
        <f t="shared" si="17"/>
        <v>1.2331100525216161E-3</v>
      </c>
      <c r="M112" s="233">
        <f t="shared" si="17"/>
        <v>1.2266193733755494E-3</v>
      </c>
      <c r="N112" s="233">
        <f t="shared" si="17"/>
        <v>1.2331532755361526E-3</v>
      </c>
      <c r="O112" s="233">
        <f t="shared" si="17"/>
        <v>1.2153266686318388E-3</v>
      </c>
      <c r="P112" s="233">
        <f t="shared" si="17"/>
        <v>1.2054061298673356E-3</v>
      </c>
      <c r="Q112" s="233">
        <f t="shared" si="17"/>
        <v>1.2237029282384623E-3</v>
      </c>
      <c r="R112" s="233">
        <f t="shared" si="17"/>
        <v>1.2139988739688901E-3</v>
      </c>
      <c r="S112" s="233">
        <f t="shared" si="17"/>
        <v>1.2124379752989772E-3</v>
      </c>
      <c r="T112" s="233">
        <f t="shared" si="17"/>
        <v>1.213246084553988E-3</v>
      </c>
      <c r="U112" s="233">
        <f t="shared" si="17"/>
        <v>1.202662967111752E-3</v>
      </c>
      <c r="V112" s="233">
        <f t="shared" si="17"/>
        <v>1.2158112230390289E-3</v>
      </c>
      <c r="W112" s="233">
        <f t="shared" si="17"/>
        <v>1.2080164445111409E-3</v>
      </c>
      <c r="X112" s="233">
        <f t="shared" si="17"/>
        <v>1.1958806147111286E-3</v>
      </c>
      <c r="Y112" s="233">
        <f t="shared" si="17"/>
        <v>1.2088899461044798E-3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2.3495381356399576E-2</v>
      </c>
      <c r="C113" s="233">
        <f t="shared" si="18"/>
        <v>2.3502898201281337E-2</v>
      </c>
      <c r="D113" s="233">
        <f t="shared" si="18"/>
        <v>2.3738115945610937E-2</v>
      </c>
      <c r="E113" s="233">
        <f t="shared" si="18"/>
        <v>2.3845365942917168E-2</v>
      </c>
      <c r="F113" s="233">
        <f t="shared" si="18"/>
        <v>2.4315324657920578E-2</v>
      </c>
      <c r="G113" s="233">
        <f t="shared" si="18"/>
        <v>2.4051927093224255E-2</v>
      </c>
      <c r="H113" s="233">
        <f t="shared" si="18"/>
        <v>2.399596067040562E-2</v>
      </c>
      <c r="I113" s="233">
        <f t="shared" si="18"/>
        <v>2.3965222874233846E-2</v>
      </c>
      <c r="J113" s="233">
        <f t="shared" si="18"/>
        <v>2.3967002300860959E-2</v>
      </c>
      <c r="K113" s="233">
        <f t="shared" si="18"/>
        <v>2.4133136914444464E-2</v>
      </c>
      <c r="L113" s="233">
        <f t="shared" si="18"/>
        <v>2.4054298294254772E-2</v>
      </c>
      <c r="M113" s="233">
        <f t="shared" si="18"/>
        <v>2.3927684508248805E-2</v>
      </c>
      <c r="N113" s="233">
        <f t="shared" si="18"/>
        <v>2.4055141446317894E-2</v>
      </c>
      <c r="O113" s="233">
        <f t="shared" si="18"/>
        <v>2.3707397529078779E-2</v>
      </c>
      <c r="P113" s="233">
        <f t="shared" si="18"/>
        <v>2.3513877414476615E-2</v>
      </c>
      <c r="Q113" s="233">
        <f t="shared" si="18"/>
        <v>2.3870793364475482E-2</v>
      </c>
      <c r="R113" s="233">
        <f t="shared" si="18"/>
        <v>2.3681496216514861E-2</v>
      </c>
      <c r="S113" s="233">
        <f t="shared" si="18"/>
        <v>2.3651047740211865E-2</v>
      </c>
      <c r="T113" s="233">
        <f t="shared" si="18"/>
        <v>2.3666811540883678E-2</v>
      </c>
      <c r="U113" s="233">
        <f t="shared" si="18"/>
        <v>2.3460366493000009E-2</v>
      </c>
      <c r="V113" s="233">
        <f t="shared" si="18"/>
        <v>2.3716849739955269E-2</v>
      </c>
      <c r="W113" s="233">
        <f t="shared" si="18"/>
        <v>2.3564796865628235E-2</v>
      </c>
      <c r="X113" s="233">
        <f t="shared" si="18"/>
        <v>2.3328063031968497E-2</v>
      </c>
      <c r="Y113" s="233">
        <f t="shared" si="18"/>
        <v>2.3581836275730936E-2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1.3117630932422469E-2</v>
      </c>
      <c r="C114" s="233">
        <f t="shared" si="19"/>
        <v>1.3121827637955339E-2</v>
      </c>
      <c r="D114" s="233">
        <f t="shared" si="19"/>
        <v>1.3253151301617959E-2</v>
      </c>
      <c r="E114" s="233">
        <f t="shared" si="19"/>
        <v>1.3313029703284464E-2</v>
      </c>
      <c r="F114" s="233">
        <f t="shared" si="19"/>
        <v>1.3575410844640626E-2</v>
      </c>
      <c r="G114" s="233">
        <f t="shared" si="19"/>
        <v>1.346096001334021E-2</v>
      </c>
      <c r="H114" s="233">
        <f t="shared" si="19"/>
        <v>1.3397107762099384E-2</v>
      </c>
      <c r="I114" s="233">
        <f t="shared" si="19"/>
        <v>1.3379946641803395E-2</v>
      </c>
      <c r="J114" s="233">
        <f t="shared" si="19"/>
        <v>1.3380940107770667E-2</v>
      </c>
      <c r="K114" s="233">
        <f t="shared" si="19"/>
        <v>1.3473694190500009E-2</v>
      </c>
      <c r="L114" s="233">
        <f t="shared" si="19"/>
        <v>1.3429678053575802E-2</v>
      </c>
      <c r="M114" s="233">
        <f t="shared" si="19"/>
        <v>1.3358988717208403E-2</v>
      </c>
      <c r="N114" s="233">
        <f t="shared" si="19"/>
        <v>1.3430148791097203E-2</v>
      </c>
      <c r="O114" s="233">
        <f t="shared" si="19"/>
        <v>1.3236001001106338E-2</v>
      </c>
      <c r="P114" s="233">
        <f t="shared" si="19"/>
        <v>1.3127957407225277E-2</v>
      </c>
      <c r="Q114" s="233">
        <f t="shared" si="19"/>
        <v>1.3327226005379139E-2</v>
      </c>
      <c r="R114" s="233">
        <f t="shared" si="19"/>
        <v>1.3221540122445755E-2</v>
      </c>
      <c r="S114" s="233">
        <f t="shared" si="19"/>
        <v>1.3204540531396834E-2</v>
      </c>
      <c r="T114" s="233">
        <f t="shared" si="19"/>
        <v>1.3213341568339735E-2</v>
      </c>
      <c r="U114" s="233">
        <f t="shared" si="19"/>
        <v>1.3098081896454195E-2</v>
      </c>
      <c r="V114" s="233">
        <f t="shared" si="19"/>
        <v>1.3241278234614165E-2</v>
      </c>
      <c r="W114" s="233">
        <f t="shared" si="19"/>
        <v>1.3156386082519221E-2</v>
      </c>
      <c r="X114" s="233">
        <f t="shared" si="19"/>
        <v>1.3024215975890154E-2</v>
      </c>
      <c r="Y114" s="233">
        <f t="shared" si="19"/>
        <v>1.3165899300868098E-2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1.117901245498611E-2</v>
      </c>
      <c r="C115" s="300">
        <f t="shared" si="20"/>
        <v>1.1422610306416243E-2</v>
      </c>
      <c r="D115" s="300">
        <f t="shared" si="20"/>
        <v>1.1297069915016158E-2</v>
      </c>
      <c r="E115" s="300">
        <f t="shared" si="20"/>
        <v>1.1163391454575905E-2</v>
      </c>
      <c r="F115" s="300">
        <f t="shared" si="20"/>
        <v>1.0714705570027986E-2</v>
      </c>
      <c r="G115" s="300">
        <f t="shared" si="20"/>
        <v>1.1252456209028644E-2</v>
      </c>
      <c r="H115" s="300">
        <f t="shared" si="20"/>
        <v>1.1245848504476687E-2</v>
      </c>
      <c r="I115" s="300">
        <f t="shared" si="20"/>
        <v>1.1220983907776344E-2</v>
      </c>
      <c r="J115" s="300">
        <f t="shared" si="20"/>
        <v>1.1044338961703818E-2</v>
      </c>
      <c r="K115" s="300">
        <f t="shared" si="20"/>
        <v>1.1339148345362489E-2</v>
      </c>
      <c r="L115" s="300">
        <f t="shared" si="20"/>
        <v>1.1126141372219261E-2</v>
      </c>
      <c r="M115" s="300">
        <f t="shared" si="20"/>
        <v>1.1317654982056684E-2</v>
      </c>
      <c r="N115" s="300">
        <f t="shared" si="20"/>
        <v>1.1136163439024479E-2</v>
      </c>
      <c r="O115" s="300">
        <f t="shared" si="20"/>
        <v>1.1751274661054686E-2</v>
      </c>
      <c r="P115" s="300">
        <f t="shared" si="20"/>
        <v>1.1791461833893183E-2</v>
      </c>
      <c r="Q115" s="300">
        <f t="shared" si="20"/>
        <v>1.1530131451189887E-2</v>
      </c>
      <c r="R115" s="300">
        <f t="shared" si="20"/>
        <v>1.1311834497555951E-2</v>
      </c>
      <c r="S115" s="300">
        <f t="shared" si="20"/>
        <v>1.1591279595725073E-2</v>
      </c>
      <c r="T115" s="300">
        <f t="shared" si="20"/>
        <v>1.1839786903405567E-2</v>
      </c>
      <c r="U115" s="300">
        <f t="shared" si="20"/>
        <v>1.0761774200002083E-2</v>
      </c>
      <c r="V115" s="300">
        <f t="shared" si="20"/>
        <v>1.1528455892549548E-2</v>
      </c>
      <c r="W115" s="300">
        <f t="shared" si="20"/>
        <v>1.1410254837459359E-2</v>
      </c>
      <c r="X115" s="300">
        <f t="shared" si="20"/>
        <v>1.0685556510965514E-2</v>
      </c>
      <c r="Y115" s="300">
        <f t="shared" si="20"/>
        <v>1.1631031903481791E-2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5.1187475826249822E-2</v>
      </c>
      <c r="C116" s="301">
        <f t="shared" si="21"/>
        <v>5.3294123262051948E-2</v>
      </c>
      <c r="D116" s="301">
        <f t="shared" si="21"/>
        <v>5.1531011367075191E-2</v>
      </c>
      <c r="E116" s="301">
        <f t="shared" si="21"/>
        <v>5.0226296734944949E-2</v>
      </c>
      <c r="F116" s="301">
        <f t="shared" si="21"/>
        <v>4.4673385364833278E-2</v>
      </c>
      <c r="G116" s="301">
        <f t="shared" si="21"/>
        <v>5.0652688933302784E-2</v>
      </c>
      <c r="H116" s="301">
        <f t="shared" si="21"/>
        <v>5.0443497501775944E-2</v>
      </c>
      <c r="I116" s="301">
        <f t="shared" si="21"/>
        <v>5.0608355116577249E-2</v>
      </c>
      <c r="J116" s="301">
        <f t="shared" si="21"/>
        <v>4.9413792629171623E-2</v>
      </c>
      <c r="K116" s="301">
        <f t="shared" si="21"/>
        <v>5.1412891357100976E-2</v>
      </c>
      <c r="L116" s="301">
        <f t="shared" si="21"/>
        <v>4.9392003496176666E-2</v>
      </c>
      <c r="M116" s="301">
        <f t="shared" si="21"/>
        <v>5.1402078074491285E-2</v>
      </c>
      <c r="N116" s="301">
        <f t="shared" si="21"/>
        <v>4.9272875584169783E-2</v>
      </c>
      <c r="O116" s="301">
        <f t="shared" si="21"/>
        <v>5.4932403640158209E-2</v>
      </c>
      <c r="P116" s="301">
        <f t="shared" si="21"/>
        <v>5.5453696618542436E-2</v>
      </c>
      <c r="Q116" s="301">
        <f t="shared" si="21"/>
        <v>5.3265101749619209E-2</v>
      </c>
      <c r="R116" s="301">
        <f t="shared" si="21"/>
        <v>5.2009021116212459E-2</v>
      </c>
      <c r="S116" s="301">
        <f t="shared" si="21"/>
        <v>5.4053503779124469E-2</v>
      </c>
      <c r="T116" s="301">
        <f t="shared" si="21"/>
        <v>5.5549737807483547E-2</v>
      </c>
      <c r="U116" s="301">
        <f t="shared" si="21"/>
        <v>4.713272678215228E-2</v>
      </c>
      <c r="V116" s="301">
        <f t="shared" si="21"/>
        <v>5.3533717924537358E-2</v>
      </c>
      <c r="W116" s="301">
        <f t="shared" si="21"/>
        <v>5.2972635206659624E-2</v>
      </c>
      <c r="X116" s="301">
        <f t="shared" si="21"/>
        <v>3.7186627708147187E-2</v>
      </c>
      <c r="Y116" s="301">
        <f t="shared" si="21"/>
        <v>5.4590282149183836E-2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2.3242788086250698E-2</v>
      </c>
      <c r="C117" s="302">
        <f t="shared" si="22"/>
        <v>2.3040740328558414E-2</v>
      </c>
      <c r="D117" s="302">
        <f t="shared" si="22"/>
        <v>2.3189655065427264E-2</v>
      </c>
      <c r="E117" s="302">
        <f t="shared" si="22"/>
        <v>2.3306010808371965E-2</v>
      </c>
      <c r="F117" s="302">
        <f t="shared" si="22"/>
        <v>2.3796616812908657E-2</v>
      </c>
      <c r="G117" s="302">
        <f t="shared" si="22"/>
        <v>2.3246223938297277E-2</v>
      </c>
      <c r="H117" s="302">
        <f t="shared" si="22"/>
        <v>2.3272394937038282E-2</v>
      </c>
      <c r="I117" s="302">
        <f t="shared" si="22"/>
        <v>2.3260215722620926E-2</v>
      </c>
      <c r="J117" s="302">
        <f t="shared" si="22"/>
        <v>2.337549628816192E-2</v>
      </c>
      <c r="K117" s="302">
        <f t="shared" si="22"/>
        <v>2.3170111920462949E-2</v>
      </c>
      <c r="L117" s="302">
        <f t="shared" si="22"/>
        <v>2.3368602384004157E-2</v>
      </c>
      <c r="M117" s="302">
        <f t="shared" si="22"/>
        <v>2.3186924004105689E-2</v>
      </c>
      <c r="N117" s="302">
        <f t="shared" si="22"/>
        <v>2.337921959193846E-2</v>
      </c>
      <c r="O117" s="302">
        <f t="shared" si="22"/>
        <v>2.2864764429066684E-2</v>
      </c>
      <c r="P117" s="302">
        <f t="shared" si="22"/>
        <v>2.2829797001414468E-2</v>
      </c>
      <c r="Q117" s="302">
        <f t="shared" si="22"/>
        <v>2.3013022197281185E-2</v>
      </c>
      <c r="R117" s="302">
        <f t="shared" si="22"/>
        <v>2.3149332423866451E-2</v>
      </c>
      <c r="S117" s="302">
        <f t="shared" si="22"/>
        <v>2.2954741298274624E-2</v>
      </c>
      <c r="T117" s="302">
        <f t="shared" si="22"/>
        <v>2.2808201136551149E-2</v>
      </c>
      <c r="U117" s="302">
        <f t="shared" si="22"/>
        <v>2.3631644290047025E-2</v>
      </c>
      <c r="V117" s="302">
        <f t="shared" si="22"/>
        <v>2.2999679889003099E-2</v>
      </c>
      <c r="W117" s="302">
        <f t="shared" si="22"/>
        <v>2.3066173684514763E-2</v>
      </c>
      <c r="X117" s="302">
        <f t="shared" si="22"/>
        <v>2.456046916383469E-2</v>
      </c>
      <c r="Y117" s="302">
        <f t="shared" si="22"/>
        <v>2.2909181058319954E-2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2.7944687739999124E-2</v>
      </c>
      <c r="C118" s="302">
        <f t="shared" si="23"/>
        <v>3.0253382933493531E-2</v>
      </c>
      <c r="D118" s="302">
        <f t="shared" si="23"/>
        <v>2.834135630164793E-2</v>
      </c>
      <c r="E118" s="302">
        <f t="shared" si="23"/>
        <v>2.692028592657298E-2</v>
      </c>
      <c r="F118" s="302">
        <f t="shared" si="23"/>
        <v>2.0876768551924621E-2</v>
      </c>
      <c r="G118" s="302">
        <f t="shared" si="23"/>
        <v>2.740646499500551E-2</v>
      </c>
      <c r="H118" s="302">
        <f t="shared" si="23"/>
        <v>2.7171102564737662E-2</v>
      </c>
      <c r="I118" s="302">
        <f t="shared" si="23"/>
        <v>2.7348139393956312E-2</v>
      </c>
      <c r="J118" s="302">
        <f t="shared" si="23"/>
        <v>2.6038296341009695E-2</v>
      </c>
      <c r="K118" s="302">
        <f t="shared" si="23"/>
        <v>2.824277943663803E-2</v>
      </c>
      <c r="L118" s="302">
        <f t="shared" si="23"/>
        <v>2.6023401112172509E-2</v>
      </c>
      <c r="M118" s="302">
        <f t="shared" si="23"/>
        <v>2.8215154070385599E-2</v>
      </c>
      <c r="N118" s="302">
        <f t="shared" si="23"/>
        <v>2.5893655992231323E-2</v>
      </c>
      <c r="O118" s="302">
        <f t="shared" si="23"/>
        <v>3.2067639211091528E-2</v>
      </c>
      <c r="P118" s="302">
        <f t="shared" si="23"/>
        <v>3.2623899617127958E-2</v>
      </c>
      <c r="Q118" s="302">
        <f t="shared" si="23"/>
        <v>3.025207955233802E-2</v>
      </c>
      <c r="R118" s="302">
        <f t="shared" si="23"/>
        <v>2.8859688692346005E-2</v>
      </c>
      <c r="S118" s="302">
        <f t="shared" si="23"/>
        <v>3.1098762480849841E-2</v>
      </c>
      <c r="T118" s="302">
        <f t="shared" si="23"/>
        <v>3.2741536670932402E-2</v>
      </c>
      <c r="U118" s="302">
        <f t="shared" si="23"/>
        <v>2.3501082492105255E-2</v>
      </c>
      <c r="V118" s="302">
        <f t="shared" si="23"/>
        <v>3.0534038035534259E-2</v>
      </c>
      <c r="W118" s="302">
        <f t="shared" si="23"/>
        <v>2.9906461522144857E-2</v>
      </c>
      <c r="X118" s="302">
        <f t="shared" si="23"/>
        <v>1.2626158544312496E-2</v>
      </c>
      <c r="Y118" s="302">
        <f t="shared" si="23"/>
        <v>3.1681101090863882E-2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0.79612438520634976</v>
      </c>
      <c r="C119" s="301">
        <f t="shared" si="24"/>
        <v>0.79448362487539403</v>
      </c>
      <c r="D119" s="301">
        <f t="shared" si="24"/>
        <v>0.79525742993068815</v>
      </c>
      <c r="E119" s="301">
        <f t="shared" si="24"/>
        <v>0.79601291079237879</v>
      </c>
      <c r="F119" s="301">
        <f t="shared" si="24"/>
        <v>0.7990914232998706</v>
      </c>
      <c r="G119" s="301">
        <f t="shared" si="24"/>
        <v>0.79511981600739612</v>
      </c>
      <c r="H119" s="301">
        <f t="shared" si="24"/>
        <v>0.79546411048085597</v>
      </c>
      <c r="I119" s="301">
        <f t="shared" si="24"/>
        <v>0.79544357168841318</v>
      </c>
      <c r="J119" s="301">
        <f t="shared" si="24"/>
        <v>0.79639505505265373</v>
      </c>
      <c r="K119" s="301">
        <f t="shared" si="24"/>
        <v>0.79443266922010358</v>
      </c>
      <c r="L119" s="301">
        <f t="shared" si="24"/>
        <v>0.79614525052219765</v>
      </c>
      <c r="M119" s="301">
        <f t="shared" si="24"/>
        <v>0.79490953680494325</v>
      </c>
      <c r="N119" s="301">
        <f t="shared" si="24"/>
        <v>0.79621403018279202</v>
      </c>
      <c r="O119" s="301">
        <f t="shared" si="24"/>
        <v>0.7926479203481025</v>
      </c>
      <c r="P119" s="301">
        <f t="shared" si="24"/>
        <v>0.79268822243747794</v>
      </c>
      <c r="Q119" s="301">
        <f t="shared" si="24"/>
        <v>0.79360046958903896</v>
      </c>
      <c r="R119" s="301">
        <f t="shared" si="24"/>
        <v>0.79504914334103194</v>
      </c>
      <c r="S119" s="301">
        <f t="shared" si="24"/>
        <v>0.79350117785751539</v>
      </c>
      <c r="T119" s="301">
        <f t="shared" si="24"/>
        <v>0.79224565456385676</v>
      </c>
      <c r="U119" s="301">
        <f t="shared" si="24"/>
        <v>0.79928143548613373</v>
      </c>
      <c r="V119" s="301">
        <f t="shared" si="24"/>
        <v>0.79376009276489412</v>
      </c>
      <c r="W119" s="301">
        <f t="shared" si="24"/>
        <v>0.79457364686669962</v>
      </c>
      <c r="X119" s="301">
        <f t="shared" si="24"/>
        <v>0.80628253769398495</v>
      </c>
      <c r="Y119" s="301">
        <f t="shared" si="24"/>
        <v>0.79325896424842213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0.73830032744561036</v>
      </c>
      <c r="C120" s="302">
        <f t="shared" si="25"/>
        <v>0.73188233984832607</v>
      </c>
      <c r="D120" s="302">
        <f t="shared" si="25"/>
        <v>0.73661257266651325</v>
      </c>
      <c r="E120" s="302">
        <f t="shared" si="25"/>
        <v>0.740308578618874</v>
      </c>
      <c r="F120" s="302">
        <f t="shared" si="25"/>
        <v>0.75589253405709833</v>
      </c>
      <c r="G120" s="302">
        <f t="shared" si="25"/>
        <v>0.73840946627532467</v>
      </c>
      <c r="H120" s="302">
        <f t="shared" si="25"/>
        <v>0.73924078035298058</v>
      </c>
      <c r="I120" s="302">
        <f t="shared" si="25"/>
        <v>0.73885391118913535</v>
      </c>
      <c r="J120" s="302">
        <f t="shared" si="25"/>
        <v>0.74251576444749634</v>
      </c>
      <c r="K120" s="302">
        <f t="shared" si="25"/>
        <v>0.73599179041470564</v>
      </c>
      <c r="L120" s="302">
        <f t="shared" si="25"/>
        <v>0.74229678160954415</v>
      </c>
      <c r="M120" s="302">
        <f t="shared" si="25"/>
        <v>0.73652582130688682</v>
      </c>
      <c r="N120" s="302">
        <f t="shared" si="25"/>
        <v>0.74263403409686879</v>
      </c>
      <c r="O120" s="302">
        <f t="shared" si="25"/>
        <v>0.72629251715858867</v>
      </c>
      <c r="P120" s="302">
        <f t="shared" si="25"/>
        <v>0.72518178710375347</v>
      </c>
      <c r="Q120" s="302">
        <f t="shared" si="25"/>
        <v>0.73100188156069656</v>
      </c>
      <c r="R120" s="302">
        <f t="shared" si="25"/>
        <v>0.73533173581693467</v>
      </c>
      <c r="S120" s="302">
        <f t="shared" si="25"/>
        <v>0.7291506059451941</v>
      </c>
      <c r="T120" s="302">
        <f t="shared" si="25"/>
        <v>0.72449580080809517</v>
      </c>
      <c r="U120" s="302">
        <f t="shared" si="25"/>
        <v>0.75065223038972928</v>
      </c>
      <c r="V120" s="302">
        <f t="shared" si="25"/>
        <v>0.73057806706245199</v>
      </c>
      <c r="W120" s="302">
        <f t="shared" si="25"/>
        <v>0.73269022291988084</v>
      </c>
      <c r="X120" s="302">
        <f t="shared" si="25"/>
        <v>0.78015607932180764</v>
      </c>
      <c r="Y120" s="302">
        <f t="shared" si="25"/>
        <v>0.72770339832310416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5.7824057760739386E-2</v>
      </c>
      <c r="C121" s="302">
        <f t="shared" si="26"/>
        <v>6.2601285027067979E-2</v>
      </c>
      <c r="D121" s="302">
        <f t="shared" si="26"/>
        <v>5.8644857264174816E-2</v>
      </c>
      <c r="E121" s="302">
        <f t="shared" si="26"/>
        <v>5.5704332173504727E-2</v>
      </c>
      <c r="F121" s="302">
        <f t="shared" si="26"/>
        <v>4.3198889242772244E-2</v>
      </c>
      <c r="G121" s="302">
        <f t="shared" si="26"/>
        <v>5.6710349732071508E-2</v>
      </c>
      <c r="H121" s="302">
        <f t="shared" si="26"/>
        <v>5.6223330127875448E-2</v>
      </c>
      <c r="I121" s="302">
        <f t="shared" si="26"/>
        <v>5.6589660499277869E-2</v>
      </c>
      <c r="J121" s="302">
        <f t="shared" si="26"/>
        <v>5.3879290605157476E-2</v>
      </c>
      <c r="K121" s="302">
        <f t="shared" si="26"/>
        <v>5.8440878805398021E-2</v>
      </c>
      <c r="L121" s="302">
        <f t="shared" si="26"/>
        <v>5.3848468912653553E-2</v>
      </c>
      <c r="M121" s="302">
        <f t="shared" si="26"/>
        <v>5.8383715498056578E-2</v>
      </c>
      <c r="N121" s="302">
        <f t="shared" si="26"/>
        <v>5.3579996085923252E-2</v>
      </c>
      <c r="O121" s="302">
        <f t="shared" si="26"/>
        <v>6.6355403189513884E-2</v>
      </c>
      <c r="P121" s="302">
        <f t="shared" si="26"/>
        <v>6.7506435333724385E-2</v>
      </c>
      <c r="Q121" s="302">
        <f t="shared" si="26"/>
        <v>6.2598588028342408E-2</v>
      </c>
      <c r="R121" s="302">
        <f t="shared" si="26"/>
        <v>5.971740752409728E-2</v>
      </c>
      <c r="S121" s="302">
        <f t="shared" si="26"/>
        <v>6.4350571912321311E-2</v>
      </c>
      <c r="T121" s="302">
        <f t="shared" si="26"/>
        <v>6.7749853755761549E-2</v>
      </c>
      <c r="U121" s="302">
        <f t="shared" si="26"/>
        <v>4.8629205096404428E-2</v>
      </c>
      <c r="V121" s="302">
        <f t="shared" si="26"/>
        <v>6.318202570244226E-2</v>
      </c>
      <c r="W121" s="302">
        <f t="shared" si="26"/>
        <v>6.1883423946818755E-2</v>
      </c>
      <c r="X121" s="302">
        <f t="shared" si="26"/>
        <v>2.6126458372177263E-2</v>
      </c>
      <c r="Y121" s="302">
        <f t="shared" si="26"/>
        <v>6.5555565925317971E-2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0.1004260176136456</v>
      </c>
      <c r="C122" s="301">
        <f t="shared" si="27"/>
        <v>9.9703388995124598E-2</v>
      </c>
      <c r="D122" s="301">
        <f t="shared" si="27"/>
        <v>0.10040694363816083</v>
      </c>
      <c r="E122" s="301">
        <f t="shared" si="27"/>
        <v>0.10090232270020685</v>
      </c>
      <c r="F122" s="301">
        <f t="shared" si="27"/>
        <v>0.10300365593912983</v>
      </c>
      <c r="G122" s="301">
        <f t="shared" si="27"/>
        <v>0.10087505884314936</v>
      </c>
      <c r="H122" s="301">
        <f t="shared" si="27"/>
        <v>0.10088814111886807</v>
      </c>
      <c r="I122" s="301">
        <f t="shared" si="27"/>
        <v>0.10082243380662601</v>
      </c>
      <c r="J122" s="301">
        <f t="shared" si="27"/>
        <v>0.10123904643975638</v>
      </c>
      <c r="K122" s="301">
        <f t="shared" si="27"/>
        <v>0.10061702764490664</v>
      </c>
      <c r="L122" s="301">
        <f t="shared" si="27"/>
        <v>0.1012761953180642</v>
      </c>
      <c r="M122" s="301">
        <f t="shared" si="27"/>
        <v>0.10053171278286926</v>
      </c>
      <c r="N122" s="301">
        <f t="shared" si="27"/>
        <v>0.1013150471998075</v>
      </c>
      <c r="O122" s="301">
        <f t="shared" si="27"/>
        <v>9.9214569228557037E-2</v>
      </c>
      <c r="P122" s="301">
        <f t="shared" si="27"/>
        <v>9.8951168724425276E-2</v>
      </c>
      <c r="Q122" s="301">
        <f t="shared" si="27"/>
        <v>9.9864757493099005E-2</v>
      </c>
      <c r="R122" s="301">
        <f t="shared" si="27"/>
        <v>0.10022145894959089</v>
      </c>
      <c r="S122" s="301">
        <f t="shared" si="27"/>
        <v>9.9498737691985667E-2</v>
      </c>
      <c r="T122" s="301">
        <f t="shared" si="27"/>
        <v>9.8981955681612804E-2</v>
      </c>
      <c r="U122" s="301">
        <f t="shared" si="27"/>
        <v>0.1018021802595586</v>
      </c>
      <c r="V122" s="301">
        <f t="shared" si="27"/>
        <v>9.9707373528034493E-2</v>
      </c>
      <c r="W122" s="301">
        <f t="shared" si="27"/>
        <v>9.9838976934106677E-2</v>
      </c>
      <c r="X122" s="301">
        <f t="shared" si="27"/>
        <v>0.10505473549463845</v>
      </c>
      <c r="Y122" s="301">
        <f t="shared" si="27"/>
        <v>9.9285441094869004E-2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8.3742398251932498E-2</v>
      </c>
      <c r="C123" s="302">
        <f t="shared" si="28"/>
        <v>8.3014432066129379E-2</v>
      </c>
      <c r="D123" s="302">
        <f t="shared" si="28"/>
        <v>8.3550963103377382E-2</v>
      </c>
      <c r="E123" s="302">
        <f t="shared" si="28"/>
        <v>8.3970186000751734E-2</v>
      </c>
      <c r="F123" s="302">
        <f t="shared" si="28"/>
        <v>8.5737810575920614E-2</v>
      </c>
      <c r="G123" s="302">
        <f t="shared" si="28"/>
        <v>8.3754777424747281E-2</v>
      </c>
      <c r="H123" s="302">
        <f t="shared" si="28"/>
        <v>8.384906999374063E-2</v>
      </c>
      <c r="I123" s="302">
        <f t="shared" si="28"/>
        <v>8.3805189000619285E-2</v>
      </c>
      <c r="J123" s="302">
        <f t="shared" si="28"/>
        <v>8.4220538097053751E-2</v>
      </c>
      <c r="K123" s="302">
        <f t="shared" si="28"/>
        <v>8.3480550301667747E-2</v>
      </c>
      <c r="L123" s="302">
        <f t="shared" si="28"/>
        <v>8.4195699765897178E-2</v>
      </c>
      <c r="M123" s="302">
        <f t="shared" si="28"/>
        <v>8.3541123250086474E-2</v>
      </c>
      <c r="N123" s="302">
        <f t="shared" si="28"/>
        <v>8.4233952941542803E-2</v>
      </c>
      <c r="O123" s="302">
        <f t="shared" si="28"/>
        <v>8.2380401251784169E-2</v>
      </c>
      <c r="P123" s="302">
        <f t="shared" si="28"/>
        <v>8.2254415666860703E-2</v>
      </c>
      <c r="Q123" s="302">
        <f t="shared" si="28"/>
        <v>8.2914565269615839E-2</v>
      </c>
      <c r="R123" s="302">
        <f t="shared" si="28"/>
        <v>8.340568299775393E-2</v>
      </c>
      <c r="S123" s="302">
        <f t="shared" si="28"/>
        <v>8.2704582618783412E-2</v>
      </c>
      <c r="T123" s="302">
        <f t="shared" si="28"/>
        <v>8.2176607036103175E-2</v>
      </c>
      <c r="U123" s="302">
        <f t="shared" si="28"/>
        <v>8.5143424280316279E-2</v>
      </c>
      <c r="V123" s="302">
        <f t="shared" si="28"/>
        <v>8.286649371773154E-2</v>
      </c>
      <c r="W123" s="302">
        <f t="shared" si="28"/>
        <v>8.3106066951560351E-2</v>
      </c>
      <c r="X123" s="302">
        <f t="shared" si="28"/>
        <v>8.8489925663815888E-2</v>
      </c>
      <c r="Y123" s="302">
        <f t="shared" si="28"/>
        <v>8.2540431754240792E-2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1.6683619361713097E-2</v>
      </c>
      <c r="C124" s="303">
        <f t="shared" si="29"/>
        <v>1.6688956928995198E-2</v>
      </c>
      <c r="D124" s="303">
        <f t="shared" si="29"/>
        <v>1.685598053478345E-2</v>
      </c>
      <c r="E124" s="303">
        <f t="shared" si="29"/>
        <v>1.6932136699455116E-2</v>
      </c>
      <c r="F124" s="303">
        <f t="shared" si="29"/>
        <v>1.7265845363209211E-2</v>
      </c>
      <c r="G124" s="303">
        <f t="shared" si="29"/>
        <v>1.7120281418402068E-2</v>
      </c>
      <c r="H124" s="303">
        <f t="shared" si="29"/>
        <v>1.7039071125127429E-2</v>
      </c>
      <c r="I124" s="303">
        <f t="shared" si="29"/>
        <v>1.7017244806006707E-2</v>
      </c>
      <c r="J124" s="303">
        <f t="shared" si="29"/>
        <v>1.7018508342702639E-2</v>
      </c>
      <c r="K124" s="303">
        <f t="shared" si="29"/>
        <v>1.7136477343238882E-2</v>
      </c>
      <c r="L124" s="303">
        <f t="shared" si="29"/>
        <v>1.7080495552167028E-2</v>
      </c>
      <c r="M124" s="303">
        <f t="shared" si="29"/>
        <v>1.6990589532782777E-2</v>
      </c>
      <c r="N124" s="303">
        <f t="shared" si="29"/>
        <v>1.7081094258264703E-2</v>
      </c>
      <c r="O124" s="303">
        <f t="shared" si="29"/>
        <v>1.6834167976772868E-2</v>
      </c>
      <c r="P124" s="303">
        <f t="shared" si="29"/>
        <v>1.6696753057564576E-2</v>
      </c>
      <c r="Q124" s="303">
        <f t="shared" si="29"/>
        <v>1.6950192223483179E-2</v>
      </c>
      <c r="R124" s="303">
        <f t="shared" si="29"/>
        <v>1.6815775951836972E-2</v>
      </c>
      <c r="S124" s="303">
        <f t="shared" si="29"/>
        <v>1.6794155073202251E-2</v>
      </c>
      <c r="T124" s="303">
        <f t="shared" si="29"/>
        <v>1.6805348645509637E-2</v>
      </c>
      <c r="U124" s="303">
        <f t="shared" si="29"/>
        <v>1.665875597924232E-2</v>
      </c>
      <c r="V124" s="303">
        <f t="shared" si="29"/>
        <v>1.6840879810302956E-2</v>
      </c>
      <c r="W124" s="303">
        <f t="shared" si="29"/>
        <v>1.673290998254633E-2</v>
      </c>
      <c r="X124" s="303">
        <f t="shared" si="29"/>
        <v>1.656480983082257E-2</v>
      </c>
      <c r="Y124" s="303">
        <f t="shared" si="29"/>
        <v>1.6745009340628211E-2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0.99999999999999989</v>
      </c>
      <c r="D126" s="232">
        <f t="shared" si="30"/>
        <v>1</v>
      </c>
      <c r="E126" s="232">
        <f t="shared" si="30"/>
        <v>1.0000000000000004</v>
      </c>
      <c r="F126" s="232">
        <f t="shared" si="30"/>
        <v>0.99999999999999978</v>
      </c>
      <c r="G126" s="232">
        <f t="shared" si="30"/>
        <v>0.99999999999999989</v>
      </c>
      <c r="H126" s="232">
        <f t="shared" si="30"/>
        <v>1</v>
      </c>
      <c r="I126" s="232">
        <f t="shared" si="30"/>
        <v>1.0000000000000004</v>
      </c>
      <c r="J126" s="232">
        <f t="shared" si="30"/>
        <v>1.0000000000000002</v>
      </c>
      <c r="K126" s="232">
        <f t="shared" si="30"/>
        <v>1.0000000000000002</v>
      </c>
      <c r="L126" s="232">
        <f t="shared" si="30"/>
        <v>1</v>
      </c>
      <c r="M126" s="232">
        <f t="shared" si="30"/>
        <v>0.99999999999999933</v>
      </c>
      <c r="N126" s="232">
        <f t="shared" si="30"/>
        <v>1</v>
      </c>
      <c r="O126" s="232">
        <f t="shared" si="30"/>
        <v>0.99999999999999978</v>
      </c>
      <c r="P126" s="232">
        <f t="shared" si="30"/>
        <v>0.99999999999999933</v>
      </c>
      <c r="Q126" s="232">
        <f t="shared" si="30"/>
        <v>0.99999999999999989</v>
      </c>
      <c r="R126" s="232">
        <f t="shared" si="30"/>
        <v>1.0000000000000004</v>
      </c>
      <c r="S126" s="232">
        <f t="shared" si="30"/>
        <v>1</v>
      </c>
      <c r="T126" s="232">
        <f t="shared" si="30"/>
        <v>1.0000000000000004</v>
      </c>
      <c r="U126" s="232">
        <f t="shared" si="30"/>
        <v>0.99999999999999978</v>
      </c>
      <c r="V126" s="232">
        <f t="shared" si="30"/>
        <v>1</v>
      </c>
      <c r="W126" s="232">
        <f t="shared" si="30"/>
        <v>1</v>
      </c>
      <c r="X126" s="232">
        <f t="shared" si="30"/>
        <v>1.0000000000000002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2.8025193177516249E-2</v>
      </c>
      <c r="C127" s="299">
        <f t="shared" si="31"/>
        <v>2.8009604893575919E-2</v>
      </c>
      <c r="D127" s="299">
        <f t="shared" si="31"/>
        <v>2.8024424892584561E-2</v>
      </c>
      <c r="E127" s="299">
        <f t="shared" si="31"/>
        <v>2.8014454975564686E-2</v>
      </c>
      <c r="F127" s="299">
        <f t="shared" si="31"/>
        <v>2.807079575261039E-2</v>
      </c>
      <c r="G127" s="299">
        <f t="shared" si="31"/>
        <v>2.7958626823157372E-2</v>
      </c>
      <c r="H127" s="299">
        <f t="shared" si="31"/>
        <v>2.7939999469275962E-2</v>
      </c>
      <c r="I127" s="299">
        <f t="shared" si="31"/>
        <v>2.7952900341622556E-2</v>
      </c>
      <c r="J127" s="299">
        <f t="shared" si="31"/>
        <v>2.7865501147443537E-2</v>
      </c>
      <c r="K127" s="299">
        <f t="shared" si="31"/>
        <v>2.7877266843103328E-2</v>
      </c>
      <c r="L127" s="299">
        <f t="shared" si="31"/>
        <v>2.7943116526260699E-2</v>
      </c>
      <c r="M127" s="299">
        <f t="shared" si="31"/>
        <v>2.7960870672682644E-2</v>
      </c>
      <c r="N127" s="299">
        <f t="shared" si="31"/>
        <v>2.8035737100428695E-2</v>
      </c>
      <c r="O127" s="299">
        <f t="shared" si="31"/>
        <v>2.7931930465166101E-2</v>
      </c>
      <c r="P127" s="299">
        <f t="shared" si="31"/>
        <v>2.7912169622276484E-2</v>
      </c>
      <c r="Q127" s="299">
        <f t="shared" si="31"/>
        <v>2.7865661888900797E-2</v>
      </c>
      <c r="R127" s="299">
        <f t="shared" si="31"/>
        <v>2.7649425457754465E-2</v>
      </c>
      <c r="S127" s="299">
        <f t="shared" si="31"/>
        <v>2.7477059401100165E-2</v>
      </c>
      <c r="T127" s="299">
        <f t="shared" si="31"/>
        <v>2.7382359183710729E-2</v>
      </c>
      <c r="U127" s="299">
        <f t="shared" si="31"/>
        <v>2.7440000412018779E-2</v>
      </c>
      <c r="V127" s="299">
        <f t="shared" si="31"/>
        <v>2.7330117113185372E-2</v>
      </c>
      <c r="W127" s="299">
        <f t="shared" si="31"/>
        <v>2.7148690327358373E-2</v>
      </c>
      <c r="X127" s="299">
        <f t="shared" si="31"/>
        <v>2.6768116287115149E-2</v>
      </c>
      <c r="Y127" s="299">
        <f t="shared" si="31"/>
        <v>2.7144763651684042E-2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3.1042211527297333E-3</v>
      </c>
      <c r="C128" s="233">
        <f t="shared" si="32"/>
        <v>3.1024945105461873E-3</v>
      </c>
      <c r="D128" s="233">
        <f t="shared" si="32"/>
        <v>3.1041360533578515E-3</v>
      </c>
      <c r="E128" s="233">
        <f t="shared" si="32"/>
        <v>3.1030317317173898E-3</v>
      </c>
      <c r="F128" s="233">
        <f t="shared" si="32"/>
        <v>3.1092723392578524E-3</v>
      </c>
      <c r="G128" s="233">
        <f t="shared" si="32"/>
        <v>3.1239248978288852E-3</v>
      </c>
      <c r="H128" s="233">
        <f t="shared" si="32"/>
        <v>3.1213945098458738E-3</v>
      </c>
      <c r="I128" s="233">
        <f t="shared" si="32"/>
        <v>3.1089272155765775E-3</v>
      </c>
      <c r="J128" s="233">
        <f t="shared" si="32"/>
        <v>3.1254987280181475E-3</v>
      </c>
      <c r="K128" s="233">
        <f t="shared" si="32"/>
        <v>3.1156233800709015E-3</v>
      </c>
      <c r="L128" s="233">
        <f t="shared" si="32"/>
        <v>3.112952034924777E-3</v>
      </c>
      <c r="M128" s="233">
        <f t="shared" si="32"/>
        <v>3.1059513743261478E-3</v>
      </c>
      <c r="N128" s="233">
        <f t="shared" si="32"/>
        <v>3.1062096378767301E-3</v>
      </c>
      <c r="O128" s="233">
        <f t="shared" si="32"/>
        <v>3.0938908730201707E-3</v>
      </c>
      <c r="P128" s="233">
        <f t="shared" si="32"/>
        <v>3.0917020557618869E-3</v>
      </c>
      <c r="Q128" s="233">
        <f t="shared" si="32"/>
        <v>3.086550609033371E-3</v>
      </c>
      <c r="R128" s="233">
        <f t="shared" si="32"/>
        <v>3.1295489427575029E-3</v>
      </c>
      <c r="S128" s="233">
        <f t="shared" si="32"/>
        <v>3.1696578950578787E-3</v>
      </c>
      <c r="T128" s="233">
        <f t="shared" si="32"/>
        <v>3.2119961826432152E-3</v>
      </c>
      <c r="U128" s="233">
        <f t="shared" si="32"/>
        <v>3.2410592980496905E-3</v>
      </c>
      <c r="V128" s="233">
        <f t="shared" si="32"/>
        <v>3.2686399489857102E-3</v>
      </c>
      <c r="W128" s="233">
        <f t="shared" si="32"/>
        <v>3.2878563885630802E-3</v>
      </c>
      <c r="X128" s="233">
        <f t="shared" si="32"/>
        <v>3.2779812543547661E-3</v>
      </c>
      <c r="Y128" s="233">
        <f t="shared" si="32"/>
        <v>3.3217208871995545E-3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0.13506829780000362</v>
      </c>
      <c r="C129" s="233">
        <f t="shared" si="33"/>
        <v>0.13499316957647609</v>
      </c>
      <c r="D129" s="233">
        <f t="shared" si="33"/>
        <v>0.13506459502667068</v>
      </c>
      <c r="E129" s="233">
        <f t="shared" si="33"/>
        <v>0.13501654469879054</v>
      </c>
      <c r="F129" s="233">
        <f t="shared" si="33"/>
        <v>0.13528808084143518</v>
      </c>
      <c r="G129" s="233">
        <f t="shared" si="33"/>
        <v>0.13458560098208755</v>
      </c>
      <c r="H129" s="233">
        <f t="shared" si="33"/>
        <v>0.1343518682682186</v>
      </c>
      <c r="I129" s="233">
        <f t="shared" si="33"/>
        <v>0.13428540412284404</v>
      </c>
      <c r="J129" s="233">
        <f t="shared" si="33"/>
        <v>0.13375122353667845</v>
      </c>
      <c r="K129" s="233">
        <f t="shared" si="33"/>
        <v>0.13370554776960722</v>
      </c>
      <c r="L129" s="233">
        <f t="shared" si="33"/>
        <v>0.13392985035162047</v>
      </c>
      <c r="M129" s="233">
        <f t="shared" si="33"/>
        <v>0.13393301987675815</v>
      </c>
      <c r="N129" s="233">
        <f t="shared" si="33"/>
        <v>0.13421810505681339</v>
      </c>
      <c r="O129" s="233">
        <f t="shared" si="33"/>
        <v>0.13393139188563721</v>
      </c>
      <c r="P129" s="233">
        <f t="shared" si="33"/>
        <v>0.13405750210979081</v>
      </c>
      <c r="Q129" s="233">
        <f t="shared" si="33"/>
        <v>0.13403257771755461</v>
      </c>
      <c r="R129" s="233">
        <f t="shared" si="33"/>
        <v>0.13286389359193626</v>
      </c>
      <c r="S129" s="233">
        <f t="shared" si="33"/>
        <v>0.13192110762139855</v>
      </c>
      <c r="T129" s="233">
        <f t="shared" si="33"/>
        <v>0.13130925819689257</v>
      </c>
      <c r="U129" s="233">
        <f t="shared" si="33"/>
        <v>0.13136661338375544</v>
      </c>
      <c r="V129" s="233">
        <f t="shared" si="33"/>
        <v>0.13064481471662376</v>
      </c>
      <c r="W129" s="233">
        <f t="shared" si="33"/>
        <v>0.12960304765006067</v>
      </c>
      <c r="X129" s="233">
        <f t="shared" si="33"/>
        <v>0.12763179979243619</v>
      </c>
      <c r="Y129" s="233">
        <f t="shared" si="33"/>
        <v>0.129328159345138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4.233802686426303E-2</v>
      </c>
      <c r="C130" s="233">
        <f t="shared" si="34"/>
        <v>4.2314477439284827E-2</v>
      </c>
      <c r="D130" s="233">
        <f t="shared" si="34"/>
        <v>4.2336866206141188E-2</v>
      </c>
      <c r="E130" s="233">
        <f t="shared" si="34"/>
        <v>4.232180452175071E-2</v>
      </c>
      <c r="F130" s="233">
        <f t="shared" si="34"/>
        <v>4.2406919272503917E-2</v>
      </c>
      <c r="G130" s="233">
        <f t="shared" si="34"/>
        <v>4.2606763416296663E-2</v>
      </c>
      <c r="H130" s="233">
        <f t="shared" si="34"/>
        <v>4.2572251817692433E-2</v>
      </c>
      <c r="I130" s="233">
        <f t="shared" si="34"/>
        <v>4.2402212180138288E-2</v>
      </c>
      <c r="J130" s="233">
        <f t="shared" si="34"/>
        <v>4.2628228660412458E-2</v>
      </c>
      <c r="K130" s="233">
        <f t="shared" si="34"/>
        <v>4.2493540206815394E-2</v>
      </c>
      <c r="L130" s="233">
        <f t="shared" si="34"/>
        <v>4.2457106113690024E-2</v>
      </c>
      <c r="M130" s="233">
        <f t="shared" si="34"/>
        <v>4.2361625108339684E-2</v>
      </c>
      <c r="N130" s="233">
        <f t="shared" si="34"/>
        <v>4.2365147527846758E-2</v>
      </c>
      <c r="O130" s="233">
        <f t="shared" si="34"/>
        <v>4.2197133661639796E-2</v>
      </c>
      <c r="P130" s="233">
        <f t="shared" si="34"/>
        <v>4.2167280697136704E-2</v>
      </c>
      <c r="Q130" s="233">
        <f t="shared" si="34"/>
        <v>4.2097020854409355E-2</v>
      </c>
      <c r="R130" s="233">
        <f t="shared" si="34"/>
        <v>4.2555608543155599E-2</v>
      </c>
      <c r="S130" s="233">
        <f t="shared" si="34"/>
        <v>4.2989586794737522E-2</v>
      </c>
      <c r="T130" s="233">
        <f t="shared" si="34"/>
        <v>4.3466142418032601E-2</v>
      </c>
      <c r="U130" s="233">
        <f t="shared" si="34"/>
        <v>4.411909226485479E-2</v>
      </c>
      <c r="V130" s="233">
        <f t="shared" si="34"/>
        <v>4.4444110952035328E-2</v>
      </c>
      <c r="W130" s="233">
        <f t="shared" si="34"/>
        <v>4.4596328935080261E-2</v>
      </c>
      <c r="X130" s="233">
        <f t="shared" si="34"/>
        <v>4.4367044147917874E-2</v>
      </c>
      <c r="Y130" s="233">
        <f t="shared" si="34"/>
        <v>4.5304474532740439E-2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0.25440109299898372</v>
      </c>
      <c r="C131" s="300">
        <f t="shared" si="35"/>
        <v>0.24455954141277464</v>
      </c>
      <c r="D131" s="300">
        <f t="shared" si="35"/>
        <v>0.25378363624856692</v>
      </c>
      <c r="E131" s="300">
        <f t="shared" si="35"/>
        <v>0.26067259584567104</v>
      </c>
      <c r="F131" s="300">
        <f t="shared" si="35"/>
        <v>0.29904735478319672</v>
      </c>
      <c r="G131" s="300">
        <f t="shared" si="35"/>
        <v>0.26039032241542792</v>
      </c>
      <c r="H131" s="300">
        <f t="shared" si="35"/>
        <v>0.2617567313389122</v>
      </c>
      <c r="I131" s="300">
        <f t="shared" si="35"/>
        <v>0.25943285460162457</v>
      </c>
      <c r="J131" s="300">
        <f t="shared" si="35"/>
        <v>0.26679208013535027</v>
      </c>
      <c r="K131" s="300">
        <f t="shared" si="35"/>
        <v>0.25651681547565874</v>
      </c>
      <c r="L131" s="300">
        <f t="shared" si="35"/>
        <v>0.266820802197416</v>
      </c>
      <c r="M131" s="300">
        <f t="shared" si="35"/>
        <v>0.25524445857817257</v>
      </c>
      <c r="N131" s="300">
        <f t="shared" si="35"/>
        <v>0.26732901589827746</v>
      </c>
      <c r="O131" s="300">
        <f t="shared" si="35"/>
        <v>0.23992296647527431</v>
      </c>
      <c r="P131" s="300">
        <f t="shared" si="35"/>
        <v>0.23760069278906429</v>
      </c>
      <c r="Q131" s="300">
        <f t="shared" si="35"/>
        <v>0.24656910886331621</v>
      </c>
      <c r="R131" s="300">
        <f t="shared" si="35"/>
        <v>0.25928018125276958</v>
      </c>
      <c r="S131" s="300">
        <f t="shared" si="35"/>
        <v>0.25244379154835234</v>
      </c>
      <c r="T131" s="300">
        <f t="shared" si="35"/>
        <v>0.24905844246722966</v>
      </c>
      <c r="U131" s="300">
        <f t="shared" si="35"/>
        <v>0.29040296723316872</v>
      </c>
      <c r="V131" s="300">
        <f t="shared" si="35"/>
        <v>0.25811249272441922</v>
      </c>
      <c r="W131" s="300">
        <f t="shared" si="35"/>
        <v>0.26458987938958117</v>
      </c>
      <c r="X131" s="300">
        <f t="shared" si="35"/>
        <v>0.41870313372401613</v>
      </c>
      <c r="Y131" s="300">
        <f t="shared" si="35"/>
        <v>0.2571714149736441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0.53706316800650378</v>
      </c>
      <c r="C132" s="235">
        <f t="shared" si="36"/>
        <v>0.54702071216734227</v>
      </c>
      <c r="D132" s="235">
        <f t="shared" si="36"/>
        <v>0.53768634157267881</v>
      </c>
      <c r="E132" s="235">
        <f t="shared" si="36"/>
        <v>0.53087156822650594</v>
      </c>
      <c r="F132" s="235">
        <f t="shared" si="36"/>
        <v>0.49207757701099569</v>
      </c>
      <c r="G132" s="235">
        <f t="shared" si="36"/>
        <v>0.53133476146520153</v>
      </c>
      <c r="H132" s="235">
        <f t="shared" si="36"/>
        <v>0.53025775459605495</v>
      </c>
      <c r="I132" s="235">
        <f t="shared" si="36"/>
        <v>0.5328177015381943</v>
      </c>
      <c r="J132" s="235">
        <f t="shared" si="36"/>
        <v>0.52583746779209728</v>
      </c>
      <c r="K132" s="235">
        <f t="shared" si="36"/>
        <v>0.53629120632474458</v>
      </c>
      <c r="L132" s="235">
        <f t="shared" si="36"/>
        <v>0.52573617277608808</v>
      </c>
      <c r="M132" s="235">
        <f t="shared" si="36"/>
        <v>0.5373940743897202</v>
      </c>
      <c r="N132" s="235">
        <f t="shared" si="36"/>
        <v>0.52494578477875697</v>
      </c>
      <c r="O132" s="235">
        <f t="shared" si="36"/>
        <v>0.55292268663926225</v>
      </c>
      <c r="P132" s="235">
        <f t="shared" si="36"/>
        <v>0.55517065272596922</v>
      </c>
      <c r="Q132" s="235">
        <f t="shared" si="36"/>
        <v>0.54634908006678551</v>
      </c>
      <c r="R132" s="235">
        <f t="shared" si="36"/>
        <v>0.53452134221162695</v>
      </c>
      <c r="S132" s="235">
        <f t="shared" si="36"/>
        <v>0.54199879673935358</v>
      </c>
      <c r="T132" s="235">
        <f t="shared" si="36"/>
        <v>0.54557180155149154</v>
      </c>
      <c r="U132" s="235">
        <f t="shared" si="36"/>
        <v>0.50343026740815244</v>
      </c>
      <c r="V132" s="235">
        <f t="shared" si="36"/>
        <v>0.53619982454475068</v>
      </c>
      <c r="W132" s="235">
        <f t="shared" si="36"/>
        <v>0.5307741973093566</v>
      </c>
      <c r="X132" s="235">
        <f t="shared" si="36"/>
        <v>0.3792519247941602</v>
      </c>
      <c r="Y132" s="235">
        <f t="shared" si="36"/>
        <v>0.53772946660959409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0.69201855113597843</v>
      </c>
      <c r="C136" s="322">
        <f>IF(C$5=0,0,C$5/PPA_fec!C$5)</f>
        <v>0.6915859194717543</v>
      </c>
      <c r="D136" s="322">
        <f>IF(D$5=0,0,D$5/PPA_fec!D$5)</f>
        <v>0.68637363360946613</v>
      </c>
      <c r="E136" s="322">
        <f>IF(E$5=0,0,E$5/PPA_fec!E$5)</f>
        <v>0.68406569364674541</v>
      </c>
      <c r="F136" s="322">
        <f>IF(F$5=0,0,F$5/PPA_fec!F$5)</f>
        <v>0.67357666259112903</v>
      </c>
      <c r="G136" s="322">
        <f>IF(G$5=0,0,G$5/PPA_fec!G$5)</f>
        <v>0.67833934786768757</v>
      </c>
      <c r="H136" s="322">
        <f>IF(H$5=0,0,H$5/PPA_fec!H$5)</f>
        <v>0.68073254543079986</v>
      </c>
      <c r="I136" s="322">
        <f>IF(I$5=0,0,I$5/PPA_fec!I$5)</f>
        <v>0.68140714672526426</v>
      </c>
      <c r="J136" s="322">
        <f>IF(J$5=0,0,J$5/PPA_fec!J$5)</f>
        <v>0.68141884069047709</v>
      </c>
      <c r="K136" s="322">
        <f>IF(K$5=0,0,K$5/PPA_fec!K$5)</f>
        <v>0.67768672541875496</v>
      </c>
      <c r="L136" s="322">
        <f>IF(L$5=0,0,L$5/PPA_fec!L$5)</f>
        <v>0.67934110656668478</v>
      </c>
      <c r="M136" s="322">
        <f>IF(M$5=0,0,M$5/PPA_fec!M$5)</f>
        <v>0.69427706466381944</v>
      </c>
      <c r="N136" s="322">
        <f>IF(N$5=0,0,N$5/PPA_fec!N$5)</f>
        <v>0.69284613516182214</v>
      </c>
      <c r="O136" s="322">
        <f>IF(O$5=0,0,O$5/PPA_fec!O$5)</f>
        <v>0.70032172518000813</v>
      </c>
      <c r="P136" s="322">
        <f>IF(P$5=0,0,P$5/PPA_fec!P$5)</f>
        <v>0.70454929713160397</v>
      </c>
      <c r="Q136" s="322">
        <f>IF(Q$5=0,0,Q$5/PPA_fec!Q$5)</f>
        <v>0.6968576798500199</v>
      </c>
      <c r="R136" s="322">
        <f>IF(R$5=0,0,R$5/PPA_fec!R$5)</f>
        <v>0.70109707355207296</v>
      </c>
      <c r="S136" s="322">
        <f>IF(S$5=0,0,S$5/PPA_fec!S$5)</f>
        <v>0.70163338712050316</v>
      </c>
      <c r="T136" s="322">
        <f>IF(T$5=0,0,T$5/PPA_fec!T$5)</f>
        <v>0.70116040717794115</v>
      </c>
      <c r="U136" s="322">
        <f>IF(U$5=0,0,U$5/PPA_fec!U$5)</f>
        <v>0.70677621468197482</v>
      </c>
      <c r="V136" s="322">
        <f>IF(V$5=0,0,V$5/PPA_fec!V$5)</f>
        <v>0.70017972295978237</v>
      </c>
      <c r="W136" s="322">
        <f>IF(W$5=0,0,W$5/PPA_fec!W$5)</f>
        <v>0.70362019865810765</v>
      </c>
      <c r="X136" s="322">
        <f>IF(X$5=0,0,X$5/PPA_fec!X$5)</f>
        <v>0.71194140098833036</v>
      </c>
      <c r="Y136" s="322">
        <f>IF(Y$5=0,0,Y$5/PPA_fec!Y$5)</f>
        <v>0.70304263100066722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0.4854484376296016</v>
      </c>
      <c r="C137" s="305">
        <f>IF(C$6=0,0,C$6/PPA_fec!C$6)</f>
        <v>0.48544843762960171</v>
      </c>
      <c r="D137" s="305">
        <f>IF(D$6=0,0,D$6/PPA_fec!D$6)</f>
        <v>0.4854484376296016</v>
      </c>
      <c r="E137" s="305">
        <f>IF(E$6=0,0,E$6/PPA_fec!E$6)</f>
        <v>0.4854484376296016</v>
      </c>
      <c r="F137" s="305">
        <f>IF(F$6=0,0,F$6/PPA_fec!F$6)</f>
        <v>0.48544843762960171</v>
      </c>
      <c r="G137" s="305">
        <f>IF(G$6=0,0,G$6/PPA_fec!G$6)</f>
        <v>0.48544843762960155</v>
      </c>
      <c r="H137" s="305">
        <f>IF(H$6=0,0,H$6/PPA_fec!H$6)</f>
        <v>0.48544843762960155</v>
      </c>
      <c r="I137" s="305">
        <f>IF(I$6=0,0,I$6/PPA_fec!I$6)</f>
        <v>0.48544843762960149</v>
      </c>
      <c r="J137" s="305">
        <f>IF(J$6=0,0,J$6/PPA_fec!J$6)</f>
        <v>0.4854484376296016</v>
      </c>
      <c r="K137" s="305">
        <f>IF(K$6=0,0,K$6/PPA_fec!K$6)</f>
        <v>0.48544843762960166</v>
      </c>
      <c r="L137" s="305">
        <f>IF(L$6=0,0,L$6/PPA_fec!L$6)</f>
        <v>0.48544843762960144</v>
      </c>
      <c r="M137" s="305">
        <f>IF(M$6=0,0,M$6/PPA_fec!M$6)</f>
        <v>0.49190359386664145</v>
      </c>
      <c r="N137" s="305">
        <f>IF(N$6=0,0,N$6/PPA_fec!N$6)</f>
        <v>0.49511416022704863</v>
      </c>
      <c r="O137" s="305">
        <f>IF(O$6=0,0,O$6/PPA_fec!O$6)</f>
        <v>0.49511416022704857</v>
      </c>
      <c r="P137" s="305">
        <f>IF(P$6=0,0,P$6/PPA_fec!P$6)</f>
        <v>0.49511416022704852</v>
      </c>
      <c r="Q137" s="305">
        <f>IF(Q$6=0,0,Q$6/PPA_fec!Q$6)</f>
        <v>0.49511416022704852</v>
      </c>
      <c r="R137" s="305">
        <f>IF(R$6=0,0,R$6/PPA_fec!R$6)</f>
        <v>0.49511416022704863</v>
      </c>
      <c r="S137" s="305">
        <f>IF(S$6=0,0,S$6/PPA_fec!S$6)</f>
        <v>0.49511416022704852</v>
      </c>
      <c r="T137" s="305">
        <f>IF(T$6=0,0,T$6/PPA_fec!T$6)</f>
        <v>0.49511416022704846</v>
      </c>
      <c r="U137" s="305">
        <f>IF(U$6=0,0,U$6/PPA_fec!U$6)</f>
        <v>0.49511416022704874</v>
      </c>
      <c r="V137" s="305">
        <f>IF(V$6=0,0,V$6/PPA_fec!V$6)</f>
        <v>0.49511416022704863</v>
      </c>
      <c r="W137" s="305">
        <f>IF(W$6=0,0,W$6/PPA_fec!W$6)</f>
        <v>0.49511416022704863</v>
      </c>
      <c r="X137" s="305">
        <f>IF(X$6=0,0,X$6/PPA_fec!X$6)</f>
        <v>0.49511416022704863</v>
      </c>
      <c r="Y137" s="305">
        <f>IF(Y$6=0,0,Y$6/PPA_fec!Y$6)</f>
        <v>0.49511416022704857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0.12615852692151402</v>
      </c>
      <c r="C138" s="306">
        <f>IF(C$7=0,0,C$7/PPA_fec!C$7)</f>
        <v>0.12615852692151414</v>
      </c>
      <c r="D138" s="306">
        <f>IF(D$7=0,0,D$7/PPA_fec!D$7)</f>
        <v>0.12615852692151414</v>
      </c>
      <c r="E138" s="306">
        <f>IF(E$7=0,0,E$7/PPA_fec!E$7)</f>
        <v>0.12615852692151416</v>
      </c>
      <c r="F138" s="306">
        <f>IF(F$7=0,0,F$7/PPA_fec!F$7)</f>
        <v>0.12615852692151411</v>
      </c>
      <c r="G138" s="306">
        <f>IF(G$7=0,0,G$7/PPA_fec!G$7)</f>
        <v>0.12615852692151408</v>
      </c>
      <c r="H138" s="306">
        <f>IF(H$7=0,0,H$7/PPA_fec!H$7)</f>
        <v>0.12615852692151416</v>
      </c>
      <c r="I138" s="306">
        <f>IF(I$7=0,0,I$7/PPA_fec!I$7)</f>
        <v>0.12615852692151405</v>
      </c>
      <c r="J138" s="306">
        <f>IF(J$7=0,0,J$7/PPA_fec!J$7)</f>
        <v>0.12615852692151408</v>
      </c>
      <c r="K138" s="306">
        <f>IF(K$7=0,0,K$7/PPA_fec!K$7)</f>
        <v>0.12615852692151411</v>
      </c>
      <c r="L138" s="306">
        <f>IF(L$7=0,0,L$7/PPA_fec!L$7)</f>
        <v>0.12615852692151416</v>
      </c>
      <c r="M138" s="306">
        <f>IF(M$7=0,0,M$7/PPA_fec!M$7)</f>
        <v>0.12867045863249091</v>
      </c>
      <c r="N138" s="306">
        <f>IF(N$7=0,0,N$7/PPA_fec!N$7)</f>
        <v>0.12867045863249088</v>
      </c>
      <c r="O138" s="306">
        <f>IF(O$7=0,0,O$7/PPA_fec!O$7)</f>
        <v>0.12867045863249088</v>
      </c>
      <c r="P138" s="306">
        <f>IF(P$7=0,0,P$7/PPA_fec!P$7)</f>
        <v>0.12867045863249085</v>
      </c>
      <c r="Q138" s="306">
        <f>IF(Q$7=0,0,Q$7/PPA_fec!Q$7)</f>
        <v>0.12867045863249085</v>
      </c>
      <c r="R138" s="306">
        <f>IF(R$7=0,0,R$7/PPA_fec!R$7)</f>
        <v>0.12867045863249085</v>
      </c>
      <c r="S138" s="306">
        <f>IF(S$7=0,0,S$7/PPA_fec!S$7)</f>
        <v>0.12867045863249085</v>
      </c>
      <c r="T138" s="306">
        <f>IF(T$7=0,0,T$7/PPA_fec!T$7)</f>
        <v>0.12867045863249088</v>
      </c>
      <c r="U138" s="306">
        <f>IF(U$7=0,0,U$7/PPA_fec!U$7)</f>
        <v>0.12867045863249083</v>
      </c>
      <c r="V138" s="306">
        <f>IF(V$7=0,0,V$7/PPA_fec!V$7)</f>
        <v>0.12867045863249088</v>
      </c>
      <c r="W138" s="306">
        <f>IF(W$7=0,0,W$7/PPA_fec!W$7)</f>
        <v>0.12867045863249088</v>
      </c>
      <c r="X138" s="306">
        <f>IF(X$7=0,0,X$7/PPA_fec!X$7)</f>
        <v>0.12867045863249085</v>
      </c>
      <c r="Y138" s="306">
        <f>IF(Y$7=0,0,Y$7/PPA_fec!Y$7)</f>
        <v>0.12867045863249085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0.69389781512807114</v>
      </c>
      <c r="C139" s="306">
        <f>IF(C$8=0,0,C$8/PPA_fec!C$8)</f>
        <v>0.69389781512807092</v>
      </c>
      <c r="D139" s="306">
        <f>IF(D$8=0,0,D$8/PPA_fec!D$8)</f>
        <v>0.69389781512807103</v>
      </c>
      <c r="E139" s="306">
        <f>IF(E$8=0,0,E$8/PPA_fec!E$8)</f>
        <v>0.69389781512807125</v>
      </c>
      <c r="F139" s="306">
        <f>IF(F$8=0,0,F$8/PPA_fec!F$8)</f>
        <v>0.69389781512807103</v>
      </c>
      <c r="G139" s="306">
        <f>IF(G$8=0,0,G$8/PPA_fec!G$8)</f>
        <v>0.69389781512807092</v>
      </c>
      <c r="H139" s="306">
        <f>IF(H$8=0,0,H$8/PPA_fec!H$8)</f>
        <v>0.69389781512807103</v>
      </c>
      <c r="I139" s="306">
        <f>IF(I$8=0,0,I$8/PPA_fec!I$8)</f>
        <v>0.69389781512807103</v>
      </c>
      <c r="J139" s="306">
        <f>IF(J$8=0,0,J$8/PPA_fec!J$8)</f>
        <v>0.69389781512807125</v>
      </c>
      <c r="K139" s="306">
        <f>IF(K$8=0,0,K$8/PPA_fec!K$8)</f>
        <v>0.69389781512807125</v>
      </c>
      <c r="L139" s="306">
        <f>IF(L$8=0,0,L$8/PPA_fec!L$8)</f>
        <v>0.69389781512807125</v>
      </c>
      <c r="M139" s="306">
        <f>IF(M$8=0,0,M$8/PPA_fec!M$8)</f>
        <v>0.70112403553099711</v>
      </c>
      <c r="N139" s="306">
        <f>IF(N$8=0,0,N$8/PPA_fec!N$8)</f>
        <v>0.70762763389363004</v>
      </c>
      <c r="O139" s="306">
        <f>IF(O$8=0,0,O$8/PPA_fec!O$8)</f>
        <v>0.70771395557081751</v>
      </c>
      <c r="P139" s="306">
        <f>IF(P$8=0,0,P$8/PPA_fec!P$8)</f>
        <v>0.7077139555708174</v>
      </c>
      <c r="Q139" s="306">
        <f>IF(Q$8=0,0,Q$8/PPA_fec!Q$8)</f>
        <v>0.70771395557081762</v>
      </c>
      <c r="R139" s="306">
        <f>IF(R$8=0,0,R$8/PPA_fec!R$8)</f>
        <v>0.70771395557081751</v>
      </c>
      <c r="S139" s="306">
        <f>IF(S$8=0,0,S$8/PPA_fec!S$8)</f>
        <v>0.70771395557081784</v>
      </c>
      <c r="T139" s="306">
        <f>IF(T$8=0,0,T$8/PPA_fec!T$8)</f>
        <v>0.70771395557081795</v>
      </c>
      <c r="U139" s="306">
        <f>IF(U$8=0,0,U$8/PPA_fec!U$8)</f>
        <v>0.70771395557081773</v>
      </c>
      <c r="V139" s="306">
        <f>IF(V$8=0,0,V$8/PPA_fec!V$8)</f>
        <v>0.70771395557081773</v>
      </c>
      <c r="W139" s="306">
        <f>IF(W$8=0,0,W$8/PPA_fec!W$8)</f>
        <v>0.70771395557081795</v>
      </c>
      <c r="X139" s="306">
        <f>IF(X$8=0,0,X$8/PPA_fec!X$8)</f>
        <v>0.70771395557081795</v>
      </c>
      <c r="Y139" s="306">
        <f>IF(Y$8=0,0,Y$8/PPA_fec!Y$8)</f>
        <v>0.70771395557081784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0.48713540486167328</v>
      </c>
      <c r="C140" s="306">
        <f>IF(C$9=0,0,C$9/PPA_fec!C$9)</f>
        <v>0.48713540486167312</v>
      </c>
      <c r="D140" s="306">
        <f>IF(D$9=0,0,D$9/PPA_fec!D$9)</f>
        <v>0.48713540486167334</v>
      </c>
      <c r="E140" s="306">
        <f>IF(E$9=0,0,E$9/PPA_fec!E$9)</f>
        <v>0.48713540486167345</v>
      </c>
      <c r="F140" s="306">
        <f>IF(F$9=0,0,F$9/PPA_fec!F$9)</f>
        <v>0.48713540486167334</v>
      </c>
      <c r="G140" s="306">
        <f>IF(G$9=0,0,G$9/PPA_fec!G$9)</f>
        <v>0.48713540486167328</v>
      </c>
      <c r="H140" s="306">
        <f>IF(H$9=0,0,H$9/PPA_fec!H$9)</f>
        <v>0.48713540486167345</v>
      </c>
      <c r="I140" s="306">
        <f>IF(I$9=0,0,I$9/PPA_fec!I$9)</f>
        <v>0.48713540486167328</v>
      </c>
      <c r="J140" s="306">
        <f>IF(J$9=0,0,J$9/PPA_fec!J$9)</f>
        <v>0.487135404861673</v>
      </c>
      <c r="K140" s="306">
        <f>IF(K$9=0,0,K$9/PPA_fec!K$9)</f>
        <v>0.48713540486167339</v>
      </c>
      <c r="L140" s="306">
        <f>IF(L$9=0,0,L$9/PPA_fec!L$9)</f>
        <v>0.48713540486167323</v>
      </c>
      <c r="M140" s="306">
        <f>IF(M$9=0,0,M$9/PPA_fec!M$9)</f>
        <v>0.49683471652035177</v>
      </c>
      <c r="N140" s="306">
        <f>IF(N$9=0,0,N$9/PPA_fec!N$9)</f>
        <v>0.49683471652035172</v>
      </c>
      <c r="O140" s="306">
        <f>IF(O$9=0,0,O$9/PPA_fec!O$9)</f>
        <v>0.49683471652035166</v>
      </c>
      <c r="P140" s="306">
        <f>IF(P$9=0,0,P$9/PPA_fec!P$9)</f>
        <v>0.49683471652035149</v>
      </c>
      <c r="Q140" s="306">
        <f>IF(Q$9=0,0,Q$9/PPA_fec!Q$9)</f>
        <v>0.49683471652035155</v>
      </c>
      <c r="R140" s="306">
        <f>IF(R$9=0,0,R$9/PPA_fec!R$9)</f>
        <v>0.49683471652035177</v>
      </c>
      <c r="S140" s="306">
        <f>IF(S$9=0,0,S$9/PPA_fec!S$9)</f>
        <v>0.4968347165203516</v>
      </c>
      <c r="T140" s="306">
        <f>IF(T$9=0,0,T$9/PPA_fec!T$9)</f>
        <v>0.49683471652035133</v>
      </c>
      <c r="U140" s="306">
        <f>IF(U$9=0,0,U$9/PPA_fec!U$9)</f>
        <v>0.49683471652035166</v>
      </c>
      <c r="V140" s="306">
        <f>IF(V$9=0,0,V$9/PPA_fec!V$9)</f>
        <v>0.49683471652035149</v>
      </c>
      <c r="W140" s="306">
        <f>IF(W$9=0,0,W$9/PPA_fec!W$9)</f>
        <v>0.49683471652035149</v>
      </c>
      <c r="X140" s="306">
        <f>IF(X$9=0,0,X$9/PPA_fec!X$9)</f>
        <v>0.49683471652035166</v>
      </c>
      <c r="Y140" s="306">
        <f>IF(Y$9=0,0,Y$9/PPA_fec!Y$9)</f>
        <v>0.49683471652035149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0.72842802647367577</v>
      </c>
      <c r="C141" s="307">
        <f>IF(C$10=0,0,C$10/PPA_fec!C$10)</f>
        <v>0.7345997228070007</v>
      </c>
      <c r="D141" s="307">
        <f>IF(D$10=0,0,D$10/PPA_fec!D$10)</f>
        <v>0.72877437454569005</v>
      </c>
      <c r="E141" s="307">
        <f>IF(E$10=0,0,E$10/PPA_fec!E$10)</f>
        <v>0.72705755023207463</v>
      </c>
      <c r="F141" s="307">
        <f>IF(F$10=0,0,F$10/PPA_fec!F$10)</f>
        <v>0.70869387184393762</v>
      </c>
      <c r="G141" s="307">
        <f>IF(G$10=0,0,G$10/PPA_fec!G$10)</f>
        <v>0.72506228029336728</v>
      </c>
      <c r="H141" s="307">
        <f>IF(H$10=0,0,H$10/PPA_fec!H$10)</f>
        <v>0.72606511835050547</v>
      </c>
      <c r="I141" s="307">
        <f>IF(I$10=0,0,I$10/PPA_fec!I$10)</f>
        <v>0.72896119281762184</v>
      </c>
      <c r="J141" s="307">
        <f>IF(J$10=0,0,J$10/PPA_fec!J$10)</f>
        <v>0.72762610971338915</v>
      </c>
      <c r="K141" s="307">
        <f>IF(K$10=0,0,K$10/PPA_fec!K$10)</f>
        <v>0.73357971332304861</v>
      </c>
      <c r="L141" s="307">
        <f>IF(L$10=0,0,L$10/PPA_fec!L$10)</f>
        <v>0.72433967282530332</v>
      </c>
      <c r="M141" s="307">
        <f>IF(M$10=0,0,M$10/PPA_fec!M$10)</f>
        <v>0.74508523159161022</v>
      </c>
      <c r="N141" s="307">
        <f>IF(N$10=0,0,N$10/PPA_fec!N$10)</f>
        <v>0.73873946732549756</v>
      </c>
      <c r="O141" s="307">
        <f>IF(O$10=0,0,O$10/PPA_fec!O$10)</f>
        <v>0.76392540962687694</v>
      </c>
      <c r="P141" s="307">
        <f>IF(P$10=0,0,P$10/PPA_fec!P$10)</f>
        <v>0.76701687089350867</v>
      </c>
      <c r="Q141" s="307">
        <f>IF(Q$10=0,0,Q$10/PPA_fec!Q$10)</f>
        <v>0.76708126397785648</v>
      </c>
      <c r="R141" s="307">
        <f>IF(R$10=0,0,R$10/PPA_fec!R$10)</f>
        <v>0.74848517346862187</v>
      </c>
      <c r="S141" s="307">
        <f>IF(S$10=0,0,S$10/PPA_fec!S$10)</f>
        <v>0.76323617992796966</v>
      </c>
      <c r="T141" s="307">
        <f>IF(T$10=0,0,T$10/PPA_fec!T$10)</f>
        <v>0.76699978980037009</v>
      </c>
      <c r="U141" s="307">
        <f>IF(U$10=0,0,U$10/PPA_fec!U$10)</f>
        <v>0.73269346766910004</v>
      </c>
      <c r="V141" s="307">
        <f>IF(V$10=0,0,V$10/PPA_fec!V$10)</f>
        <v>0.75402512299194968</v>
      </c>
      <c r="W141" s="307">
        <f>IF(W$10=0,0,W$10/PPA_fec!W$10)</f>
        <v>0.75135702591709186</v>
      </c>
      <c r="X141" s="307">
        <f>IF(X$10=0,0,X$10/PPA_fec!X$10)</f>
        <v>0.70728440642514323</v>
      </c>
      <c r="Y141" s="307">
        <f>IF(Y$10=0,0,Y$10/PPA_fec!Y$10)</f>
        <v>0.75557272673357156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0.60379171594596448</v>
      </c>
      <c r="C142" s="308">
        <f>IF(C$16=0,0,C$16/PPA_fec!C$16)</f>
        <v>0.60379171594596437</v>
      </c>
      <c r="D142" s="308">
        <f>IF(D$16=0,0,D$16/PPA_fec!D$16)</f>
        <v>0.60379171594596448</v>
      </c>
      <c r="E142" s="308">
        <f>IF(E$16=0,0,E$16/PPA_fec!E$16)</f>
        <v>0.60379171594596448</v>
      </c>
      <c r="F142" s="308">
        <f>IF(F$16=0,0,F$16/PPA_fec!F$16)</f>
        <v>0.6037917159459647</v>
      </c>
      <c r="G142" s="308">
        <f>IF(G$16=0,0,G$16/PPA_fec!G$16)</f>
        <v>0.60379171594596459</v>
      </c>
      <c r="H142" s="308">
        <f>IF(H$16=0,0,H$16/PPA_fec!H$16)</f>
        <v>0.60379171594596459</v>
      </c>
      <c r="I142" s="308">
        <f>IF(I$16=0,0,I$16/PPA_fec!I$16)</f>
        <v>0.60379171594596437</v>
      </c>
      <c r="J142" s="308">
        <f>IF(J$16=0,0,J$16/PPA_fec!J$16)</f>
        <v>0.60379171594596459</v>
      </c>
      <c r="K142" s="308">
        <f>IF(K$16=0,0,K$16/PPA_fec!K$16)</f>
        <v>0.60379171594596448</v>
      </c>
      <c r="L142" s="308">
        <f>IF(L$16=0,0,L$16/PPA_fec!L$16)</f>
        <v>0.60379171594596448</v>
      </c>
      <c r="M142" s="308">
        <f>IF(M$16=0,0,M$16/PPA_fec!M$16)</f>
        <v>0.611812544351368</v>
      </c>
      <c r="N142" s="308">
        <f>IF(N$16=0,0,N$16/PPA_fec!N$16)</f>
        <v>0.6158137615034025</v>
      </c>
      <c r="O142" s="308">
        <f>IF(O$16=0,0,O$16/PPA_fec!O$16)</f>
        <v>0.61581376150340272</v>
      </c>
      <c r="P142" s="308">
        <f>IF(P$16=0,0,P$16/PPA_fec!P$16)</f>
        <v>0.61581376150340272</v>
      </c>
      <c r="Q142" s="308">
        <f>IF(Q$16=0,0,Q$16/PPA_fec!Q$16)</f>
        <v>0.6158137615034025</v>
      </c>
      <c r="R142" s="308">
        <f>IF(R$16=0,0,R$16/PPA_fec!R$16)</f>
        <v>0.6158137615034025</v>
      </c>
      <c r="S142" s="308">
        <f>IF(S$16=0,0,S$16/PPA_fec!S$16)</f>
        <v>0.61581376150340272</v>
      </c>
      <c r="T142" s="308">
        <f>IF(T$16=0,0,T$16/PPA_fec!T$16)</f>
        <v>0.61581376150340239</v>
      </c>
      <c r="U142" s="308">
        <f>IF(U$16=0,0,U$16/PPA_fec!U$16)</f>
        <v>0.61581376150340206</v>
      </c>
      <c r="V142" s="308">
        <f>IF(V$16=0,0,V$16/PPA_fec!V$16)</f>
        <v>0.6158137615034025</v>
      </c>
      <c r="W142" s="308">
        <f>IF(W$16=0,0,W$16/PPA_fec!W$16)</f>
        <v>0.61581376150340228</v>
      </c>
      <c r="X142" s="308">
        <f>IF(X$16=0,0,X$16/PPA_fec!X$16)</f>
        <v>0.61581376150340261</v>
      </c>
      <c r="Y142" s="308">
        <f>IF(Y$16=0,0,Y$16/PPA_fec!Y$16)</f>
        <v>0.6158137615034025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0.71117477170770982</v>
      </c>
      <c r="C143" s="308">
        <f>IF(C$17=0,0,C$17/PPA_fec!C$17)</f>
        <v>0.71123557849731467</v>
      </c>
      <c r="D143" s="308">
        <f>IF(D$17=0,0,D$17/PPA_fec!D$17)</f>
        <v>0.70443284360981151</v>
      </c>
      <c r="E143" s="308">
        <f>IF(E$17=0,0,E$17/PPA_fec!E$17)</f>
        <v>0.70127586260133745</v>
      </c>
      <c r="F143" s="308">
        <f>IF(F$17=0,0,F$17/PPA_fec!F$17)</f>
        <v>0.68742455654700374</v>
      </c>
      <c r="G143" s="308">
        <f>IF(G$17=0,0,G$17/PPA_fec!G$17)</f>
        <v>0.69451427156146617</v>
      </c>
      <c r="H143" s="308">
        <f>IF(H$17=0,0,H$17/PPA_fec!H$17)</f>
        <v>0.69733012643907821</v>
      </c>
      <c r="I143" s="308">
        <f>IF(I$17=0,0,I$17/PPA_fec!I$17)</f>
        <v>0.69815204075182136</v>
      </c>
      <c r="J143" s="308">
        <f>IF(J$17=0,0,J$17/PPA_fec!J$17)</f>
        <v>0.6978438174100432</v>
      </c>
      <c r="K143" s="308">
        <f>IF(K$17=0,0,K$17/PPA_fec!K$17)</f>
        <v>0.69381681230828407</v>
      </c>
      <c r="L143" s="308">
        <f>IF(L$17=0,0,L$17/PPA_fec!L$17)</f>
        <v>0.69538481006296948</v>
      </c>
      <c r="M143" s="308">
        <f>IF(M$17=0,0,M$17/PPA_fec!M$17)</f>
        <v>0.71188938400475854</v>
      </c>
      <c r="N143" s="308">
        <f>IF(N$17=0,0,N$17/PPA_fec!N$17)</f>
        <v>0.70917463014304771</v>
      </c>
      <c r="O143" s="308">
        <f>IF(O$17=0,0,O$17/PPA_fec!O$17)</f>
        <v>0.71954014013802303</v>
      </c>
      <c r="P143" s="308">
        <f>IF(P$17=0,0,P$17/PPA_fec!P$17)</f>
        <v>0.72484370495498662</v>
      </c>
      <c r="Q143" s="308">
        <f>IF(Q$17=0,0,Q$17/PPA_fec!Q$17)</f>
        <v>0.71478422234615346</v>
      </c>
      <c r="R143" s="308">
        <f>IF(R$17=0,0,R$17/PPA_fec!R$17)</f>
        <v>0.71981980173330751</v>
      </c>
      <c r="S143" s="308">
        <f>IF(S$17=0,0,S$17/PPA_fec!S$17)</f>
        <v>0.72089482851179376</v>
      </c>
      <c r="T143" s="308">
        <f>IF(T$17=0,0,T$17/PPA_fec!T$17)</f>
        <v>0.72070859125558195</v>
      </c>
      <c r="U143" s="308">
        <f>IF(U$17=0,0,U$17/PPA_fec!U$17)</f>
        <v>0.72527702582767184</v>
      </c>
      <c r="V143" s="308">
        <f>IF(V$17=0,0,V$17/PPA_fec!V$17)</f>
        <v>0.71908933643171336</v>
      </c>
      <c r="W143" s="308">
        <f>IF(W$17=0,0,W$17/PPA_fec!W$17)</f>
        <v>0.72315170277297636</v>
      </c>
      <c r="X143" s="308">
        <f>IF(X$17=0,0,X$17/PPA_fec!X$17)</f>
        <v>0.72788990219891014</v>
      </c>
      <c r="Y143" s="308">
        <f>IF(Y$17=0,0,Y$17/PPA_fec!Y$17)</f>
        <v>0.72289016580116483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0.6002168310956113</v>
      </c>
      <c r="C144" s="309">
        <f>IF(C$30=0,0,C$30/PPA_fec!C$30)</f>
        <v>0.6002168310956113</v>
      </c>
      <c r="D144" s="309">
        <f>IF(D$30=0,0,D$30/PPA_fec!D$30)</f>
        <v>0.60021683109561152</v>
      </c>
      <c r="E144" s="309">
        <f>IF(E$30=0,0,E$30/PPA_fec!E$30)</f>
        <v>0.60021683109561141</v>
      </c>
      <c r="F144" s="309">
        <f>IF(F$30=0,0,F$30/PPA_fec!F$30)</f>
        <v>0.6002168310956113</v>
      </c>
      <c r="G144" s="309">
        <f>IF(G$30=0,0,G$30/PPA_fec!G$30)</f>
        <v>0.60021683109561141</v>
      </c>
      <c r="H144" s="309">
        <f>IF(H$30=0,0,H$30/PPA_fec!H$30)</f>
        <v>0.60021683109561119</v>
      </c>
      <c r="I144" s="309">
        <f>IF(I$30=0,0,I$30/PPA_fec!I$30)</f>
        <v>0.6002168310956113</v>
      </c>
      <c r="J144" s="309">
        <f>IF(J$30=0,0,J$30/PPA_fec!J$30)</f>
        <v>0.6002168310956113</v>
      </c>
      <c r="K144" s="309">
        <f>IF(K$30=0,0,K$30/PPA_fec!K$30)</f>
        <v>0.60021683109561152</v>
      </c>
      <c r="L144" s="309">
        <f>IF(L$30=0,0,L$30/PPA_fec!L$30)</f>
        <v>0.6002168310956113</v>
      </c>
      <c r="M144" s="309">
        <f>IF(M$30=0,0,M$30/PPA_fec!M$30)</f>
        <v>0.61216769742452004</v>
      </c>
      <c r="N144" s="309">
        <f>IF(N$30=0,0,N$30/PPA_fec!N$30)</f>
        <v>0.61216769742451982</v>
      </c>
      <c r="O144" s="309">
        <f>IF(O$30=0,0,O$30/PPA_fec!O$30)</f>
        <v>0.61216769742451993</v>
      </c>
      <c r="P144" s="309">
        <f>IF(P$30=0,0,P$30/PPA_fec!P$30)</f>
        <v>0.61216769742452015</v>
      </c>
      <c r="Q144" s="309">
        <f>IF(Q$30=0,0,Q$30/PPA_fec!Q$30)</f>
        <v>0.61216769742451993</v>
      </c>
      <c r="R144" s="309">
        <f>IF(R$30=0,0,R$30/PPA_fec!R$30)</f>
        <v>0.61216769742451993</v>
      </c>
      <c r="S144" s="309">
        <f>IF(S$30=0,0,S$30/PPA_fec!S$30)</f>
        <v>0.61216769742451993</v>
      </c>
      <c r="T144" s="309">
        <f>IF(T$30=0,0,T$30/PPA_fec!T$30)</f>
        <v>0.61216769742452004</v>
      </c>
      <c r="U144" s="309">
        <f>IF(U$30=0,0,U$30/PPA_fec!U$30)</f>
        <v>0.61216769742452015</v>
      </c>
      <c r="V144" s="309">
        <f>IF(V$30=0,0,V$30/PPA_fec!V$30)</f>
        <v>0.61216769742451993</v>
      </c>
      <c r="W144" s="309">
        <f>IF(W$30=0,0,W$30/PPA_fec!W$30)</f>
        <v>0.61216769742451993</v>
      </c>
      <c r="X144" s="309">
        <f>IF(X$30=0,0,X$30/PPA_fec!X$30)</f>
        <v>0.61216769742451993</v>
      </c>
      <c r="Y144" s="309">
        <f>IF(Y$30=0,0,Y$30/PPA_fec!Y$30)</f>
        <v>0.61216769742451982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0.71729464808413645</v>
      </c>
      <c r="C146" s="322">
        <f>IF(C$32=0,0,C$32/PPA_fec!C$32)</f>
        <v>0.71797052624483704</v>
      </c>
      <c r="D146" s="322">
        <f>IF(D$32=0,0,D$32/PPA_fec!D$32)</f>
        <v>0.71258823107763347</v>
      </c>
      <c r="E146" s="322">
        <f>IF(E$32=0,0,E$32/PPA_fec!E$32)</f>
        <v>0.70938320222388773</v>
      </c>
      <c r="F146" s="322">
        <f>IF(F$32=0,0,F$32/PPA_fec!F$32)</f>
        <v>0.69567247358565265</v>
      </c>
      <c r="G146" s="322">
        <f>IF(G$32=0,0,G$32/PPA_fec!G$32)</f>
        <v>0.71786206370576988</v>
      </c>
      <c r="H146" s="322">
        <f>IF(H$32=0,0,H$32/PPA_fec!H$32)</f>
        <v>0.7212834819446865</v>
      </c>
      <c r="I146" s="322">
        <f>IF(I$32=0,0,I$32/PPA_fec!I$32)</f>
        <v>0.72220860017770294</v>
      </c>
      <c r="J146" s="322">
        <f>IF(J$32=0,0,J$32/PPA_fec!J$32)</f>
        <v>0.72215497990368183</v>
      </c>
      <c r="K146" s="322">
        <f>IF(K$32=0,0,K$32/PPA_fec!K$32)</f>
        <v>0.71718360221019195</v>
      </c>
      <c r="L146" s="322">
        <f>IF(L$32=0,0,L$32/PPA_fec!L$32)</f>
        <v>0.72586823954688162</v>
      </c>
      <c r="M146" s="322">
        <f>IF(M$32=0,0,M$32/PPA_fec!M$32)</f>
        <v>0.72970918478726332</v>
      </c>
      <c r="N146" s="322">
        <f>IF(N$32=0,0,N$32/PPA_fec!N$32)</f>
        <v>0.72584279728105761</v>
      </c>
      <c r="O146" s="322">
        <f>IF(O$32=0,0,O$32/PPA_fec!O$32)</f>
        <v>0.73648957608708587</v>
      </c>
      <c r="P146" s="322">
        <f>IF(P$32=0,0,P$32/PPA_fec!P$32)</f>
        <v>0.74255091359522862</v>
      </c>
      <c r="Q146" s="322">
        <f>IF(Q$32=0,0,Q$32/PPA_fec!Q$32)</f>
        <v>0.73144829707617975</v>
      </c>
      <c r="R146" s="322">
        <f>IF(R$32=0,0,R$32/PPA_fec!R$32)</f>
        <v>0.73729510148825483</v>
      </c>
      <c r="S146" s="322">
        <f>IF(S$32=0,0,S$32/PPA_fec!S$32)</f>
        <v>0.73824429886169418</v>
      </c>
      <c r="T146" s="322">
        <f>IF(T$32=0,0,T$32/PPA_fec!T$32)</f>
        <v>0.73775257500009972</v>
      </c>
      <c r="U146" s="322">
        <f>IF(U$32=0,0,U$32/PPA_fec!U$32)</f>
        <v>0.74424460340607235</v>
      </c>
      <c r="V146" s="322">
        <f>IF(V$32=0,0,V$32/PPA_fec!V$32)</f>
        <v>0.73619605250241016</v>
      </c>
      <c r="W146" s="322">
        <f>IF(W$32=0,0,W$32/PPA_fec!W$32)</f>
        <v>0.7409463894780064</v>
      </c>
      <c r="X146" s="322">
        <f>IF(X$32=0,0,X$32/PPA_fec!X$32)</f>
        <v>0.74846553408323047</v>
      </c>
      <c r="Y146" s="322">
        <f>IF(Y$32=0,0,Y$32/PPA_fec!Y$32)</f>
        <v>0.74041100753135292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0.44379896418956449</v>
      </c>
      <c r="C147" s="305">
        <f>IF(C$33=0,0,C$33/PPA_fec!C$33)</f>
        <v>0.44435925604181253</v>
      </c>
      <c r="D147" s="305">
        <f>IF(D$33=0,0,D$33/PPA_fec!D$33)</f>
        <v>0.44544192194024462</v>
      </c>
      <c r="E147" s="305">
        <f>IF(E$33=0,0,E$33/PPA_fec!E$33)</f>
        <v>0.44544192194024473</v>
      </c>
      <c r="F147" s="305">
        <f>IF(F$33=0,0,F$33/PPA_fec!F$33)</f>
        <v>0.44544192194024451</v>
      </c>
      <c r="G147" s="305">
        <f>IF(G$33=0,0,G$33/PPA_fec!G$33)</f>
        <v>0.45577481484782195</v>
      </c>
      <c r="H147" s="305">
        <f>IF(H$33=0,0,H$33/PPA_fec!H$33)</f>
        <v>0.45577481484782162</v>
      </c>
      <c r="I147" s="305">
        <f>IF(I$33=0,0,I$33/PPA_fec!I$33)</f>
        <v>0.45577481484782184</v>
      </c>
      <c r="J147" s="305">
        <f>IF(J$33=0,0,J$33/PPA_fec!J$33)</f>
        <v>0.45577481484782162</v>
      </c>
      <c r="K147" s="305">
        <f>IF(K$33=0,0,K$33/PPA_fec!K$33)</f>
        <v>0.45577481484782173</v>
      </c>
      <c r="L147" s="305">
        <f>IF(L$33=0,0,L$33/PPA_fec!L$33)</f>
        <v>0.45978699356951186</v>
      </c>
      <c r="M147" s="305">
        <f>IF(M$33=0,0,M$33/PPA_fec!M$33)</f>
        <v>0.45978699356951225</v>
      </c>
      <c r="N147" s="305">
        <f>IF(N$33=0,0,N$33/PPA_fec!N$33)</f>
        <v>0.45978699356951203</v>
      </c>
      <c r="O147" s="305">
        <f>IF(O$33=0,0,O$33/PPA_fec!O$33)</f>
        <v>0.45978699356951186</v>
      </c>
      <c r="P147" s="305">
        <f>IF(P$33=0,0,P$33/PPA_fec!P$33)</f>
        <v>0.45978699356951225</v>
      </c>
      <c r="Q147" s="305">
        <f>IF(Q$33=0,0,Q$33/PPA_fec!Q$33)</f>
        <v>0.4597869935695118</v>
      </c>
      <c r="R147" s="305">
        <f>IF(R$33=0,0,R$33/PPA_fec!R$33)</f>
        <v>0.45978699356951191</v>
      </c>
      <c r="S147" s="305">
        <f>IF(S$33=0,0,S$33/PPA_fec!S$33)</f>
        <v>0.45978699356951219</v>
      </c>
      <c r="T147" s="305">
        <f>IF(T$33=0,0,T$33/PPA_fec!T$33)</f>
        <v>0.45978699356951197</v>
      </c>
      <c r="U147" s="305">
        <f>IF(U$33=0,0,U$33/PPA_fec!U$33)</f>
        <v>0.45978699356951175</v>
      </c>
      <c r="V147" s="305">
        <f>IF(V$33=0,0,V$33/PPA_fec!V$33)</f>
        <v>0.45978699356951214</v>
      </c>
      <c r="W147" s="305">
        <f>IF(W$33=0,0,W$33/PPA_fec!W$33)</f>
        <v>0.45978699356951219</v>
      </c>
      <c r="X147" s="305">
        <f>IF(X$33=0,0,X$33/PPA_fec!X$33)</f>
        <v>0.45978699356951175</v>
      </c>
      <c r="Y147" s="305">
        <f>IF(Y$33=0,0,Y$33/PPA_fec!Y$33)</f>
        <v>0.4597869935695123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0.1153464963782421</v>
      </c>
      <c r="C148" s="306">
        <f>IF(C$34=0,0,C$34/PPA_fec!C$34)</f>
        <v>0.11549212020191213</v>
      </c>
      <c r="D148" s="306">
        <f>IF(D$34=0,0,D$34/PPA_fec!D$34)</f>
        <v>0.11577351274270015</v>
      </c>
      <c r="E148" s="306">
        <f>IF(E$34=0,0,E$34/PPA_fec!E$34)</f>
        <v>0.11577351274270013</v>
      </c>
      <c r="F148" s="306">
        <f>IF(F$34=0,0,F$34/PPA_fec!F$34)</f>
        <v>0.11577351274270009</v>
      </c>
      <c r="G148" s="306">
        <f>IF(G$34=0,0,G$34/PPA_fec!G$34)</f>
        <v>0.11845910484748814</v>
      </c>
      <c r="H148" s="306">
        <f>IF(H$34=0,0,H$34/PPA_fec!H$34)</f>
        <v>0.11845910484748813</v>
      </c>
      <c r="I148" s="306">
        <f>IF(I$34=0,0,I$34/PPA_fec!I$34)</f>
        <v>0.11845910484748817</v>
      </c>
      <c r="J148" s="306">
        <f>IF(J$34=0,0,J$34/PPA_fec!J$34)</f>
        <v>0.11845910484748817</v>
      </c>
      <c r="K148" s="306">
        <f>IF(K$34=0,0,K$34/PPA_fec!K$34)</f>
        <v>0.11845910484748814</v>
      </c>
      <c r="L148" s="306">
        <f>IF(L$34=0,0,L$34/PPA_fec!L$34)</f>
        <v>0.11950189853502056</v>
      </c>
      <c r="M148" s="306">
        <f>IF(M$34=0,0,M$34/PPA_fec!M$34)</f>
        <v>0.11950189853502056</v>
      </c>
      <c r="N148" s="306">
        <f>IF(N$34=0,0,N$34/PPA_fec!N$34)</f>
        <v>0.11950189853502058</v>
      </c>
      <c r="O148" s="306">
        <f>IF(O$34=0,0,O$34/PPA_fec!O$34)</f>
        <v>0.11950189853502056</v>
      </c>
      <c r="P148" s="306">
        <f>IF(P$34=0,0,P$34/PPA_fec!P$34)</f>
        <v>0.11950189853502058</v>
      </c>
      <c r="Q148" s="306">
        <f>IF(Q$34=0,0,Q$34/PPA_fec!Q$34)</f>
        <v>0.11950189853502061</v>
      </c>
      <c r="R148" s="306">
        <f>IF(R$34=0,0,R$34/PPA_fec!R$34)</f>
        <v>0.11950189853502058</v>
      </c>
      <c r="S148" s="306">
        <f>IF(S$34=0,0,S$34/PPA_fec!S$34)</f>
        <v>0.11950189853502055</v>
      </c>
      <c r="T148" s="306">
        <f>IF(T$34=0,0,T$34/PPA_fec!T$34)</f>
        <v>0.11950189853502058</v>
      </c>
      <c r="U148" s="306">
        <f>IF(U$34=0,0,U$34/PPA_fec!U$34)</f>
        <v>0.11950189853502055</v>
      </c>
      <c r="V148" s="306">
        <f>IF(V$34=0,0,V$34/PPA_fec!V$34)</f>
        <v>0.11950189853502055</v>
      </c>
      <c r="W148" s="306">
        <f>IF(W$34=0,0,W$34/PPA_fec!W$34)</f>
        <v>0.11950189853502058</v>
      </c>
      <c r="X148" s="306">
        <f>IF(X$34=0,0,X$34/PPA_fec!X$34)</f>
        <v>0.11950189853502062</v>
      </c>
      <c r="Y148" s="306">
        <f>IF(Y$34=0,0,Y$34/PPA_fec!Y$34)</f>
        <v>0.11950189853502059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0.63232568339903017</v>
      </c>
      <c r="C149" s="306">
        <f>IF(C$35=0,0,C$35/PPA_fec!C$35)</f>
        <v>0.63312398839062156</v>
      </c>
      <c r="D149" s="306">
        <f>IF(D$35=0,0,D$35/PPA_fec!D$35)</f>
        <v>0.63466657300518758</v>
      </c>
      <c r="E149" s="306">
        <f>IF(E$35=0,0,E$35/PPA_fec!E$35)</f>
        <v>0.63466657300518736</v>
      </c>
      <c r="F149" s="306">
        <f>IF(F$35=0,0,F$35/PPA_fec!F$35)</f>
        <v>0.63466657300518747</v>
      </c>
      <c r="G149" s="306">
        <f>IF(G$35=0,0,G$35/PPA_fec!G$35)</f>
        <v>0.64781591762040169</v>
      </c>
      <c r="H149" s="306">
        <f>IF(H$35=0,0,H$35/PPA_fec!H$35)</f>
        <v>0.64938890022198081</v>
      </c>
      <c r="I149" s="306">
        <f>IF(I$35=0,0,I$35/PPA_fec!I$35)</f>
        <v>0.64938890022198059</v>
      </c>
      <c r="J149" s="306">
        <f>IF(J$35=0,0,J$35/PPA_fec!J$35)</f>
        <v>0.64938890022198059</v>
      </c>
      <c r="K149" s="306">
        <f>IF(K$35=0,0,K$35/PPA_fec!K$35)</f>
        <v>0.64938890022198092</v>
      </c>
      <c r="L149" s="306">
        <f>IF(L$35=0,0,L$35/PPA_fec!L$35)</f>
        <v>0.65510546077489884</v>
      </c>
      <c r="M149" s="306">
        <f>IF(M$35=0,0,M$35/PPA_fec!M$35)</f>
        <v>0.65510546077489862</v>
      </c>
      <c r="N149" s="306">
        <f>IF(N$35=0,0,N$35/PPA_fec!N$35)</f>
        <v>0.65510546077489873</v>
      </c>
      <c r="O149" s="306">
        <f>IF(O$35=0,0,O$35/PPA_fec!O$35)</f>
        <v>0.65510546077489862</v>
      </c>
      <c r="P149" s="306">
        <f>IF(P$35=0,0,P$35/PPA_fec!P$35)</f>
        <v>0.65510546077489851</v>
      </c>
      <c r="Q149" s="306">
        <f>IF(Q$35=0,0,Q$35/PPA_fec!Q$35)</f>
        <v>0.65510546077489862</v>
      </c>
      <c r="R149" s="306">
        <f>IF(R$35=0,0,R$35/PPA_fec!R$35)</f>
        <v>0.65510546077489851</v>
      </c>
      <c r="S149" s="306">
        <f>IF(S$35=0,0,S$35/PPA_fec!S$35)</f>
        <v>0.65510546077489851</v>
      </c>
      <c r="T149" s="306">
        <f>IF(T$35=0,0,T$35/PPA_fec!T$35)</f>
        <v>0.65510546077489828</v>
      </c>
      <c r="U149" s="306">
        <f>IF(U$35=0,0,U$35/PPA_fec!U$35)</f>
        <v>0.65510546077489828</v>
      </c>
      <c r="V149" s="306">
        <f>IF(V$35=0,0,V$35/PPA_fec!V$35)</f>
        <v>0.65510546077489873</v>
      </c>
      <c r="W149" s="306">
        <f>IF(W$35=0,0,W$35/PPA_fec!W$35)</f>
        <v>0.6551054607748984</v>
      </c>
      <c r="X149" s="306">
        <f>IF(X$35=0,0,X$35/PPA_fec!X$35)</f>
        <v>0.65510546077489862</v>
      </c>
      <c r="Y149" s="306">
        <f>IF(Y$35=0,0,Y$35/PPA_fec!Y$35)</f>
        <v>0.6551054607748984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0.44567017634149864</v>
      </c>
      <c r="C150" s="306">
        <f>IF(C$36=0,0,C$36/PPA_fec!C$36)</f>
        <v>0.44623283058078922</v>
      </c>
      <c r="D150" s="306">
        <f>IF(D$36=0,0,D$36/PPA_fec!D$36)</f>
        <v>0.44732006137853236</v>
      </c>
      <c r="E150" s="306">
        <f>IF(E$36=0,0,E$36/PPA_fec!E$36)</f>
        <v>0.44732006137853192</v>
      </c>
      <c r="F150" s="306">
        <f>IF(F$36=0,0,F$36/PPA_fec!F$36)</f>
        <v>0.44732006137853236</v>
      </c>
      <c r="G150" s="306">
        <f>IF(G$36=0,0,G$36/PPA_fec!G$36)</f>
        <v>0.45769652138818362</v>
      </c>
      <c r="H150" s="306">
        <f>IF(H$36=0,0,H$36/PPA_fec!H$36)</f>
        <v>0.45769652138818345</v>
      </c>
      <c r="I150" s="306">
        <f>IF(I$36=0,0,I$36/PPA_fec!I$36)</f>
        <v>0.45769652138818356</v>
      </c>
      <c r="J150" s="306">
        <f>IF(J$36=0,0,J$36/PPA_fec!J$36)</f>
        <v>0.45769652138818362</v>
      </c>
      <c r="K150" s="306">
        <f>IF(K$36=0,0,K$36/PPA_fec!K$36)</f>
        <v>0.45769652138818373</v>
      </c>
      <c r="L150" s="306">
        <f>IF(L$36=0,0,L$36/PPA_fec!L$36)</f>
        <v>0.46172561686314623</v>
      </c>
      <c r="M150" s="306">
        <f>IF(M$36=0,0,M$36/PPA_fec!M$36)</f>
        <v>0.46172561686314634</v>
      </c>
      <c r="N150" s="306">
        <f>IF(N$36=0,0,N$36/PPA_fec!N$36)</f>
        <v>0.46172561686314639</v>
      </c>
      <c r="O150" s="306">
        <f>IF(O$36=0,0,O$36/PPA_fec!O$36)</f>
        <v>0.46172561686314628</v>
      </c>
      <c r="P150" s="306">
        <f>IF(P$36=0,0,P$36/PPA_fec!P$36)</f>
        <v>0.46172561686314617</v>
      </c>
      <c r="Q150" s="306">
        <f>IF(Q$36=0,0,Q$36/PPA_fec!Q$36)</f>
        <v>0.46172561686314623</v>
      </c>
      <c r="R150" s="306">
        <f>IF(R$36=0,0,R$36/PPA_fec!R$36)</f>
        <v>0.46172561686314645</v>
      </c>
      <c r="S150" s="306">
        <f>IF(S$36=0,0,S$36/PPA_fec!S$36)</f>
        <v>0.46172561686314617</v>
      </c>
      <c r="T150" s="306">
        <f>IF(T$36=0,0,T$36/PPA_fec!T$36)</f>
        <v>0.46172561686314623</v>
      </c>
      <c r="U150" s="306">
        <f>IF(U$36=0,0,U$36/PPA_fec!U$36)</f>
        <v>0.46172561686314628</v>
      </c>
      <c r="V150" s="306">
        <f>IF(V$36=0,0,V$36/PPA_fec!V$36)</f>
        <v>0.46172561686314628</v>
      </c>
      <c r="W150" s="306">
        <f>IF(W$36=0,0,W$36/PPA_fec!W$36)</f>
        <v>0.46172561686314617</v>
      </c>
      <c r="X150" s="306">
        <f>IF(X$36=0,0,X$36/PPA_fec!X$36)</f>
        <v>0.46172561686314623</v>
      </c>
      <c r="Y150" s="306">
        <f>IF(Y$36=0,0,Y$36/PPA_fec!Y$36)</f>
        <v>0.46172561686314612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0.66586165967632516</v>
      </c>
      <c r="C151" s="307">
        <f>IF(C$37=0,0,C$37/PPA_fec!C$37)</f>
        <v>0.67235102103933153</v>
      </c>
      <c r="D151" s="307">
        <f>IF(D$37=0,0,D$37/PPA_fec!D$37)</f>
        <v>0.66864447202015365</v>
      </c>
      <c r="E151" s="307">
        <f>IF(E$37=0,0,E$37/PPA_fec!E$37)</f>
        <v>0.66706929988619346</v>
      </c>
      <c r="F151" s="307">
        <f>IF(F$37=0,0,F$37/PPA_fec!F$37)</f>
        <v>0.65022077657218658</v>
      </c>
      <c r="G151" s="307">
        <f>IF(G$37=0,0,G$37/PPA_fec!G$37)</f>
        <v>0.68067016241746525</v>
      </c>
      <c r="H151" s="307">
        <f>IF(H$37=0,0,H$37/PPA_fec!H$37)</f>
        <v>0.68161160146592081</v>
      </c>
      <c r="I151" s="307">
        <f>IF(I$37=0,0,I$37/PPA_fec!I$37)</f>
        <v>0.684330363055763</v>
      </c>
      <c r="J151" s="307">
        <f>IF(J$37=0,0,J$37/PPA_fec!J$37)</f>
        <v>0.68307702074559484</v>
      </c>
      <c r="K151" s="307">
        <f>IF(K$37=0,0,K$37/PPA_fec!K$37)</f>
        <v>0.68866611349817386</v>
      </c>
      <c r="L151" s="307">
        <f>IF(L$37=0,0,L$37/PPA_fec!L$37)</f>
        <v>0.68597775415379858</v>
      </c>
      <c r="M151" s="307">
        <f>IF(M$37=0,0,M$37/PPA_fec!M$37)</f>
        <v>0.69184925099285888</v>
      </c>
      <c r="N151" s="307">
        <f>IF(N$37=0,0,N$37/PPA_fec!N$37)</f>
        <v>0.68595688852432757</v>
      </c>
      <c r="O151" s="307">
        <f>IF(O$37=0,0,O$37/PPA_fec!O$37)</f>
        <v>0.70934330739017537</v>
      </c>
      <c r="P151" s="307">
        <f>IF(P$37=0,0,P$37/PPA_fec!P$37)</f>
        <v>0.71221388523967044</v>
      </c>
      <c r="Q151" s="307">
        <f>IF(Q$37=0,0,Q$37/PPA_fec!Q$37)</f>
        <v>0.71227367746918457</v>
      </c>
      <c r="R151" s="307">
        <f>IF(R$37=0,0,R$37/PPA_fec!R$37)</f>
        <v>0.69500626866183735</v>
      </c>
      <c r="S151" s="307">
        <f>IF(S$37=0,0,S$37/PPA_fec!S$37)</f>
        <v>0.70870332282098425</v>
      </c>
      <c r="T151" s="307">
        <f>IF(T$37=0,0,T$37/PPA_fec!T$37)</f>
        <v>0.71219802458240167</v>
      </c>
      <c r="U151" s="307">
        <f>IF(U$37=0,0,U$37/PPA_fec!U$37)</f>
        <v>0.680342872628661</v>
      </c>
      <c r="V151" s="307">
        <f>IF(V$37=0,0,V$37/PPA_fec!V$37)</f>
        <v>0.70015039146248015</v>
      </c>
      <c r="W151" s="307">
        <f>IF(W$37=0,0,W$37/PPA_fec!W$37)</f>
        <v>0.69767292863735664</v>
      </c>
      <c r="X151" s="307">
        <f>IF(X$37=0,0,X$37/PPA_fec!X$37)</f>
        <v>0.65674927656111948</v>
      </c>
      <c r="Y151" s="307">
        <f>IF(Y$37=0,0,Y$37/PPA_fec!Y$37)</f>
        <v>0.7015874196628481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0.63642471954129542</v>
      </c>
      <c r="C152" s="308">
        <f>IF(C$43=0,0,C$43/PPA_fec!C$43)</f>
        <v>0.63490219737058717</v>
      </c>
      <c r="D152" s="308">
        <f>IF(D$43=0,0,D$43/PPA_fec!D$43)</f>
        <v>0.63517105861182999</v>
      </c>
      <c r="E152" s="308">
        <f>IF(E$43=0,0,E$43/PPA_fec!E$43)</f>
        <v>0.63506492712667229</v>
      </c>
      <c r="F152" s="308">
        <f>IF(F$43=0,0,F$43/PPA_fec!F$43)</f>
        <v>0.6343992358784295</v>
      </c>
      <c r="G152" s="308">
        <f>IF(G$43=0,0,G$43/PPA_fec!G$43)</f>
        <v>0.64575579211153766</v>
      </c>
      <c r="H152" s="308">
        <f>IF(H$43=0,0,H$43/PPA_fec!H$43)</f>
        <v>0.64749598613372705</v>
      </c>
      <c r="I152" s="308">
        <f>IF(I$43=0,0,I$43/PPA_fec!I$43)</f>
        <v>0.64773954264696965</v>
      </c>
      <c r="J152" s="308">
        <f>IF(J$43=0,0,J$43/PPA_fec!J$43)</f>
        <v>0.64894366134735904</v>
      </c>
      <c r="K152" s="308">
        <f>IF(K$43=0,0,K$43/PPA_fec!K$43)</f>
        <v>0.6446731532899922</v>
      </c>
      <c r="L152" s="308">
        <f>IF(L$43=0,0,L$43/PPA_fec!L$43)</f>
        <v>0.65345545046660392</v>
      </c>
      <c r="M152" s="308">
        <f>IF(M$43=0,0,M$43/PPA_fec!M$43)</f>
        <v>0.65315923252005137</v>
      </c>
      <c r="N152" s="308">
        <f>IF(N$43=0,0,N$43/PPA_fec!N$43)</f>
        <v>0.65356591430854483</v>
      </c>
      <c r="O152" s="308">
        <f>IF(O$43=0,0,O$43/PPA_fec!O$43)</f>
        <v>0.65262304751757139</v>
      </c>
      <c r="P152" s="308">
        <f>IF(P$43=0,0,P$43/PPA_fec!P$43)</f>
        <v>0.65458244744066785</v>
      </c>
      <c r="Q152" s="308">
        <f>IF(Q$43=0,0,Q$43/PPA_fec!Q$43)</f>
        <v>0.65203034166915852</v>
      </c>
      <c r="R152" s="308">
        <f>IF(R$43=0,0,R$43/PPA_fec!R$43)</f>
        <v>0.6558769010769071</v>
      </c>
      <c r="S152" s="308">
        <f>IF(S$43=0,0,S$43/PPA_fec!S$43)</f>
        <v>0.65417255900975679</v>
      </c>
      <c r="T152" s="308">
        <f>IF(T$43=0,0,T$43/PPA_fec!T$43)</f>
        <v>0.65256270552127082</v>
      </c>
      <c r="U152" s="308">
        <f>IF(U$43=0,0,U$43/PPA_fec!U$43)</f>
        <v>0.66495236836738092</v>
      </c>
      <c r="V152" s="308">
        <f>IF(V$43=0,0,V$43/PPA_fec!V$43)</f>
        <v>0.65385870031055093</v>
      </c>
      <c r="W152" s="308">
        <f>IF(W$43=0,0,W$43/PPA_fec!W$43)</f>
        <v>0.65644047579496867</v>
      </c>
      <c r="X152" s="308">
        <f>IF(X$43=0,0,X$43/PPA_fec!X$43)</f>
        <v>0.68551602994101157</v>
      </c>
      <c r="Y152" s="308">
        <f>IF(Y$43=0,0,Y$43/PPA_fec!Y$43)</f>
        <v>0.65459232891279517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0.74257688509644326</v>
      </c>
      <c r="C153" s="308">
        <f>IF(C$56=0,0,C$56/PPA_fec!C$56)</f>
        <v>0.74355181764951328</v>
      </c>
      <c r="D153" s="308">
        <f>IF(D$56=0,0,D$56/PPA_fec!D$56)</f>
        <v>0.73697599859266616</v>
      </c>
      <c r="E153" s="308">
        <f>IF(E$56=0,0,E$56/PPA_fec!E$56)</f>
        <v>0.73312129167118412</v>
      </c>
      <c r="F153" s="308">
        <f>IF(F$56=0,0,F$56/PPA_fec!F$56)</f>
        <v>0.71694229369852691</v>
      </c>
      <c r="G153" s="308">
        <f>IF(G$56=0,0,G$56/PPA_fec!G$56)</f>
        <v>0.7411802838516941</v>
      </c>
      <c r="H153" s="308">
        <f>IF(H$56=0,0,H$56/PPA_fec!H$56)</f>
        <v>0.74498787730496285</v>
      </c>
      <c r="I153" s="308">
        <f>IF(I$56=0,0,I$56/PPA_fec!I$56)</f>
        <v>0.74602676191047046</v>
      </c>
      <c r="J153" s="308">
        <f>IF(J$56=0,0,J$56/PPA_fec!J$56)</f>
        <v>0.74578449563875671</v>
      </c>
      <c r="K153" s="308">
        <f>IF(K$56=0,0,K$56/PPA_fec!K$56)</f>
        <v>0.74036298742217643</v>
      </c>
      <c r="L153" s="308">
        <f>IF(L$56=0,0,L$56/PPA_fec!L$56)</f>
        <v>0.74938750028152978</v>
      </c>
      <c r="M153" s="308">
        <f>IF(M$56=0,0,M$56/PPA_fec!M$56)</f>
        <v>0.7540093047200167</v>
      </c>
      <c r="N153" s="308">
        <f>IF(N$56=0,0,N$56/PPA_fec!N$56)</f>
        <v>0.74934135232886845</v>
      </c>
      <c r="O153" s="308">
        <f>IF(O$56=0,0,O$56/PPA_fec!O$56)</f>
        <v>0.7621230789442256</v>
      </c>
      <c r="P153" s="308">
        <f>IF(P$56=0,0,P$56/PPA_fec!P$56)</f>
        <v>0.76913447371545773</v>
      </c>
      <c r="Q153" s="308">
        <f>IF(Q$56=0,0,Q$56/PPA_fec!Q$56)</f>
        <v>0.75601429378304863</v>
      </c>
      <c r="R153" s="308">
        <f>IF(R$56=0,0,R$56/PPA_fec!R$56)</f>
        <v>0.76272967777121214</v>
      </c>
      <c r="S153" s="308">
        <f>IF(S$56=0,0,S$56/PPA_fec!S$56)</f>
        <v>0.76398435299412426</v>
      </c>
      <c r="T153" s="308">
        <f>IF(T$56=0,0,T$56/PPA_fec!T$56)</f>
        <v>0.76364180571259643</v>
      </c>
      <c r="U153" s="308">
        <f>IF(U$56=0,0,U$56/PPA_fec!U$56)</f>
        <v>0.76996776398683608</v>
      </c>
      <c r="V153" s="308">
        <f>IF(V$56=0,0,V$56/PPA_fec!V$56)</f>
        <v>0.76167094787898459</v>
      </c>
      <c r="W153" s="308">
        <f>IF(W$56=0,0,W$56/PPA_fec!W$56)</f>
        <v>0.76704322012188542</v>
      </c>
      <c r="X153" s="308">
        <f>IF(X$56=0,0,X$56/PPA_fec!X$56)</f>
        <v>0.77330150526916475</v>
      </c>
      <c r="Y153" s="308">
        <f>IF(Y$56=0,0,Y$56/PPA_fec!Y$56)</f>
        <v>0.76667275534239976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0.71524796488193332</v>
      </c>
      <c r="C154" s="309">
        <f>IF(C$69=0,0,C$69/PPA_fec!C$69)</f>
        <v>0.71690115513059649</v>
      </c>
      <c r="D154" s="309">
        <f>IF(D$69=0,0,D$69/PPA_fec!D$69)</f>
        <v>0.71069522233557536</v>
      </c>
      <c r="E154" s="309">
        <f>IF(E$69=0,0,E$69/PPA_fec!E$69)</f>
        <v>0.70692769224299312</v>
      </c>
      <c r="F154" s="309">
        <f>IF(F$69=0,0,F$69/PPA_fec!F$69)</f>
        <v>0.69146465218224473</v>
      </c>
      <c r="G154" s="309">
        <f>IF(G$69=0,0,G$69/PPA_fec!G$69)</f>
        <v>0.71565471022898597</v>
      </c>
      <c r="H154" s="309">
        <f>IF(H$69=0,0,H$69/PPA_fec!H$69)</f>
        <v>0.71891315501388764</v>
      </c>
      <c r="I154" s="309">
        <f>IF(I$69=0,0,I$69/PPA_fec!I$69)</f>
        <v>0.71986756933939644</v>
      </c>
      <c r="J154" s="309">
        <f>IF(J$69=0,0,J$69/PPA_fec!J$69)</f>
        <v>0.71930527031466607</v>
      </c>
      <c r="K154" s="309">
        <f>IF(K$69=0,0,K$69/PPA_fec!K$69)</f>
        <v>0.71515830158781446</v>
      </c>
      <c r="L154" s="309">
        <f>IF(L$69=0,0,L$69/PPA_fec!L$69)</f>
        <v>0.72305872348949063</v>
      </c>
      <c r="M154" s="309">
        <f>IF(M$69=0,0,M$69/PPA_fec!M$69)</f>
        <v>0.72767964426403475</v>
      </c>
      <c r="N154" s="309">
        <f>IF(N$69=0,0,N$69/PPA_fec!N$69)</f>
        <v>0.7229846022637938</v>
      </c>
      <c r="O154" s="309">
        <f>IF(O$69=0,0,O$69/PPA_fec!O$69)</f>
        <v>0.73595646919262891</v>
      </c>
      <c r="P154" s="309">
        <f>IF(P$69=0,0,P$69/PPA_fec!P$69)</f>
        <v>0.74236152646859432</v>
      </c>
      <c r="Q154" s="309">
        <f>IF(Q$69=0,0,Q$69/PPA_fec!Q$69)</f>
        <v>0.73001929391832832</v>
      </c>
      <c r="R154" s="309">
        <f>IF(R$69=0,0,R$69/PPA_fec!R$69)</f>
        <v>0.73551084528221133</v>
      </c>
      <c r="S154" s="309">
        <f>IF(S$69=0,0,S$69/PPA_fec!S$69)</f>
        <v>0.73730557773348948</v>
      </c>
      <c r="T154" s="309">
        <f>IF(T$69=0,0,T$69/PPA_fec!T$69)</f>
        <v>0.73751465341451594</v>
      </c>
      <c r="U154" s="309">
        <f>IF(U$69=0,0,U$69/PPA_fec!U$69)</f>
        <v>0.74017326152709495</v>
      </c>
      <c r="V154" s="309">
        <f>IF(V$69=0,0,V$69/PPA_fec!V$69)</f>
        <v>0.7350864876962534</v>
      </c>
      <c r="W154" s="309">
        <f>IF(W$69=0,0,W$69/PPA_fec!W$69)</f>
        <v>0.73963031811189917</v>
      </c>
      <c r="X154" s="309">
        <f>IF(X$69=0,0,X$69/PPA_fec!X$69)</f>
        <v>0.73969598860874353</v>
      </c>
      <c r="Y154" s="309">
        <f>IF(Y$69=0,0,Y$69/PPA_fec!Y$69)</f>
        <v>0.73986754800136856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0.6843706613008117</v>
      </c>
      <c r="C156" s="322">
        <f>IF(C$83=0,0,C$83/PPA_fec!C$83)</f>
        <v>0.68634221019598729</v>
      </c>
      <c r="D156" s="322">
        <f>IF(D$83=0,0,D$83/PPA_fec!D$83)</f>
        <v>0.68597925570284746</v>
      </c>
      <c r="E156" s="322">
        <f>IF(E$83=0,0,E$83/PPA_fec!E$83)</f>
        <v>0.68852419371955476</v>
      </c>
      <c r="F156" s="322">
        <f>IF(F$83=0,0,F$83/PPA_fec!F$83)</f>
        <v>0.68714225968145071</v>
      </c>
      <c r="G156" s="322">
        <f>IF(G$83=0,0,G$83/PPA_fec!G$83)</f>
        <v>0.69374986959186624</v>
      </c>
      <c r="H156" s="322">
        <f>IF(H$83=0,0,H$83/PPA_fec!H$83)</f>
        <v>0.69768043672207747</v>
      </c>
      <c r="I156" s="322">
        <f>IF(I$83=0,0,I$83/PPA_fec!I$83)</f>
        <v>0.70047824661203173</v>
      </c>
      <c r="J156" s="322">
        <f>IF(J$83=0,0,J$83/PPA_fec!J$83)</f>
        <v>0.70549190353888047</v>
      </c>
      <c r="K156" s="322">
        <f>IF(K$83=0,0,K$83/PPA_fec!K$83)</f>
        <v>0.70772804609364015</v>
      </c>
      <c r="L156" s="322">
        <f>IF(L$83=0,0,L$83/PPA_fec!L$83)</f>
        <v>0.70833537503870792</v>
      </c>
      <c r="M156" s="322">
        <f>IF(M$83=0,0,M$83/PPA_fec!M$83)</f>
        <v>0.70993192790041104</v>
      </c>
      <c r="N156" s="322">
        <f>IF(N$83=0,0,N$83/PPA_fec!N$83)</f>
        <v>0.7098729011226359</v>
      </c>
      <c r="O156" s="322">
        <f>IF(O$83=0,0,O$83/PPA_fec!O$83)</f>
        <v>0.71269936065637041</v>
      </c>
      <c r="P156" s="322">
        <f>IF(P$83=0,0,P$83/PPA_fec!P$83)</f>
        <v>0.71320392695520318</v>
      </c>
      <c r="Q156" s="322">
        <f>IF(Q$83=0,0,Q$83/PPA_fec!Q$83)</f>
        <v>0.71439426286544339</v>
      </c>
      <c r="R156" s="322">
        <f>IF(R$83=0,0,R$83/PPA_fec!R$83)</f>
        <v>0.72163845888536493</v>
      </c>
      <c r="S156" s="322">
        <f>IF(S$83=0,0,S$83/PPA_fec!S$83)</f>
        <v>0.72766617043472814</v>
      </c>
      <c r="T156" s="322">
        <f>IF(T$83=0,0,T$83/PPA_fec!T$83)</f>
        <v>0.73153815879608464</v>
      </c>
      <c r="U156" s="322">
        <f>IF(U$83=0,0,U$83/PPA_fec!U$83)</f>
        <v>0.73121876631985316</v>
      </c>
      <c r="V156" s="322">
        <f>IF(V$83=0,0,V$83/PPA_fec!V$83)</f>
        <v>0.73525867201572204</v>
      </c>
      <c r="W156" s="322">
        <f>IF(W$83=0,0,W$83/PPA_fec!W$83)</f>
        <v>0.74116878202903724</v>
      </c>
      <c r="X156" s="322">
        <f>IF(X$83=0,0,X$83/PPA_fec!X$83)</f>
        <v>0.75261598700405208</v>
      </c>
      <c r="Y156" s="322">
        <f>IF(Y$83=0,0,Y$83/PPA_fec!Y$83)</f>
        <v>0.74274414373983677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0.51797951103798312</v>
      </c>
      <c r="C157" s="334">
        <f>IF(C$84=0,0,C$84/PPA_fec!C$84)</f>
        <v>0.51918277431346649</v>
      </c>
      <c r="D157" s="334">
        <f>IF(D$84=0,0,D$84/PPA_fec!D$84)</f>
        <v>0.51918277431346649</v>
      </c>
      <c r="E157" s="334">
        <f>IF(E$84=0,0,E$84/PPA_fec!E$84)</f>
        <v>0.52092351960002159</v>
      </c>
      <c r="F157" s="334">
        <f>IF(F$84=0,0,F$84/PPA_fec!F$84)</f>
        <v>0.52092351960002159</v>
      </c>
      <c r="G157" s="334">
        <f>IF(G$84=0,0,G$84/PPA_fec!G$84)</f>
        <v>0.52383116764001947</v>
      </c>
      <c r="H157" s="334">
        <f>IF(H$84=0,0,H$84/PPA_fec!H$84)</f>
        <v>0.52644805087601754</v>
      </c>
      <c r="I157" s="334">
        <f>IF(I$84=0,0,I$84/PPA_fec!I$84)</f>
        <v>0.52880324578841575</v>
      </c>
      <c r="J157" s="334">
        <f>IF(J$84=0,0,J$84/PPA_fec!J$84)</f>
        <v>0.53092292120957418</v>
      </c>
      <c r="K157" s="334">
        <f>IF(K$84=0,0,K$84/PPA_fec!K$84)</f>
        <v>0.53283062908861678</v>
      </c>
      <c r="L157" s="334">
        <f>IF(L$84=0,0,L$84/PPA_fec!L$84)</f>
        <v>0.53454756617975518</v>
      </c>
      <c r="M157" s="334">
        <f>IF(M$84=0,0,M$84/PPA_fec!M$84)</f>
        <v>0.53609280956177963</v>
      </c>
      <c r="N157" s="334">
        <f>IF(N$84=0,0,N$84/PPA_fec!N$84)</f>
        <v>0.53748352860560156</v>
      </c>
      <c r="O157" s="334">
        <f>IF(O$84=0,0,O$84/PPA_fec!O$84)</f>
        <v>0.53762555593982986</v>
      </c>
      <c r="P157" s="334">
        <f>IF(P$84=0,0,P$84/PPA_fec!P$84)</f>
        <v>0.53762555593982975</v>
      </c>
      <c r="Q157" s="334">
        <f>IF(Q$84=0,0,Q$84/PPA_fec!Q$84)</f>
        <v>0.53762555593982986</v>
      </c>
      <c r="R157" s="334">
        <f>IF(R$84=0,0,R$84/PPA_fec!R$84)</f>
        <v>0.538863000345847</v>
      </c>
      <c r="S157" s="334">
        <f>IF(S$84=0,0,S$84/PPA_fec!S$84)</f>
        <v>0.53997670031126221</v>
      </c>
      <c r="T157" s="334">
        <f>IF(T$84=0,0,T$84/PPA_fec!T$84)</f>
        <v>0.54097903028013594</v>
      </c>
      <c r="U157" s="334">
        <f>IF(U$84=0,0,U$84/PPA_fec!U$84)</f>
        <v>0.54188112725212223</v>
      </c>
      <c r="V157" s="334">
        <f>IF(V$84=0,0,V$84/PPA_fec!V$84)</f>
        <v>0.54269301452691021</v>
      </c>
      <c r="W157" s="334">
        <f>IF(W$84=0,0,W$84/PPA_fec!W$84)</f>
        <v>0.54342371307421911</v>
      </c>
      <c r="X157" s="334">
        <f>IF(X$84=0,0,X$84/PPA_fec!X$84)</f>
        <v>0.54408134176679712</v>
      </c>
      <c r="Y157" s="334">
        <f>IF(Y$84=0,0,Y$84/PPA_fec!Y$84)</f>
        <v>0.5445000000000001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0.13011879021486641</v>
      </c>
      <c r="C158" s="335">
        <f>IF(C$85=0,0,C$85/PPA_fec!C$85)</f>
        <v>0.13042105537860263</v>
      </c>
      <c r="D158" s="335">
        <f>IF(D$85=0,0,D$85/PPA_fec!D$85)</f>
        <v>0.13042105537860263</v>
      </c>
      <c r="E158" s="335">
        <f>IF(E$85=0,0,E$85/PPA_fec!E$85)</f>
        <v>0.13085833844855441</v>
      </c>
      <c r="F158" s="335">
        <f>IF(F$85=0,0,F$85/PPA_fec!F$85)</f>
        <v>0.13085833844855435</v>
      </c>
      <c r="G158" s="335">
        <f>IF(G$85=0,0,G$85/PPA_fec!G$85)</f>
        <v>0.13273928639190771</v>
      </c>
      <c r="H158" s="335">
        <f>IF(H$85=0,0,H$85/PPA_fec!H$85)</f>
        <v>0.13338321679896784</v>
      </c>
      <c r="I158" s="335">
        <f>IF(I$85=0,0,I$85/PPA_fec!I$85)</f>
        <v>0.13338321679896789</v>
      </c>
      <c r="J158" s="335">
        <f>IF(J$85=0,0,J$85/PPA_fec!J$85)</f>
        <v>0.13505396533407657</v>
      </c>
      <c r="K158" s="335">
        <f>IF(K$85=0,0,K$85/PPA_fec!K$85)</f>
        <v>0.13505396533407657</v>
      </c>
      <c r="L158" s="335">
        <f>IF(L$85=0,0,L$85/PPA_fec!L$85)</f>
        <v>0.13505396533407657</v>
      </c>
      <c r="M158" s="335">
        <f>IF(M$85=0,0,M$85/PPA_fec!M$85)</f>
        <v>0.13505396533407654</v>
      </c>
      <c r="N158" s="335">
        <f>IF(N$85=0,0,N$85/PPA_fec!N$85)</f>
        <v>0.13505396533407657</v>
      </c>
      <c r="O158" s="335">
        <f>IF(O$85=0,0,O$85/PPA_fec!O$85)</f>
        <v>0.13505396533407657</v>
      </c>
      <c r="P158" s="335">
        <f>IF(P$85=0,0,P$85/PPA_fec!P$85)</f>
        <v>0.13505396533407657</v>
      </c>
      <c r="Q158" s="335">
        <f>IF(Q$85=0,0,Q$85/PPA_fec!Q$85)</f>
        <v>0.13505396533407654</v>
      </c>
      <c r="R158" s="335">
        <f>IF(R$85=0,0,R$85/PPA_fec!R$85)</f>
        <v>0.13832395495592628</v>
      </c>
      <c r="S158" s="335">
        <f>IF(S$85=0,0,S$85/PPA_fec!S$85)</f>
        <v>0.14126694561559114</v>
      </c>
      <c r="T158" s="335">
        <f>IF(T$85=0,0,T$85/PPA_fec!T$85)</f>
        <v>0.14391563720928946</v>
      </c>
      <c r="U158" s="335">
        <f>IF(U$85=0,0,U$85/PPA_fec!U$85)</f>
        <v>0.14515442685003047</v>
      </c>
      <c r="V158" s="335">
        <f>IF(V$85=0,0,V$85/PPA_fec!V$85)</f>
        <v>0.14719844406026034</v>
      </c>
      <c r="W158" s="335">
        <f>IF(W$85=0,0,W$85/PPA_fec!W$85)</f>
        <v>0.14925398580949173</v>
      </c>
      <c r="X158" s="335">
        <f>IF(X$85=0,0,X$85/PPA_fec!X$85)</f>
        <v>0.15110397338379997</v>
      </c>
      <c r="Y158" s="335">
        <f>IF(Y$85=0,0,Y$85/PPA_fec!Y$85)</f>
        <v>0.15111179108862055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0.72990637536701974</v>
      </c>
      <c r="C159" s="335">
        <f>IF(C$86=0,0,C$86/PPA_fec!C$86)</f>
        <v>0.73160194346827601</v>
      </c>
      <c r="D159" s="335">
        <f>IF(D$86=0,0,D$86/PPA_fec!D$86)</f>
        <v>0.73160194346827656</v>
      </c>
      <c r="E159" s="335">
        <f>IF(E$86=0,0,E$86/PPA_fec!E$86)</f>
        <v>0.7340548997251759</v>
      </c>
      <c r="F159" s="335">
        <f>IF(F$86=0,0,F$86/PPA_fec!F$86)</f>
        <v>0.73405489972517601</v>
      </c>
      <c r="G159" s="335">
        <f>IF(G$86=0,0,G$86/PPA_fec!G$86)</f>
        <v>0.73726541166839199</v>
      </c>
      <c r="H159" s="335">
        <f>IF(H$86=0,0,H$86/PPA_fec!H$86)</f>
        <v>0.74015487241728528</v>
      </c>
      <c r="I159" s="335">
        <f>IF(I$86=0,0,I$86/PPA_fec!I$86)</f>
        <v>0.74275538709128974</v>
      </c>
      <c r="J159" s="335">
        <f>IF(J$86=0,0,J$86/PPA_fec!J$86)</f>
        <v>0.74509585029789427</v>
      </c>
      <c r="K159" s="335">
        <f>IF(K$86=0,0,K$86/PPA_fec!K$86)</f>
        <v>0.74720226718383764</v>
      </c>
      <c r="L159" s="335">
        <f>IF(L$86=0,0,L$86/PPA_fec!L$86)</f>
        <v>0.74909804238118671</v>
      </c>
      <c r="M159" s="335">
        <f>IF(M$86=0,0,M$86/PPA_fec!M$86)</f>
        <v>0.75080424005880164</v>
      </c>
      <c r="N159" s="335">
        <f>IF(N$86=0,0,N$86/PPA_fec!N$86)</f>
        <v>0.75233981796865435</v>
      </c>
      <c r="O159" s="335">
        <f>IF(O$86=0,0,O$86/PPA_fec!O$86)</f>
        <v>0.75372183808752202</v>
      </c>
      <c r="P159" s="335">
        <f>IF(P$86=0,0,P$86/PPA_fec!P$86)</f>
        <v>0.75496565619450251</v>
      </c>
      <c r="Q159" s="335">
        <f>IF(Q$86=0,0,Q$86/PPA_fec!Q$86)</f>
        <v>0.75608509249078548</v>
      </c>
      <c r="R159" s="335">
        <f>IF(R$86=0,0,R$86/PPA_fec!R$86)</f>
        <v>0.75709258515743971</v>
      </c>
      <c r="S159" s="335">
        <f>IF(S$86=0,0,S$86/PPA_fec!S$86)</f>
        <v>0.75799932855742902</v>
      </c>
      <c r="T159" s="335">
        <f>IF(T$86=0,0,T$86/PPA_fec!T$86)</f>
        <v>0.7584984189657572</v>
      </c>
      <c r="U159" s="335">
        <f>IF(U$86=0,0,U$86/PPA_fec!U$86)</f>
        <v>0.7584984189657572</v>
      </c>
      <c r="V159" s="335">
        <f>IF(V$86=0,0,V$86/PPA_fec!V$86)</f>
        <v>0.75849841896575754</v>
      </c>
      <c r="W159" s="335">
        <f>IF(W$86=0,0,W$86/PPA_fec!W$86)</f>
        <v>0.75849841896575687</v>
      </c>
      <c r="X159" s="335">
        <f>IF(X$86=0,0,X$86/PPA_fec!X$86)</f>
        <v>0.75849841896575687</v>
      </c>
      <c r="Y159" s="335">
        <f>IF(Y$86=0,0,Y$86/PPA_fec!Y$86)</f>
        <v>0.75849841896575732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0.5181536723817497</v>
      </c>
      <c r="C160" s="335">
        <f>IF(C$87=0,0,C$87/PPA_fec!C$87)</f>
        <v>0.51935734023298297</v>
      </c>
      <c r="D160" s="335">
        <f>IF(D$87=0,0,D$87/PPA_fec!D$87)</f>
        <v>0.51935734023298297</v>
      </c>
      <c r="E160" s="335">
        <f>IF(E$87=0,0,E$87/PPA_fec!E$87)</f>
        <v>0.52109867081399819</v>
      </c>
      <c r="F160" s="335">
        <f>IF(F$87=0,0,F$87/PPA_fec!F$87)</f>
        <v>0.52109867081399808</v>
      </c>
      <c r="G160" s="335">
        <f>IF(G$87=0,0,G$87/PPA_fec!G$87)</f>
        <v>0.52858890402933945</v>
      </c>
      <c r="H160" s="335">
        <f>IF(H$87=0,0,H$87/PPA_fec!H$87)</f>
        <v>0.53115313710148482</v>
      </c>
      <c r="I160" s="335">
        <f>IF(I$87=0,0,I$87/PPA_fec!I$87)</f>
        <v>0.53115313710148482</v>
      </c>
      <c r="J160" s="335">
        <f>IF(J$87=0,0,J$87/PPA_fec!J$87)</f>
        <v>0.53780632291472097</v>
      </c>
      <c r="K160" s="335">
        <f>IF(K$87=0,0,K$87/PPA_fec!K$87)</f>
        <v>0.53780632291472075</v>
      </c>
      <c r="L160" s="335">
        <f>IF(L$87=0,0,L$87/PPA_fec!L$87)</f>
        <v>0.53780632291472086</v>
      </c>
      <c r="M160" s="335">
        <f>IF(M$87=0,0,M$87/PPA_fec!M$87)</f>
        <v>0.53780632291472086</v>
      </c>
      <c r="N160" s="335">
        <f>IF(N$87=0,0,N$87/PPA_fec!N$87)</f>
        <v>0.53780632291472086</v>
      </c>
      <c r="O160" s="335">
        <f>IF(O$87=0,0,O$87/PPA_fec!O$87)</f>
        <v>0.53780632291472086</v>
      </c>
      <c r="P160" s="335">
        <f>IF(P$87=0,0,P$87/PPA_fec!P$87)</f>
        <v>0.53780632291472086</v>
      </c>
      <c r="Q160" s="335">
        <f>IF(Q$87=0,0,Q$87/PPA_fec!Q$87)</f>
        <v>0.53780632291472086</v>
      </c>
      <c r="R160" s="335">
        <f>IF(R$87=0,0,R$87/PPA_fec!R$87)</f>
        <v>0.54917790854847726</v>
      </c>
      <c r="S160" s="335">
        <f>IF(S$87=0,0,S$87/PPA_fec!S$87)</f>
        <v>0.55941233561885806</v>
      </c>
      <c r="T160" s="335">
        <f>IF(T$87=0,0,T$87/PPA_fec!T$87)</f>
        <v>0.56862331998220095</v>
      </c>
      <c r="U160" s="335">
        <f>IF(U$87=0,0,U$87/PPA_fec!U$87)</f>
        <v>0.57691320590920936</v>
      </c>
      <c r="V160" s="335">
        <f>IF(V$87=0,0,V$87/PPA_fec!V$87)</f>
        <v>0.58437410324351702</v>
      </c>
      <c r="W160" s="335">
        <f>IF(W$87=0,0,W$87/PPA_fec!W$87)</f>
        <v>0.59108891084439386</v>
      </c>
      <c r="X160" s="335">
        <f>IF(X$87=0,0,X$87/PPA_fec!X$87)</f>
        <v>0.59713223768518309</v>
      </c>
      <c r="Y160" s="335">
        <f>IF(Y$87=0,0,Y$87/PPA_fec!Y$87)</f>
        <v>0.60175113343319897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0.77917307875296915</v>
      </c>
      <c r="C161" s="336">
        <f>IF(C$88=0,0,C$88/PPA_fec!C$88)</f>
        <v>0.78760006872865063</v>
      </c>
      <c r="D161" s="336">
        <f>IF(D$88=0,0,D$88/PPA_fec!D$88)</f>
        <v>0.78135442971119318</v>
      </c>
      <c r="E161" s="336">
        <f>IF(E$88=0,0,E$88/PPA_fec!E$88)</f>
        <v>0.78212733654351907</v>
      </c>
      <c r="F161" s="336">
        <f>IF(F$88=0,0,F$88/PPA_fec!F$88)</f>
        <v>0.76237273133754746</v>
      </c>
      <c r="G161" s="336">
        <f>IF(G$88=0,0,G$88/PPA_fec!G$88)</f>
        <v>0.79119232565455755</v>
      </c>
      <c r="H161" s="336">
        <f>IF(H$88=0,0,H$88/PPA_fec!H$88)</f>
        <v>0.79613008340908287</v>
      </c>
      <c r="I161" s="336">
        <f>IF(I$88=0,0,I$88/PPA_fec!I$88)</f>
        <v>0.7993056277904218</v>
      </c>
      <c r="J161" s="336">
        <f>IF(J$88=0,0,J$88/PPA_fec!J$88)</f>
        <v>0.80783541735581643</v>
      </c>
      <c r="K161" s="336">
        <f>IF(K$88=0,0,K$88/PPA_fec!K$88)</f>
        <v>0.81444531190547031</v>
      </c>
      <c r="L161" s="336">
        <f>IF(L$88=0,0,L$88/PPA_fec!L$88)</f>
        <v>0.80418670261117164</v>
      </c>
      <c r="M161" s="336">
        <f>IF(M$88=0,0,M$88/PPA_fec!M$88)</f>
        <v>0.81106998658620444</v>
      </c>
      <c r="N161" s="336">
        <f>IF(N$88=0,0,N$88/PPA_fec!N$88)</f>
        <v>0.8041622413780477</v>
      </c>
      <c r="O161" s="336">
        <f>IF(O$88=0,0,O$88/PPA_fec!O$88)</f>
        <v>0.83157865096236327</v>
      </c>
      <c r="P161" s="336">
        <f>IF(P$88=0,0,P$88/PPA_fec!P$88)</f>
        <v>0.83494389206733488</v>
      </c>
      <c r="Q161" s="336">
        <f>IF(Q$88=0,0,Q$88/PPA_fec!Q$88)</f>
        <v>0.83501398780382752</v>
      </c>
      <c r="R161" s="336">
        <f>IF(R$88=0,0,R$88/PPA_fec!R$88)</f>
        <v>0.85409608735122911</v>
      </c>
      <c r="S161" s="336">
        <f>IF(S$88=0,0,S$88/PPA_fec!S$88)</f>
        <v>0.88178425068097943</v>
      </c>
      <c r="T161" s="336">
        <f>IF(T$88=0,0,T$88/PPA_fec!T$88)</f>
        <v>0.89736797311752847</v>
      </c>
      <c r="U161" s="336">
        <f>IF(U$88=0,0,U$88/PPA_fec!U$88)</f>
        <v>0.85723055044096275</v>
      </c>
      <c r="V161" s="336">
        <f>IF(V$88=0,0,V$88/PPA_fec!V$88)</f>
        <v>0.89461066430342995</v>
      </c>
      <c r="W161" s="336">
        <f>IF(W$88=0,0,W$88/PPA_fec!W$88)</f>
        <v>0.9151446400423574</v>
      </c>
      <c r="X161" s="336">
        <f>IF(X$88=0,0,X$88/PPA_fec!X$88)</f>
        <v>0.86146467151946593</v>
      </c>
      <c r="Y161" s="336">
        <f>IF(Y$88=0,0,Y$88/PPA_fec!Y$88)</f>
        <v>0.92027931753008618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0.67984810823735242</v>
      </c>
      <c r="C162" s="337">
        <f>IF(C$94=0,0,C$94/PPA_fec!C$94)</f>
        <v>0.68142739128642471</v>
      </c>
      <c r="D162" s="337">
        <f>IF(D$94=0,0,D$94/PPA_fec!D$94)</f>
        <v>0.6814273912864246</v>
      </c>
      <c r="E162" s="337">
        <f>IF(E$94=0,0,E$94/PPA_fec!E$94)</f>
        <v>0.68371211947502841</v>
      </c>
      <c r="F162" s="337">
        <f>IF(F$94=0,0,F$94/PPA_fec!F$94)</f>
        <v>0.68371211947502841</v>
      </c>
      <c r="G162" s="337">
        <f>IF(G$94=0,0,G$94/PPA_fec!G$94)</f>
        <v>0.68801590752752573</v>
      </c>
      <c r="H162" s="337">
        <f>IF(H$94=0,0,H$94/PPA_fec!H$94)</f>
        <v>0.69188931677477306</v>
      </c>
      <c r="I162" s="337">
        <f>IF(I$94=0,0,I$94/PPA_fec!I$94)</f>
        <v>0.6953753850972958</v>
      </c>
      <c r="J162" s="337">
        <f>IF(J$94=0,0,J$94/PPA_fec!J$94)</f>
        <v>0.69851284658756618</v>
      </c>
      <c r="K162" s="337">
        <f>IF(K$94=0,0,K$94/PPA_fec!K$94)</f>
        <v>0.70133656192880955</v>
      </c>
      <c r="L162" s="337">
        <f>IF(L$94=0,0,L$94/PPA_fec!L$94)</f>
        <v>0.70387790573592857</v>
      </c>
      <c r="M162" s="337">
        <f>IF(M$94=0,0,M$94/PPA_fec!M$94)</f>
        <v>0.7056335421710267</v>
      </c>
      <c r="N162" s="337">
        <f>IF(N$94=0,0,N$94/PPA_fec!N$94)</f>
        <v>0.70563354217102658</v>
      </c>
      <c r="O162" s="337">
        <f>IF(O$94=0,0,O$94/PPA_fec!O$94)</f>
        <v>0.70563354217102658</v>
      </c>
      <c r="P162" s="337">
        <f>IF(P$94=0,0,P$94/PPA_fec!P$94)</f>
        <v>0.70563354217102658</v>
      </c>
      <c r="Q162" s="337">
        <f>IF(Q$94=0,0,Q$94/PPA_fec!Q$94)</f>
        <v>0.70563354217102658</v>
      </c>
      <c r="R162" s="337">
        <f>IF(R$94=0,0,R$94/PPA_fec!R$94)</f>
        <v>0.70774518795392394</v>
      </c>
      <c r="S162" s="337">
        <f>IF(S$94=0,0,S$94/PPA_fec!S$94)</f>
        <v>0.70964566915853189</v>
      </c>
      <c r="T162" s="337">
        <f>IF(T$94=0,0,T$94/PPA_fec!T$94)</f>
        <v>0.71135610224267865</v>
      </c>
      <c r="U162" s="337">
        <f>IF(U$94=0,0,U$94/PPA_fec!U$94)</f>
        <v>0.71289549201841063</v>
      </c>
      <c r="V162" s="337">
        <f>IF(V$94=0,0,V$94/PPA_fec!V$94)</f>
        <v>0.71428094281656951</v>
      </c>
      <c r="W162" s="337">
        <f>IF(W$94=0,0,W$94/PPA_fec!W$94)</f>
        <v>0.71552784853491258</v>
      </c>
      <c r="X162" s="337">
        <f>IF(X$94=0,0,X$94/PPA_fec!X$94)</f>
        <v>0.71665006368142137</v>
      </c>
      <c r="Y162" s="337">
        <f>IF(Y$94=0,0,Y$94/PPA_fec!Y$94)</f>
        <v>0.7176600573132792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HR: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21.485907822419811</v>
      </c>
      <c r="C5" s="223">
        <v>18.519487962957921</v>
      </c>
      <c r="D5" s="223">
        <v>20.880525292372141</v>
      </c>
      <c r="E5" s="223">
        <v>21.897306814802949</v>
      </c>
      <c r="F5" s="223">
        <v>23.125731663594149</v>
      </c>
      <c r="G5" s="223">
        <v>19.42163208344676</v>
      </c>
      <c r="H5" s="223">
        <v>22.280278880333569</v>
      </c>
      <c r="I5" s="223">
        <v>20.820753479447301</v>
      </c>
      <c r="J5" s="223">
        <v>19.38603592671604</v>
      </c>
      <c r="K5" s="223">
        <v>17.823680007080501</v>
      </c>
      <c r="L5" s="223">
        <v>20.984601854781548</v>
      </c>
      <c r="M5" s="223">
        <v>19.079845850057708</v>
      </c>
      <c r="N5" s="223">
        <v>13.389686929265871</v>
      </c>
      <c r="O5" s="223">
        <v>8.6332965564462896</v>
      </c>
      <c r="P5" s="223">
        <v>7.3473748218385291</v>
      </c>
      <c r="Q5" s="223">
        <v>7.711601865325016</v>
      </c>
      <c r="R5" s="223">
        <v>9.7358800971536681</v>
      </c>
      <c r="S5" s="223">
        <v>9.0005652765634139</v>
      </c>
      <c r="T5" s="223">
        <v>8.6074088542291207</v>
      </c>
      <c r="U5" s="223">
        <v>12.073695633590219</v>
      </c>
      <c r="V5" s="223">
        <v>11.300805763113109</v>
      </c>
      <c r="W5" s="223">
        <v>12.019952065043009</v>
      </c>
      <c r="X5" s="223">
        <v>12.59464018258412</v>
      </c>
      <c r="Y5" s="223">
        <v>9.9691189843686008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0.32710267806929683</v>
      </c>
      <c r="C10" s="260">
        <v>0.2758761878556733</v>
      </c>
      <c r="D10" s="260">
        <v>0.33266411580273059</v>
      </c>
      <c r="E10" s="260">
        <v>0.34295626149100311</v>
      </c>
      <c r="F10" s="260">
        <v>0.40120221260735101</v>
      </c>
      <c r="G10" s="260">
        <v>0.28396034480891891</v>
      </c>
      <c r="H10" s="260">
        <v>0.33339459333862981</v>
      </c>
      <c r="I10" s="260">
        <v>0.29804437973288161</v>
      </c>
      <c r="J10" s="260">
        <v>0.27639230187469538</v>
      </c>
      <c r="K10" s="260">
        <v>0.24507288024452589</v>
      </c>
      <c r="L10" s="260">
        <v>0.3196695034048127</v>
      </c>
      <c r="M10" s="260">
        <v>0.28002981552348138</v>
      </c>
      <c r="N10" s="260">
        <v>0.2301459383014634</v>
      </c>
      <c r="O10" s="260">
        <v>0.1132119807289716</v>
      </c>
      <c r="P10" s="260">
        <v>9.2083522456892539E-2</v>
      </c>
      <c r="Q10" s="260">
        <v>8.8561550132087483E-2</v>
      </c>
      <c r="R10" s="260">
        <v>0.13103624194937849</v>
      </c>
      <c r="S10" s="260">
        <v>0.1145726784526051</v>
      </c>
      <c r="T10" s="260">
        <v>0.1134604749222186</v>
      </c>
      <c r="U10" s="260">
        <v>0.1891175723156594</v>
      </c>
      <c r="V10" s="260">
        <v>0.16954492594827369</v>
      </c>
      <c r="W10" s="260">
        <v>0.17388070254777641</v>
      </c>
      <c r="X10" s="260">
        <v>0.2319493157090258</v>
      </c>
      <c r="Y10" s="260">
        <v>0.14223718618250539</v>
      </c>
      <c r="DA10" s="68" t="s">
        <v>2030</v>
      </c>
    </row>
    <row r="11" spans="1:105" ht="12" customHeight="1" x14ac:dyDescent="0.25">
      <c r="A11" s="37" t="s">
        <v>159</v>
      </c>
      <c r="B11" s="226">
        <v>1.0200814485966979E-2</v>
      </c>
      <c r="C11" s="226">
        <v>8.3519129649021837E-3</v>
      </c>
      <c r="D11" s="226">
        <v>9.4446069111274282E-3</v>
      </c>
      <c r="E11" s="226">
        <v>9.9661842999694845E-3</v>
      </c>
      <c r="F11" s="226">
        <v>3.7089796355737933E-2</v>
      </c>
      <c r="G11" s="226">
        <v>2.4866770009619021E-2</v>
      </c>
      <c r="H11" s="226">
        <v>9.1790232024730432E-3</v>
      </c>
      <c r="I11" s="226">
        <v>8.7024234289169462E-3</v>
      </c>
      <c r="J11" s="226">
        <v>8.944764019332049E-3</v>
      </c>
      <c r="K11" s="226">
        <v>8.1520406639325731E-3</v>
      </c>
      <c r="L11" s="226">
        <v>9.2909937743664867E-3</v>
      </c>
      <c r="M11" s="226">
        <v>8.2372091961235242E-3</v>
      </c>
      <c r="N11" s="226">
        <v>2.294152014419612E-3</v>
      </c>
      <c r="O11" s="226">
        <v>5.1444045993523657E-5</v>
      </c>
      <c r="P11" s="226">
        <v>4.2644517440158917E-5</v>
      </c>
      <c r="Q11" s="226">
        <v>4.9325136517462082E-5</v>
      </c>
      <c r="R11" s="226">
        <v>4.1700724611627707E-3</v>
      </c>
      <c r="S11" s="226">
        <v>4.3098997320622501E-3</v>
      </c>
      <c r="T11" s="226">
        <v>2.6130005127293428E-3</v>
      </c>
      <c r="U11" s="226">
        <v>4.2019623246269573E-3</v>
      </c>
      <c r="V11" s="226">
        <v>3.4894634101864551E-3</v>
      </c>
      <c r="W11" s="226">
        <v>3.476831747498816E-3</v>
      </c>
      <c r="X11" s="226">
        <v>5.9219101557100766E-3</v>
      </c>
      <c r="Y11" s="226">
        <v>2.6384552379793849E-3</v>
      </c>
      <c r="DA11" s="69" t="s">
        <v>2031</v>
      </c>
    </row>
    <row r="12" spans="1:105" ht="12" customHeight="1" x14ac:dyDescent="0.25">
      <c r="A12" s="37" t="s">
        <v>35</v>
      </c>
      <c r="B12" s="226">
        <v>0.31690186358332978</v>
      </c>
      <c r="C12" s="226">
        <v>0.26752427489077107</v>
      </c>
      <c r="D12" s="226">
        <v>0.32321950889160322</v>
      </c>
      <c r="E12" s="226">
        <v>0.33299007719103357</v>
      </c>
      <c r="F12" s="226">
        <v>0.36411241625161311</v>
      </c>
      <c r="G12" s="226">
        <v>0.2590935747992999</v>
      </c>
      <c r="H12" s="226">
        <v>0.32421557013615671</v>
      </c>
      <c r="I12" s="226">
        <v>0.28934195630396459</v>
      </c>
      <c r="J12" s="226">
        <v>0.26744753785536329</v>
      </c>
      <c r="K12" s="226">
        <v>0.2369208395805934</v>
      </c>
      <c r="L12" s="226">
        <v>0.31037850963044622</v>
      </c>
      <c r="M12" s="226">
        <v>0.27179260632735791</v>
      </c>
      <c r="N12" s="226">
        <v>0.22785178628704381</v>
      </c>
      <c r="O12" s="226">
        <v>0.113160536682978</v>
      </c>
      <c r="P12" s="226">
        <v>9.2040877939452384E-2</v>
      </c>
      <c r="Q12" s="226">
        <v>8.8512224995570016E-2</v>
      </c>
      <c r="R12" s="226">
        <v>0.12686616948821569</v>
      </c>
      <c r="S12" s="226">
        <v>0.11026277872054289</v>
      </c>
      <c r="T12" s="226">
        <v>0.11084747440948919</v>
      </c>
      <c r="U12" s="226">
        <v>0.18491560999103249</v>
      </c>
      <c r="V12" s="226">
        <v>0.1660554625380872</v>
      </c>
      <c r="W12" s="226">
        <v>0.17040387080027761</v>
      </c>
      <c r="X12" s="226">
        <v>0.22602740555331571</v>
      </c>
      <c r="Y12" s="226">
        <v>0.13959873094452599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21.15880514435052</v>
      </c>
      <c r="C17" s="294">
        <f t="shared" si="0"/>
        <v>18.243611775102249</v>
      </c>
      <c r="D17" s="294">
        <f t="shared" si="0"/>
        <v>20.54786117656942</v>
      </c>
      <c r="E17" s="294">
        <f t="shared" si="0"/>
        <v>21.554350553311949</v>
      </c>
      <c r="F17" s="294">
        <f t="shared" si="0"/>
        <v>22.7245294509868</v>
      </c>
      <c r="G17" s="294">
        <f t="shared" si="0"/>
        <v>19.137671738637849</v>
      </c>
      <c r="H17" s="294">
        <f t="shared" si="0"/>
        <v>21.946884286994941</v>
      </c>
      <c r="I17" s="294">
        <f t="shared" si="0"/>
        <v>20.522709099714419</v>
      </c>
      <c r="J17" s="294">
        <f t="shared" si="0"/>
        <v>19.10964362484135</v>
      </c>
      <c r="K17" s="294">
        <f t="shared" si="0"/>
        <v>17.578607126835969</v>
      </c>
      <c r="L17" s="294">
        <f t="shared" si="0"/>
        <v>20.664932351376741</v>
      </c>
      <c r="M17" s="294">
        <f t="shared" si="0"/>
        <v>18.799816034534231</v>
      </c>
      <c r="N17" s="294">
        <f t="shared" si="0"/>
        <v>13.159540990964411</v>
      </c>
      <c r="O17" s="294">
        <f t="shared" si="0"/>
        <v>8.5200845757173198</v>
      </c>
      <c r="P17" s="294">
        <f t="shared" si="0"/>
        <v>7.2552912993816374</v>
      </c>
      <c r="Q17" s="294">
        <f t="shared" si="0"/>
        <v>7.6230403151929291</v>
      </c>
      <c r="R17" s="294">
        <f t="shared" si="0"/>
        <v>9.6048438552042885</v>
      </c>
      <c r="S17" s="294">
        <f t="shared" si="0"/>
        <v>8.885992598110807</v>
      </c>
      <c r="T17" s="294">
        <f t="shared" si="0"/>
        <v>8.4939483793069019</v>
      </c>
      <c r="U17" s="294">
        <f t="shared" si="0"/>
        <v>11.88457806127456</v>
      </c>
      <c r="V17" s="294">
        <f t="shared" si="0"/>
        <v>11.13126083716484</v>
      </c>
      <c r="W17" s="294">
        <f t="shared" si="0"/>
        <v>11.846071362495239</v>
      </c>
      <c r="X17" s="294">
        <f t="shared" si="0"/>
        <v>12.36269086687509</v>
      </c>
      <c r="Y17" s="294">
        <f t="shared" si="0"/>
        <v>9.8268817981860952</v>
      </c>
      <c r="DA17" s="70"/>
    </row>
    <row r="18" spans="1:105" ht="12" customHeight="1" x14ac:dyDescent="0.25">
      <c r="A18" s="60" t="s">
        <v>1856</v>
      </c>
      <c r="B18" s="329">
        <v>21.15880514435052</v>
      </c>
      <c r="C18" s="329">
        <v>18.243611775102249</v>
      </c>
      <c r="D18" s="329">
        <v>20.54786117656942</v>
      </c>
      <c r="E18" s="329">
        <v>21.554350553311949</v>
      </c>
      <c r="F18" s="329">
        <v>22.7245294509868</v>
      </c>
      <c r="G18" s="329">
        <v>19.137671738637849</v>
      </c>
      <c r="H18" s="329">
        <v>21.946884286994941</v>
      </c>
      <c r="I18" s="329">
        <v>20.522709099714419</v>
      </c>
      <c r="J18" s="329">
        <v>19.10964362484135</v>
      </c>
      <c r="K18" s="329">
        <v>17.578607126835969</v>
      </c>
      <c r="L18" s="329">
        <v>20.664932351376741</v>
      </c>
      <c r="M18" s="329">
        <v>18.799816034534231</v>
      </c>
      <c r="N18" s="329">
        <v>13.159540990964411</v>
      </c>
      <c r="O18" s="329">
        <v>8.5200845757173198</v>
      </c>
      <c r="P18" s="329">
        <v>7.2552912993816374</v>
      </c>
      <c r="Q18" s="329">
        <v>7.6230403151929291</v>
      </c>
      <c r="R18" s="329">
        <v>9.6048438552042885</v>
      </c>
      <c r="S18" s="329">
        <v>8.885992598110807</v>
      </c>
      <c r="T18" s="329">
        <v>8.4939483793069019</v>
      </c>
      <c r="U18" s="329">
        <v>11.88457806127456</v>
      </c>
      <c r="V18" s="329">
        <v>11.13126083716484</v>
      </c>
      <c r="W18" s="329">
        <v>11.846071362495239</v>
      </c>
      <c r="X18" s="329">
        <v>12.36269086687509</v>
      </c>
      <c r="Y18" s="329">
        <v>9.8268817981860952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3.3301438822158892E-2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0.81588684505745479</v>
      </c>
      <c r="G21" s="229">
        <v>0.40030726257695448</v>
      </c>
      <c r="H21" s="229">
        <v>0.44943016238568489</v>
      </c>
      <c r="I21" s="229">
        <v>0.8736188191085198</v>
      </c>
      <c r="J21" s="229">
        <v>0.90795354050155208</v>
      </c>
      <c r="K21" s="229">
        <v>0.80198757655313613</v>
      </c>
      <c r="L21" s="229">
        <v>1.318308798419072</v>
      </c>
      <c r="M21" s="229">
        <v>0.44080354136551919</v>
      </c>
      <c r="N21" s="229">
        <v>0.36562094973185111</v>
      </c>
      <c r="O21" s="229">
        <v>0.34032601221835729</v>
      </c>
      <c r="P21" s="229">
        <v>0.30837958190371118</v>
      </c>
      <c r="Q21" s="229">
        <v>0.30008933333085258</v>
      </c>
      <c r="R21" s="229">
        <v>0.25335735494274381</v>
      </c>
      <c r="S21" s="229">
        <v>0.44910729048964088</v>
      </c>
      <c r="T21" s="229">
        <v>0.44005036880646148</v>
      </c>
      <c r="U21" s="229">
        <v>0.53561023362741711</v>
      </c>
      <c r="V21" s="229">
        <v>0.29006366605004902</v>
      </c>
      <c r="W21" s="229">
        <v>0.50827983349989714</v>
      </c>
      <c r="X21" s="229">
        <v>3.642244644359393E-2</v>
      </c>
      <c r="Y21" s="229">
        <v>8.7836878988683476E-2</v>
      </c>
      <c r="DA21" s="73" t="s">
        <v>2040</v>
      </c>
    </row>
    <row r="22" spans="1:105" ht="12" customHeight="1" x14ac:dyDescent="0.25">
      <c r="A22" s="64" t="s">
        <v>159</v>
      </c>
      <c r="B22" s="229">
        <v>0.61183842048869364</v>
      </c>
      <c r="C22" s="229">
        <v>0.51954390252500182</v>
      </c>
      <c r="D22" s="229">
        <v>0.53569523219931181</v>
      </c>
      <c r="E22" s="229">
        <v>0.54301546297304149</v>
      </c>
      <c r="F22" s="229">
        <v>1.487264189665775</v>
      </c>
      <c r="G22" s="229">
        <v>1.203177212897502</v>
      </c>
      <c r="H22" s="229">
        <v>0.454378871315335</v>
      </c>
      <c r="I22" s="229">
        <v>0.43874543583131792</v>
      </c>
      <c r="J22" s="229">
        <v>0.44929495983383921</v>
      </c>
      <c r="K22" s="229">
        <v>0.40156438958839902</v>
      </c>
      <c r="L22" s="229">
        <v>0.44080251854894142</v>
      </c>
      <c r="M22" s="229">
        <v>0.44410038571272731</v>
      </c>
      <c r="N22" s="229">
        <v>0.11212209162988469</v>
      </c>
      <c r="O22" s="229">
        <v>3.389895830705788E-3</v>
      </c>
      <c r="P22" s="229">
        <v>3.0660900388543178E-3</v>
      </c>
      <c r="Q22" s="229">
        <v>3.195220221371255E-3</v>
      </c>
      <c r="R22" s="229">
        <v>0.25328143190699282</v>
      </c>
      <c r="S22" s="229">
        <v>0.29474538867393868</v>
      </c>
      <c r="T22" s="229">
        <v>0.1804832897637336</v>
      </c>
      <c r="U22" s="229">
        <v>0.2462907413510709</v>
      </c>
      <c r="V22" s="229">
        <v>0.21821918269420529</v>
      </c>
      <c r="W22" s="229">
        <v>0.22136226418793259</v>
      </c>
      <c r="X22" s="229">
        <v>0.30603421538104142</v>
      </c>
      <c r="Y22" s="229">
        <v>0.17606477904012199</v>
      </c>
      <c r="DA22" s="73" t="s">
        <v>2041</v>
      </c>
    </row>
    <row r="23" spans="1:105" ht="12" customHeight="1" x14ac:dyDescent="0.25">
      <c r="A23" s="64" t="s">
        <v>32</v>
      </c>
      <c r="B23" s="229">
        <v>1.5387789226599631</v>
      </c>
      <c r="C23" s="229">
        <v>1.0817810688991769</v>
      </c>
      <c r="D23" s="229">
        <v>1.6787179495777309</v>
      </c>
      <c r="E23" s="229">
        <v>2.8675573167864581</v>
      </c>
      <c r="F23" s="229">
        <v>5.8203143009926803</v>
      </c>
      <c r="G23" s="229">
        <v>4.992148338836782</v>
      </c>
      <c r="H23" s="229">
        <v>4.987271600339434</v>
      </c>
      <c r="I23" s="229">
        <v>4.6164045350632614</v>
      </c>
      <c r="J23" s="229">
        <v>4.3180620028634626</v>
      </c>
      <c r="K23" s="229">
        <v>4.7040780597555436</v>
      </c>
      <c r="L23" s="229">
        <v>4.1797580137190984</v>
      </c>
      <c r="M23" s="229">
        <v>3.2610563689265781</v>
      </c>
      <c r="N23" s="229">
        <v>1.5456276295293541</v>
      </c>
      <c r="O23" s="229">
        <v>0.71933182403814466</v>
      </c>
      <c r="P23" s="229">
        <v>0.32590404374466381</v>
      </c>
      <c r="Q23" s="229">
        <v>1.585741663310684</v>
      </c>
      <c r="R23" s="229">
        <v>1.392364370249825</v>
      </c>
      <c r="S23" s="229">
        <v>0.60118694387196669</v>
      </c>
      <c r="T23" s="229">
        <v>0.21703779085657729</v>
      </c>
      <c r="U23" s="229">
        <v>0.26416899088612461</v>
      </c>
      <c r="V23" s="229">
        <v>0.23843370256049501</v>
      </c>
      <c r="W23" s="229">
        <v>0.26718794219427378</v>
      </c>
      <c r="X23" s="229">
        <v>0.30622199988483068</v>
      </c>
      <c r="Y23" s="229">
        <v>0.24752185068774751</v>
      </c>
      <c r="DA23" s="73" t="s">
        <v>2042</v>
      </c>
    </row>
    <row r="24" spans="1:105" ht="12" customHeight="1" x14ac:dyDescent="0.25">
      <c r="A24" s="64" t="s">
        <v>33</v>
      </c>
      <c r="B24" s="229">
        <v>6.1385389780230042E-4</v>
      </c>
      <c r="C24" s="229">
        <v>5.1786032195005177E-4</v>
      </c>
      <c r="D24" s="229">
        <v>5.3573107107498911E-4</v>
      </c>
      <c r="E24" s="229">
        <v>5.4908252055014812E-4</v>
      </c>
      <c r="F24" s="229">
        <v>5.1596154867192756E-4</v>
      </c>
      <c r="G24" s="229">
        <v>4.0504274610145101E-4</v>
      </c>
      <c r="H24" s="229">
        <v>4.5474675123718001E-4</v>
      </c>
      <c r="I24" s="229">
        <v>4.4197669967278858E-4</v>
      </c>
      <c r="J24" s="229">
        <v>4.5934714375383808E-4</v>
      </c>
      <c r="K24" s="229">
        <v>4.0573739314045431E-4</v>
      </c>
      <c r="L24" s="229">
        <v>4.4463463097817678E-4</v>
      </c>
      <c r="M24" s="229">
        <v>4.4601808055283882E-4</v>
      </c>
      <c r="N24" s="229">
        <v>3.699461072933706E-4</v>
      </c>
      <c r="O24" s="229">
        <v>3.4435194023535849E-4</v>
      </c>
      <c r="P24" s="229">
        <v>3.1202759573187761E-4</v>
      </c>
      <c r="Q24" s="229">
        <v>3.0363927665368263E-4</v>
      </c>
      <c r="R24" s="229">
        <v>2.5635447663476088E-4</v>
      </c>
      <c r="S24" s="229">
        <v>3.0293895383613859E-4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19.00757394730406</v>
      </c>
      <c r="C25" s="229">
        <v>16.641768943356119</v>
      </c>
      <c r="D25" s="229">
        <v>18.332912263721301</v>
      </c>
      <c r="E25" s="229">
        <v>18.143228691031901</v>
      </c>
      <c r="F25" s="229">
        <v>14.600548153722221</v>
      </c>
      <c r="G25" s="229">
        <v>12.53622746685982</v>
      </c>
      <c r="H25" s="229">
        <v>16.04927905418457</v>
      </c>
      <c r="I25" s="229">
        <v>14.587598932619191</v>
      </c>
      <c r="J25" s="229">
        <v>13.433873774498741</v>
      </c>
      <c r="K25" s="229">
        <v>11.670571363545751</v>
      </c>
      <c r="L25" s="229">
        <v>14.725618386058651</v>
      </c>
      <c r="M25" s="229">
        <v>14.653409720448851</v>
      </c>
      <c r="N25" s="229">
        <v>11.135800373966029</v>
      </c>
      <c r="O25" s="229">
        <v>7.4566924916898758</v>
      </c>
      <c r="P25" s="229">
        <v>6.6176295560986764</v>
      </c>
      <c r="Q25" s="229">
        <v>5.7337104590533672</v>
      </c>
      <c r="R25" s="229">
        <v>7.705584343628094</v>
      </c>
      <c r="S25" s="229">
        <v>7.5406500361214253</v>
      </c>
      <c r="T25" s="229">
        <v>7.6563769298801301</v>
      </c>
      <c r="U25" s="229">
        <v>10.838508095409949</v>
      </c>
      <c r="V25" s="229">
        <v>10.384544285860089</v>
      </c>
      <c r="W25" s="229">
        <v>10.849241322613141</v>
      </c>
      <c r="X25" s="229">
        <v>11.68071076634347</v>
      </c>
      <c r="Y25" s="229">
        <v>9.315458289469543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5.406414720690365E-3</v>
      </c>
      <c r="H26" s="229">
        <v>6.0698520186780926E-3</v>
      </c>
      <c r="I26" s="229">
        <v>5.8994003924578578E-3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83.002583148215223</v>
      </c>
      <c r="C32" s="223">
        <v>88.231980952460148</v>
      </c>
      <c r="D32" s="223">
        <v>95.444774744876881</v>
      </c>
      <c r="E32" s="223">
        <v>97.134359257188706</v>
      </c>
      <c r="F32" s="223">
        <v>110.60365781877221</v>
      </c>
      <c r="G32" s="223">
        <v>123.7013313577133</v>
      </c>
      <c r="H32" s="223">
        <v>123.9611956049566</v>
      </c>
      <c r="I32" s="223">
        <v>119.80559477040759</v>
      </c>
      <c r="J32" s="223">
        <v>106.6025234263611</v>
      </c>
      <c r="K32" s="223">
        <v>113.3220726280733</v>
      </c>
      <c r="L32" s="223">
        <v>119.8755930370794</v>
      </c>
      <c r="M32" s="223">
        <v>108.6117959306068</v>
      </c>
      <c r="N32" s="223">
        <v>94.581631478527896</v>
      </c>
      <c r="O32" s="223">
        <v>66.218944559090261</v>
      </c>
      <c r="P32" s="223">
        <v>62.96125150199488</v>
      </c>
      <c r="Q32" s="223">
        <v>68.137233337398797</v>
      </c>
      <c r="R32" s="223">
        <v>103.6328224633704</v>
      </c>
      <c r="S32" s="223">
        <v>79.707294351813331</v>
      </c>
      <c r="T32" s="223">
        <v>77.96272767641257</v>
      </c>
      <c r="U32" s="223">
        <v>87.649232195253362</v>
      </c>
      <c r="V32" s="223">
        <v>92.122838075323884</v>
      </c>
      <c r="W32" s="223">
        <v>99.591625583348247</v>
      </c>
      <c r="X32" s="223">
        <v>89.368010895175431</v>
      </c>
      <c r="Y32" s="223">
        <v>90.481340122881988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0.97008379093116726</v>
      </c>
      <c r="C37" s="260">
        <v>1.0089391306421001</v>
      </c>
      <c r="D37" s="260">
        <v>1.1675525983421149</v>
      </c>
      <c r="E37" s="260">
        <v>1.1680274061735549</v>
      </c>
      <c r="F37" s="260">
        <v>1.473812726977707</v>
      </c>
      <c r="G37" s="260">
        <v>1.3882631562443899</v>
      </c>
      <c r="H37" s="260">
        <v>1.4239156328559299</v>
      </c>
      <c r="I37" s="260">
        <v>1.3163024708802791</v>
      </c>
      <c r="J37" s="260">
        <v>1.1665211814623271</v>
      </c>
      <c r="K37" s="260">
        <v>1.1957726875054739</v>
      </c>
      <c r="L37" s="260">
        <v>1.401907824574623</v>
      </c>
      <c r="M37" s="260">
        <v>1.22359469746289</v>
      </c>
      <c r="N37" s="260">
        <v>1.2486140675270361</v>
      </c>
      <c r="O37" s="260">
        <v>0.66629883065127882</v>
      </c>
      <c r="P37" s="260">
        <v>0.60538924667767002</v>
      </c>
      <c r="Q37" s="260">
        <v>0.60019085658532267</v>
      </c>
      <c r="R37" s="260">
        <v>1.070335687825998</v>
      </c>
      <c r="S37" s="260">
        <v>0.7784686078365749</v>
      </c>
      <c r="T37" s="260">
        <v>0.78856455467724729</v>
      </c>
      <c r="U37" s="260">
        <v>1.054076323745013</v>
      </c>
      <c r="V37" s="260">
        <v>1.060980220222278</v>
      </c>
      <c r="W37" s="260">
        <v>1.105811404875116</v>
      </c>
      <c r="X37" s="260">
        <v>1.264456401894366</v>
      </c>
      <c r="Y37" s="260">
        <v>0.99084263580106835</v>
      </c>
      <c r="DA37" s="68" t="s">
        <v>2055</v>
      </c>
    </row>
    <row r="38" spans="1:105" ht="12" customHeight="1" x14ac:dyDescent="0.25">
      <c r="A38" s="37" t="s">
        <v>159</v>
      </c>
      <c r="B38" s="226">
        <v>3.0252411400422789E-2</v>
      </c>
      <c r="C38" s="226">
        <v>3.054475948614788E-2</v>
      </c>
      <c r="D38" s="226">
        <v>3.3147775235083568E-2</v>
      </c>
      <c r="E38" s="226">
        <v>3.3942451864656643E-2</v>
      </c>
      <c r="F38" s="226">
        <v>0.13624903400918181</v>
      </c>
      <c r="G38" s="226">
        <v>0.1215719773913754</v>
      </c>
      <c r="H38" s="226">
        <v>3.9203259121461741E-2</v>
      </c>
      <c r="I38" s="226">
        <v>3.8433945549975562E-2</v>
      </c>
      <c r="J38" s="226">
        <v>3.7751618337269678E-2</v>
      </c>
      <c r="K38" s="226">
        <v>3.9775872237019151E-2</v>
      </c>
      <c r="L38" s="226">
        <v>4.0745572322750369E-2</v>
      </c>
      <c r="M38" s="226">
        <v>3.5992615555696578E-2</v>
      </c>
      <c r="N38" s="226">
        <v>1.2446495903384799E-2</v>
      </c>
      <c r="O38" s="226">
        <v>3.027692605389044E-4</v>
      </c>
      <c r="P38" s="226">
        <v>2.8035995582289082E-4</v>
      </c>
      <c r="Q38" s="226">
        <v>3.3428159165517252E-4</v>
      </c>
      <c r="R38" s="226">
        <v>3.4062159518640542E-2</v>
      </c>
      <c r="S38" s="226">
        <v>2.9283784665308552E-2</v>
      </c>
      <c r="T38" s="226">
        <v>1.816068183307357E-2</v>
      </c>
      <c r="U38" s="226">
        <v>2.3420293235707351E-2</v>
      </c>
      <c r="V38" s="226">
        <v>2.1836404933325611E-2</v>
      </c>
      <c r="W38" s="226">
        <v>2.2111252961838451E-2</v>
      </c>
      <c r="X38" s="226">
        <v>3.2282902775295802E-2</v>
      </c>
      <c r="Y38" s="226">
        <v>1.8379820443637101E-2</v>
      </c>
      <c r="DA38" s="69" t="s">
        <v>2056</v>
      </c>
    </row>
    <row r="39" spans="1:105" ht="12" customHeight="1" x14ac:dyDescent="0.25">
      <c r="A39" s="37" t="s">
        <v>35</v>
      </c>
      <c r="B39" s="226">
        <v>0.93983137953074447</v>
      </c>
      <c r="C39" s="226">
        <v>0.97839437115595196</v>
      </c>
      <c r="D39" s="226">
        <v>1.1344048231070321</v>
      </c>
      <c r="E39" s="226">
        <v>1.1340849543088991</v>
      </c>
      <c r="F39" s="226">
        <v>1.337563692968526</v>
      </c>
      <c r="G39" s="226">
        <v>1.2666911788530151</v>
      </c>
      <c r="H39" s="226">
        <v>1.384712373734468</v>
      </c>
      <c r="I39" s="226">
        <v>1.277868525330303</v>
      </c>
      <c r="J39" s="226">
        <v>1.1287695631250569</v>
      </c>
      <c r="K39" s="226">
        <v>1.155996815268455</v>
      </c>
      <c r="L39" s="226">
        <v>1.3611622522518729</v>
      </c>
      <c r="M39" s="226">
        <v>1.187602081907194</v>
      </c>
      <c r="N39" s="226">
        <v>1.2361675716236511</v>
      </c>
      <c r="O39" s="226">
        <v>0.66599606139073986</v>
      </c>
      <c r="P39" s="226">
        <v>0.60510888672184715</v>
      </c>
      <c r="Q39" s="226">
        <v>0.59985657499366751</v>
      </c>
      <c r="R39" s="226">
        <v>1.036273528307357</v>
      </c>
      <c r="S39" s="226">
        <v>0.74918482317126633</v>
      </c>
      <c r="T39" s="226">
        <v>0.77040387284417366</v>
      </c>
      <c r="U39" s="226">
        <v>1.030656030509306</v>
      </c>
      <c r="V39" s="226">
        <v>1.0391438152889529</v>
      </c>
      <c r="W39" s="226">
        <v>1.0837001519132781</v>
      </c>
      <c r="X39" s="226">
        <v>1.23217349911907</v>
      </c>
      <c r="Y39" s="226">
        <v>0.97246281535743129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2.3777536045589578</v>
      </c>
      <c r="C43" s="261">
        <f t="shared" si="1"/>
        <v>2.528204110777335</v>
      </c>
      <c r="D43" s="261">
        <f t="shared" si="1"/>
        <v>2.7326731056966609</v>
      </c>
      <c r="E43" s="261">
        <f t="shared" si="1"/>
        <v>2.7816328072758019</v>
      </c>
      <c r="F43" s="261">
        <f t="shared" si="1"/>
        <v>3.1631839157041881</v>
      </c>
      <c r="G43" s="261">
        <f t="shared" si="1"/>
        <v>3.545306324680257</v>
      </c>
      <c r="H43" s="261">
        <f t="shared" si="1"/>
        <v>3.551805216582629</v>
      </c>
      <c r="I43" s="261">
        <f t="shared" si="1"/>
        <v>3.4344722405660089</v>
      </c>
      <c r="J43" s="261">
        <f t="shared" si="1"/>
        <v>3.0561160070985158</v>
      </c>
      <c r="K43" s="261">
        <f t="shared" si="1"/>
        <v>3.250037679436748</v>
      </c>
      <c r="L43" s="261">
        <f t="shared" si="1"/>
        <v>3.4340198612320219</v>
      </c>
      <c r="M43" s="261">
        <f t="shared" si="1"/>
        <v>3.1127014850186638</v>
      </c>
      <c r="N43" s="261">
        <f t="shared" si="1"/>
        <v>2.7053048524927799</v>
      </c>
      <c r="O43" s="261">
        <f t="shared" si="1"/>
        <v>1.9000766877808399</v>
      </c>
      <c r="P43" s="261">
        <f t="shared" si="1"/>
        <v>1.8074162972555721</v>
      </c>
      <c r="Q43" s="261">
        <f t="shared" si="1"/>
        <v>1.9575954342264781</v>
      </c>
      <c r="R43" s="261">
        <f t="shared" si="1"/>
        <v>2.9728257036389669</v>
      </c>
      <c r="S43" s="261">
        <f t="shared" si="1"/>
        <v>2.2877920505500509</v>
      </c>
      <c r="T43" s="261">
        <f t="shared" si="1"/>
        <v>2.236932264398126</v>
      </c>
      <c r="U43" s="261">
        <f t="shared" si="1"/>
        <v>2.510004518014735</v>
      </c>
      <c r="V43" s="261">
        <f t="shared" si="1"/>
        <v>2.6394741407275828</v>
      </c>
      <c r="W43" s="261">
        <f t="shared" si="1"/>
        <v>2.8546612805354532</v>
      </c>
      <c r="X43" s="261">
        <f t="shared" si="1"/>
        <v>2.5537262171965529</v>
      </c>
      <c r="Y43" s="261">
        <f t="shared" si="1"/>
        <v>2.5939274633936509</v>
      </c>
      <c r="DA43" s="70"/>
    </row>
    <row r="44" spans="1:105" ht="12" customHeight="1" x14ac:dyDescent="0.25">
      <c r="A44" s="60" t="s">
        <v>1884</v>
      </c>
      <c r="B44" s="262">
        <v>2.3777536045589578</v>
      </c>
      <c r="C44" s="262">
        <v>2.528204110777335</v>
      </c>
      <c r="D44" s="262">
        <v>2.7326731056966609</v>
      </c>
      <c r="E44" s="262">
        <v>2.7816328072758019</v>
      </c>
      <c r="F44" s="262">
        <v>3.1631839157041881</v>
      </c>
      <c r="G44" s="262">
        <v>3.545306324680257</v>
      </c>
      <c r="H44" s="262">
        <v>3.551805216582629</v>
      </c>
      <c r="I44" s="262">
        <v>3.4344722405660089</v>
      </c>
      <c r="J44" s="262">
        <v>3.0561160070985158</v>
      </c>
      <c r="K44" s="262">
        <v>3.250037679436748</v>
      </c>
      <c r="L44" s="262">
        <v>3.4340198612320219</v>
      </c>
      <c r="M44" s="262">
        <v>3.1127014850186638</v>
      </c>
      <c r="N44" s="262">
        <v>2.7053048524927799</v>
      </c>
      <c r="O44" s="262">
        <v>1.9000766877808399</v>
      </c>
      <c r="P44" s="262">
        <v>1.8074162972555721</v>
      </c>
      <c r="Q44" s="262">
        <v>1.9575954342264781</v>
      </c>
      <c r="R44" s="262">
        <v>2.9728257036389669</v>
      </c>
      <c r="S44" s="262">
        <v>2.2877920505500509</v>
      </c>
      <c r="T44" s="262">
        <v>2.236932264398126</v>
      </c>
      <c r="U44" s="262">
        <v>2.510004518014735</v>
      </c>
      <c r="V44" s="262">
        <v>2.6394741407275828</v>
      </c>
      <c r="W44" s="262">
        <v>2.8546612805354532</v>
      </c>
      <c r="X44" s="262">
        <v>2.5537262171965529</v>
      </c>
      <c r="Y44" s="262">
        <v>2.5939274633936509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6.878984381820951E-3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0.1135689146341512</v>
      </c>
      <c r="G47" s="229">
        <v>7.4158021373321559E-2</v>
      </c>
      <c r="H47" s="229">
        <v>7.273416920491832E-2</v>
      </c>
      <c r="I47" s="229">
        <v>0.14619997625489031</v>
      </c>
      <c r="J47" s="229">
        <v>0.14520476693879741</v>
      </c>
      <c r="K47" s="229">
        <v>0.14827624415467591</v>
      </c>
      <c r="L47" s="229">
        <v>0.21907154207095239</v>
      </c>
      <c r="M47" s="229">
        <v>7.298421619070547E-2</v>
      </c>
      <c r="N47" s="229">
        <v>7.5163421745617215E-2</v>
      </c>
      <c r="O47" s="229">
        <v>7.5896608339369218E-2</v>
      </c>
      <c r="P47" s="229">
        <v>7.6822591826344933E-2</v>
      </c>
      <c r="Q47" s="229">
        <v>7.7062888886699668E-2</v>
      </c>
      <c r="R47" s="229">
        <v>7.8417438985399324E-2</v>
      </c>
      <c r="S47" s="229">
        <v>0.1156273852000187</v>
      </c>
      <c r="T47" s="229">
        <v>0.1158899046692571</v>
      </c>
      <c r="U47" s="229">
        <v>0.1131200535154351</v>
      </c>
      <c r="V47" s="229">
        <v>6.8780667069405388E-2</v>
      </c>
      <c r="W47" s="229">
        <v>0.1224850598961387</v>
      </c>
      <c r="X47" s="229">
        <v>7.5236821319106554E-3</v>
      </c>
      <c r="Y47" s="229">
        <v>2.318563481139941E-2</v>
      </c>
      <c r="DA47" s="73" t="s">
        <v>2064</v>
      </c>
    </row>
    <row r="48" spans="1:105" ht="12" customHeight="1" x14ac:dyDescent="0.25">
      <c r="A48" s="64" t="s">
        <v>159</v>
      </c>
      <c r="B48" s="229">
        <v>6.8756293174385058E-2</v>
      </c>
      <c r="C48" s="229">
        <v>7.1998519058907501E-2</v>
      </c>
      <c r="D48" s="229">
        <v>7.1242449094908206E-2</v>
      </c>
      <c r="E48" s="229">
        <v>7.0077250665841986E-2</v>
      </c>
      <c r="F48" s="229">
        <v>0.2070225556617328</v>
      </c>
      <c r="G48" s="229">
        <v>0.22289188783526959</v>
      </c>
      <c r="H48" s="229">
        <v>7.3535050549250927E-2</v>
      </c>
      <c r="I48" s="229">
        <v>7.342398182989715E-2</v>
      </c>
      <c r="J48" s="229">
        <v>7.1853643407140233E-2</v>
      </c>
      <c r="K48" s="229">
        <v>7.4243618249475243E-2</v>
      </c>
      <c r="L48" s="229">
        <v>7.325088598595457E-2</v>
      </c>
      <c r="M48" s="229">
        <v>7.3530077505336397E-2</v>
      </c>
      <c r="N48" s="229">
        <v>2.304977345077883E-2</v>
      </c>
      <c r="O48" s="229">
        <v>7.5598569294568914E-4</v>
      </c>
      <c r="P48" s="229">
        <v>7.6381510767880244E-4</v>
      </c>
      <c r="Q48" s="229">
        <v>8.2053200010476159E-4</v>
      </c>
      <c r="R48" s="229">
        <v>7.8393939805654012E-2</v>
      </c>
      <c r="S48" s="229">
        <v>7.5885293589810568E-2</v>
      </c>
      <c r="T48" s="229">
        <v>4.7531357153144799E-2</v>
      </c>
      <c r="U48" s="229">
        <v>5.2016223912125042E-2</v>
      </c>
      <c r="V48" s="229">
        <v>5.1744712315875227E-2</v>
      </c>
      <c r="W48" s="229">
        <v>5.3343785058529783E-2</v>
      </c>
      <c r="X48" s="229">
        <v>6.3216625538359689E-2</v>
      </c>
      <c r="Y48" s="229">
        <v>4.6474484487317988E-2</v>
      </c>
      <c r="DA48" s="73" t="s">
        <v>2065</v>
      </c>
    </row>
    <row r="49" spans="1:105" ht="12" customHeight="1" x14ac:dyDescent="0.25">
      <c r="A49" s="64" t="s">
        <v>32</v>
      </c>
      <c r="B49" s="229">
        <v>0.1729226723821406</v>
      </c>
      <c r="C49" s="229">
        <v>0.1499134808977084</v>
      </c>
      <c r="D49" s="229">
        <v>0.2232537660947542</v>
      </c>
      <c r="E49" s="229">
        <v>0.37006410791121469</v>
      </c>
      <c r="F49" s="229">
        <v>0.81016967242169369</v>
      </c>
      <c r="G49" s="229">
        <v>0.92480920987308202</v>
      </c>
      <c r="H49" s="229">
        <v>0.80712218896131283</v>
      </c>
      <c r="I49" s="229">
        <v>0.77255459549043803</v>
      </c>
      <c r="J49" s="229">
        <v>0.69056747816271569</v>
      </c>
      <c r="K49" s="229">
        <v>0.86971799477089962</v>
      </c>
      <c r="L49" s="229">
        <v>0.69457628944518857</v>
      </c>
      <c r="M49" s="229">
        <v>0.5399358687149417</v>
      </c>
      <c r="N49" s="229">
        <v>0.31774618348646788</v>
      </c>
      <c r="O49" s="229">
        <v>0.1604192561103393</v>
      </c>
      <c r="P49" s="229">
        <v>8.1188232932260365E-2</v>
      </c>
      <c r="Q49" s="229">
        <v>0.40721818481962629</v>
      </c>
      <c r="R49" s="229">
        <v>0.43095511505550882</v>
      </c>
      <c r="S49" s="229">
        <v>0.15478188799945411</v>
      </c>
      <c r="T49" s="229">
        <v>5.7158204321508553E-2</v>
      </c>
      <c r="U49" s="229">
        <v>5.5792082581723183E-2</v>
      </c>
      <c r="V49" s="229">
        <v>5.6538032967939453E-2</v>
      </c>
      <c r="W49" s="229">
        <v>6.4386837616287801E-2</v>
      </c>
      <c r="X49" s="229">
        <v>6.3255415654174599E-2</v>
      </c>
      <c r="Y49" s="229">
        <v>6.5336465775693478E-2</v>
      </c>
      <c r="DA49" s="73" t="s">
        <v>2066</v>
      </c>
    </row>
    <row r="50" spans="1:105" ht="12" customHeight="1" x14ac:dyDescent="0.25">
      <c r="A50" s="64" t="s">
        <v>33</v>
      </c>
      <c r="B50" s="229">
        <v>6.8982785569141785E-5</v>
      </c>
      <c r="C50" s="229">
        <v>7.1765208057616493E-5</v>
      </c>
      <c r="D50" s="229">
        <v>7.1247215329742119E-5</v>
      </c>
      <c r="E50" s="229">
        <v>7.086021679411247E-5</v>
      </c>
      <c r="F50" s="229">
        <v>7.1820244964851951E-5</v>
      </c>
      <c r="G50" s="229">
        <v>7.5035282720422664E-5</v>
      </c>
      <c r="H50" s="229">
        <v>7.3594586919352407E-5</v>
      </c>
      <c r="I50" s="229">
        <v>7.3964733341384009E-5</v>
      </c>
      <c r="J50" s="229">
        <v>7.3461242208421498E-5</v>
      </c>
      <c r="K50" s="229">
        <v>7.5015148023293234E-5</v>
      </c>
      <c r="L50" s="229">
        <v>7.3887691854404081E-5</v>
      </c>
      <c r="M50" s="229">
        <v>7.3847591866416432E-5</v>
      </c>
      <c r="N50" s="229">
        <v>7.6052576598891242E-5</v>
      </c>
      <c r="O50" s="229">
        <v>7.6794436512764286E-5</v>
      </c>
      <c r="P50" s="229">
        <v>7.7731374034194166E-5</v>
      </c>
      <c r="Q50" s="229">
        <v>7.7974513717895232E-5</v>
      </c>
      <c r="R50" s="229">
        <v>7.9345087631986581E-5</v>
      </c>
      <c r="S50" s="229">
        <v>7.7994812930140656E-5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2.136005656216863</v>
      </c>
      <c r="C51" s="229">
        <v>2.3062203456126622</v>
      </c>
      <c r="D51" s="229">
        <v>2.438105643291669</v>
      </c>
      <c r="E51" s="229">
        <v>2.3414205884819519</v>
      </c>
      <c r="F51" s="229">
        <v>2.0323509527416448</v>
      </c>
      <c r="G51" s="229">
        <v>2.322370617119379</v>
      </c>
      <c r="H51" s="229">
        <v>2.5973578901503509</v>
      </c>
      <c r="I51" s="229">
        <v>2.4412324585007208</v>
      </c>
      <c r="J51" s="229">
        <v>2.1484166573476542</v>
      </c>
      <c r="K51" s="229">
        <v>2.157724807113675</v>
      </c>
      <c r="L51" s="229">
        <v>2.447047256038072</v>
      </c>
      <c r="M51" s="229">
        <v>2.4261774750158138</v>
      </c>
      <c r="N51" s="229">
        <v>2.2892694212333171</v>
      </c>
      <c r="O51" s="229">
        <v>1.662928043201674</v>
      </c>
      <c r="P51" s="229">
        <v>1.648563926015254</v>
      </c>
      <c r="Q51" s="229">
        <v>1.4724158540063299</v>
      </c>
      <c r="R51" s="229">
        <v>2.3849798647047731</v>
      </c>
      <c r="S51" s="229">
        <v>1.941419488947838</v>
      </c>
      <c r="T51" s="229">
        <v>2.016352798254216</v>
      </c>
      <c r="U51" s="229">
        <v>2.2890761580054519</v>
      </c>
      <c r="V51" s="229">
        <v>2.4624107283743628</v>
      </c>
      <c r="W51" s="229">
        <v>2.614445597964496</v>
      </c>
      <c r="X51" s="229">
        <v>2.412851509490288</v>
      </c>
      <c r="Y51" s="229">
        <v>2.458930878319241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1.001553196484719E-3</v>
      </c>
      <c r="H52" s="229">
        <v>9.8232312987591667E-4</v>
      </c>
      <c r="I52" s="229">
        <v>9.8726375672121536E-4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71.332608136768755</v>
      </c>
      <c r="C56" s="261">
        <f t="shared" si="2"/>
        <v>75.846123323320057</v>
      </c>
      <c r="D56" s="261">
        <f t="shared" si="2"/>
        <v>81.980193170899824</v>
      </c>
      <c r="E56" s="261">
        <f t="shared" si="2"/>
        <v>83.448984218274063</v>
      </c>
      <c r="F56" s="261">
        <f t="shared" si="2"/>
        <v>94.895517471125657</v>
      </c>
      <c r="G56" s="261">
        <f t="shared" si="2"/>
        <v>106.3591897404077</v>
      </c>
      <c r="H56" s="261">
        <f t="shared" si="2"/>
        <v>106.5541564974789</v>
      </c>
      <c r="I56" s="261">
        <f t="shared" si="2"/>
        <v>103.03416721698029</v>
      </c>
      <c r="J56" s="261">
        <f t="shared" si="2"/>
        <v>91.683480212955473</v>
      </c>
      <c r="K56" s="261">
        <f t="shared" si="2"/>
        <v>97.501130383102478</v>
      </c>
      <c r="L56" s="261">
        <f t="shared" si="2"/>
        <v>103.02059583696069</v>
      </c>
      <c r="M56" s="261">
        <f t="shared" si="2"/>
        <v>93.38104455055992</v>
      </c>
      <c r="N56" s="261">
        <f t="shared" si="2"/>
        <v>81.159145574783381</v>
      </c>
      <c r="O56" s="261">
        <f t="shared" si="2"/>
        <v>57.002300633425222</v>
      </c>
      <c r="P56" s="261">
        <f t="shared" si="2"/>
        <v>54.22248891766715</v>
      </c>
      <c r="Q56" s="261">
        <f t="shared" si="2"/>
        <v>58.727863026794338</v>
      </c>
      <c r="R56" s="261">
        <f t="shared" si="2"/>
        <v>89.184771109169034</v>
      </c>
      <c r="S56" s="261">
        <f t="shared" si="2"/>
        <v>68.633761516501551</v>
      </c>
      <c r="T56" s="261">
        <f t="shared" si="2"/>
        <v>67.107967931943762</v>
      </c>
      <c r="U56" s="261">
        <f t="shared" si="2"/>
        <v>75.300135540442056</v>
      </c>
      <c r="V56" s="261">
        <f t="shared" si="2"/>
        <v>79.184224221827506</v>
      </c>
      <c r="W56" s="261">
        <f t="shared" si="2"/>
        <v>85.639838416063625</v>
      </c>
      <c r="X56" s="261">
        <f t="shared" si="2"/>
        <v>76.611786515896597</v>
      </c>
      <c r="Y56" s="261">
        <f t="shared" si="2"/>
        <v>77.817823901809518</v>
      </c>
      <c r="DA56" s="70"/>
    </row>
    <row r="57" spans="1:105" ht="12" customHeight="1" x14ac:dyDescent="0.25">
      <c r="A57" s="60" t="s">
        <v>1899</v>
      </c>
      <c r="B57" s="262">
        <v>71.332608136768755</v>
      </c>
      <c r="C57" s="262">
        <v>75.846123323320057</v>
      </c>
      <c r="D57" s="262">
        <v>81.980193170899824</v>
      </c>
      <c r="E57" s="262">
        <v>83.448984218274063</v>
      </c>
      <c r="F57" s="262">
        <v>94.895517471125657</v>
      </c>
      <c r="G57" s="262">
        <v>106.3591897404077</v>
      </c>
      <c r="H57" s="262">
        <v>106.5541564974789</v>
      </c>
      <c r="I57" s="262">
        <v>103.03416721698029</v>
      </c>
      <c r="J57" s="262">
        <v>91.683480212955473</v>
      </c>
      <c r="K57" s="262">
        <v>97.501130383102478</v>
      </c>
      <c r="L57" s="262">
        <v>103.02059583696069</v>
      </c>
      <c r="M57" s="262">
        <v>93.38104455055992</v>
      </c>
      <c r="N57" s="262">
        <v>81.159145574783381</v>
      </c>
      <c r="O57" s="262">
        <v>57.002300633425222</v>
      </c>
      <c r="P57" s="262">
        <v>54.22248891766715</v>
      </c>
      <c r="Q57" s="262">
        <v>58.727863026794338</v>
      </c>
      <c r="R57" s="262">
        <v>89.184771109169034</v>
      </c>
      <c r="S57" s="262">
        <v>68.633761516501551</v>
      </c>
      <c r="T57" s="262">
        <v>67.107967931943762</v>
      </c>
      <c r="U57" s="262">
        <v>75.300135540442056</v>
      </c>
      <c r="V57" s="262">
        <v>79.184224221827506</v>
      </c>
      <c r="W57" s="262">
        <v>85.639838416063625</v>
      </c>
      <c r="X57" s="262">
        <v>76.611786515896597</v>
      </c>
      <c r="Y57" s="262">
        <v>77.817823901809518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0.20636953145462861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3.4070674390245381</v>
      </c>
      <c r="G60" s="229">
        <v>2.2247406411996469</v>
      </c>
      <c r="H60" s="229">
        <v>2.1820250761475499</v>
      </c>
      <c r="I60" s="229">
        <v>4.3859992876467082</v>
      </c>
      <c r="J60" s="229">
        <v>4.3561430081639241</v>
      </c>
      <c r="K60" s="229">
        <v>4.4482873246402788</v>
      </c>
      <c r="L60" s="229">
        <v>6.572146262128574</v>
      </c>
      <c r="M60" s="229">
        <v>2.189526485721164</v>
      </c>
      <c r="N60" s="229">
        <v>2.2549026523685161</v>
      </c>
      <c r="O60" s="229">
        <v>2.2768982501810768</v>
      </c>
      <c r="P60" s="229">
        <v>2.3046777547903479</v>
      </c>
      <c r="Q60" s="229">
        <v>2.3118866666009898</v>
      </c>
      <c r="R60" s="229">
        <v>2.3525231695619802</v>
      </c>
      <c r="S60" s="229">
        <v>3.4688215560005622</v>
      </c>
      <c r="T60" s="229">
        <v>3.476697140077714</v>
      </c>
      <c r="U60" s="229">
        <v>3.3936016054630529</v>
      </c>
      <c r="V60" s="229">
        <v>2.0634200120821622</v>
      </c>
      <c r="W60" s="229">
        <v>3.6745517968841628</v>
      </c>
      <c r="X60" s="229">
        <v>0.22571046395731961</v>
      </c>
      <c r="Y60" s="229">
        <v>0.6955690443419823</v>
      </c>
      <c r="DA60" s="73" t="s">
        <v>2076</v>
      </c>
    </row>
    <row r="61" spans="1:105" ht="12" customHeight="1" x14ac:dyDescent="0.25">
      <c r="A61" s="64" t="s">
        <v>159</v>
      </c>
      <c r="B61" s="229">
        <v>2.0626887952315518</v>
      </c>
      <c r="C61" s="229">
        <v>2.1599555717672239</v>
      </c>
      <c r="D61" s="229">
        <v>2.1372734728472471</v>
      </c>
      <c r="E61" s="229">
        <v>2.1023175199752591</v>
      </c>
      <c r="F61" s="229">
        <v>6.2106766698519857</v>
      </c>
      <c r="G61" s="229">
        <v>6.6867566350580887</v>
      </c>
      <c r="H61" s="229">
        <v>2.2060515164775278</v>
      </c>
      <c r="I61" s="229">
        <v>2.202719454896914</v>
      </c>
      <c r="J61" s="229">
        <v>2.1556093022142071</v>
      </c>
      <c r="K61" s="229">
        <v>2.2273085474842582</v>
      </c>
      <c r="L61" s="229">
        <v>2.197526579578637</v>
      </c>
      <c r="M61" s="229">
        <v>2.2059023251600922</v>
      </c>
      <c r="N61" s="229">
        <v>0.69149320352336507</v>
      </c>
      <c r="O61" s="229">
        <v>2.2679570788370681E-2</v>
      </c>
      <c r="P61" s="229">
        <v>2.291445323036408E-2</v>
      </c>
      <c r="Q61" s="229">
        <v>2.461596000314285E-2</v>
      </c>
      <c r="R61" s="229">
        <v>2.351818194169621</v>
      </c>
      <c r="S61" s="229">
        <v>2.2765588076943168</v>
      </c>
      <c r="T61" s="229">
        <v>1.4259407145943439</v>
      </c>
      <c r="U61" s="229">
        <v>1.560486717363752</v>
      </c>
      <c r="V61" s="229">
        <v>1.552341369476258</v>
      </c>
      <c r="W61" s="229">
        <v>1.600313551755894</v>
      </c>
      <c r="X61" s="229">
        <v>1.896498766150791</v>
      </c>
      <c r="Y61" s="229">
        <v>1.3942345346195399</v>
      </c>
      <c r="DA61" s="73" t="s">
        <v>2077</v>
      </c>
    </row>
    <row r="62" spans="1:105" ht="12" customHeight="1" x14ac:dyDescent="0.25">
      <c r="A62" s="64" t="s">
        <v>32</v>
      </c>
      <c r="B62" s="229">
        <v>5.1876801714642191</v>
      </c>
      <c r="C62" s="229">
        <v>4.4974044269312499</v>
      </c>
      <c r="D62" s="229">
        <v>6.6976129828426263</v>
      </c>
      <c r="E62" s="229">
        <v>11.10192323733644</v>
      </c>
      <c r="F62" s="229">
        <v>24.305090172650822</v>
      </c>
      <c r="G62" s="229">
        <v>27.744276296192471</v>
      </c>
      <c r="H62" s="229">
        <v>24.213665668839379</v>
      </c>
      <c r="I62" s="229">
        <v>23.17663786471314</v>
      </c>
      <c r="J62" s="229">
        <v>20.717024344881469</v>
      </c>
      <c r="K62" s="229">
        <v>26.091539843126998</v>
      </c>
      <c r="L62" s="229">
        <v>20.837288683355659</v>
      </c>
      <c r="M62" s="229">
        <v>16.198076061448258</v>
      </c>
      <c r="N62" s="229">
        <v>9.5323855045940356</v>
      </c>
      <c r="O62" s="229">
        <v>4.812577683310181</v>
      </c>
      <c r="P62" s="229">
        <v>2.4356469879678109</v>
      </c>
      <c r="Q62" s="229">
        <v>12.21654554458879</v>
      </c>
      <c r="R62" s="229">
        <v>12.928653451665269</v>
      </c>
      <c r="S62" s="229">
        <v>4.6434566399836248</v>
      </c>
      <c r="T62" s="229">
        <v>1.714746129645256</v>
      </c>
      <c r="U62" s="229">
        <v>1.6737624774516959</v>
      </c>
      <c r="V62" s="229">
        <v>1.696140989038184</v>
      </c>
      <c r="W62" s="229">
        <v>1.9316051284886351</v>
      </c>
      <c r="X62" s="229">
        <v>1.897662469625238</v>
      </c>
      <c r="Y62" s="229">
        <v>1.960093973270804</v>
      </c>
      <c r="DA62" s="73" t="s">
        <v>2078</v>
      </c>
    </row>
    <row r="63" spans="1:105" ht="12" customHeight="1" x14ac:dyDescent="0.25">
      <c r="A63" s="64" t="s">
        <v>33</v>
      </c>
      <c r="B63" s="229">
        <v>2.0694835670742539E-3</v>
      </c>
      <c r="C63" s="229">
        <v>2.1529562417284941E-3</v>
      </c>
      <c r="D63" s="229">
        <v>2.1374164598922641E-3</v>
      </c>
      <c r="E63" s="229">
        <v>2.1258065038233728E-3</v>
      </c>
      <c r="F63" s="229">
        <v>2.1546073489455589E-3</v>
      </c>
      <c r="G63" s="229">
        <v>2.2510584816126801E-3</v>
      </c>
      <c r="H63" s="229">
        <v>2.207837607580572E-3</v>
      </c>
      <c r="I63" s="229">
        <v>2.2189420002415201E-3</v>
      </c>
      <c r="J63" s="229">
        <v>2.2038372662526451E-3</v>
      </c>
      <c r="K63" s="229">
        <v>2.250454440698798E-3</v>
      </c>
      <c r="L63" s="229">
        <v>2.2166307556321231E-3</v>
      </c>
      <c r="M63" s="229">
        <v>2.2154277559924928E-3</v>
      </c>
      <c r="N63" s="229">
        <v>2.281577297966738E-3</v>
      </c>
      <c r="O63" s="229">
        <v>2.3038330953829289E-3</v>
      </c>
      <c r="P63" s="229">
        <v>2.3319412210258258E-3</v>
      </c>
      <c r="Q63" s="229">
        <v>2.3392354115368569E-3</v>
      </c>
      <c r="R63" s="229">
        <v>2.380352628959598E-3</v>
      </c>
      <c r="S63" s="229">
        <v>2.3398443879042198E-3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64.080169686505911</v>
      </c>
      <c r="C64" s="229">
        <v>69.186610368379846</v>
      </c>
      <c r="D64" s="229">
        <v>73.143169298750067</v>
      </c>
      <c r="E64" s="229">
        <v>70.242617654458542</v>
      </c>
      <c r="F64" s="229">
        <v>60.970528582249372</v>
      </c>
      <c r="G64" s="229">
        <v>69.671118513581376</v>
      </c>
      <c r="H64" s="229">
        <v>77.920736704510546</v>
      </c>
      <c r="I64" s="229">
        <v>73.236973755021623</v>
      </c>
      <c r="J64" s="229">
        <v>64.452499720429628</v>
      </c>
      <c r="K64" s="229">
        <v>64.731744213410252</v>
      </c>
      <c r="L64" s="229">
        <v>73.411417681142169</v>
      </c>
      <c r="M64" s="229">
        <v>72.785324250474417</v>
      </c>
      <c r="N64" s="229">
        <v>68.678082636999505</v>
      </c>
      <c r="O64" s="229">
        <v>49.887841296050212</v>
      </c>
      <c r="P64" s="229">
        <v>49.456917780457601</v>
      </c>
      <c r="Q64" s="229">
        <v>44.172475620189893</v>
      </c>
      <c r="R64" s="229">
        <v>71.549395941143203</v>
      </c>
      <c r="S64" s="229">
        <v>58.242584668435143</v>
      </c>
      <c r="T64" s="229">
        <v>60.490583947626448</v>
      </c>
      <c r="U64" s="229">
        <v>68.672284740163562</v>
      </c>
      <c r="V64" s="229">
        <v>73.872321851230907</v>
      </c>
      <c r="W64" s="229">
        <v>78.433367938934921</v>
      </c>
      <c r="X64" s="229">
        <v>72.385545284708627</v>
      </c>
      <c r="Y64" s="229">
        <v>73.767926349577195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3.0046595894541551E-2</v>
      </c>
      <c r="H65" s="229">
        <v>2.9469693896277498E-2</v>
      </c>
      <c r="I65" s="229">
        <v>2.961791270163646E-2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8.3221376159563345</v>
      </c>
      <c r="C69" s="261">
        <f t="shared" si="3"/>
        <v>8.8487143877206549</v>
      </c>
      <c r="D69" s="261">
        <f t="shared" si="3"/>
        <v>9.564355869938284</v>
      </c>
      <c r="E69" s="261">
        <f t="shared" si="3"/>
        <v>9.7357148254652834</v>
      </c>
      <c r="F69" s="261">
        <f t="shared" si="3"/>
        <v>11.07114370496463</v>
      </c>
      <c r="G69" s="261">
        <f t="shared" si="3"/>
        <v>12.408572136380871</v>
      </c>
      <c r="H69" s="261">
        <f t="shared" si="3"/>
        <v>12.43131825803917</v>
      </c>
      <c r="I69" s="261">
        <f t="shared" si="3"/>
        <v>12.020652841981001</v>
      </c>
      <c r="J69" s="261">
        <f t="shared" si="3"/>
        <v>10.69640602484478</v>
      </c>
      <c r="K69" s="261">
        <f t="shared" si="3"/>
        <v>11.37513187802859</v>
      </c>
      <c r="L69" s="261">
        <f t="shared" si="3"/>
        <v>12.019069514312051</v>
      </c>
      <c r="M69" s="261">
        <f t="shared" si="3"/>
        <v>10.8944551975653</v>
      </c>
      <c r="N69" s="261">
        <f t="shared" si="3"/>
        <v>9.468566983724708</v>
      </c>
      <c r="O69" s="261">
        <f t="shared" si="3"/>
        <v>6.6502684072329261</v>
      </c>
      <c r="P69" s="261">
        <f t="shared" si="3"/>
        <v>6.325957040394484</v>
      </c>
      <c r="Q69" s="261">
        <f t="shared" si="3"/>
        <v>6.8515840197926554</v>
      </c>
      <c r="R69" s="261">
        <f t="shared" si="3"/>
        <v>10.404889962736361</v>
      </c>
      <c r="S69" s="261">
        <f t="shared" si="3"/>
        <v>8.0072721769251611</v>
      </c>
      <c r="T69" s="261">
        <f t="shared" si="3"/>
        <v>7.8292629253934196</v>
      </c>
      <c r="U69" s="261">
        <f t="shared" si="3"/>
        <v>8.785015813051551</v>
      </c>
      <c r="V69" s="261">
        <f t="shared" si="3"/>
        <v>9.2381594925465169</v>
      </c>
      <c r="W69" s="261">
        <f t="shared" si="3"/>
        <v>9.9913144818740633</v>
      </c>
      <c r="X69" s="261">
        <f t="shared" si="3"/>
        <v>8.9380417601879127</v>
      </c>
      <c r="Y69" s="261">
        <f t="shared" si="3"/>
        <v>9.0787461218777565</v>
      </c>
      <c r="DA69" s="70"/>
    </row>
    <row r="70" spans="1:105" ht="12" customHeight="1" x14ac:dyDescent="0.25">
      <c r="A70" s="60" t="s">
        <v>1914</v>
      </c>
      <c r="B70" s="262">
        <v>8.3221376159563345</v>
      </c>
      <c r="C70" s="262">
        <v>8.8487143877206549</v>
      </c>
      <c r="D70" s="262">
        <v>9.564355869938284</v>
      </c>
      <c r="E70" s="262">
        <v>9.7357148254652834</v>
      </c>
      <c r="F70" s="262">
        <v>11.07114370496463</v>
      </c>
      <c r="G70" s="262">
        <v>12.408572136380871</v>
      </c>
      <c r="H70" s="262">
        <v>12.43131825803917</v>
      </c>
      <c r="I70" s="262">
        <v>12.020652841981001</v>
      </c>
      <c r="J70" s="262">
        <v>10.69640602484478</v>
      </c>
      <c r="K70" s="262">
        <v>11.37513187802859</v>
      </c>
      <c r="L70" s="262">
        <v>12.019069514312051</v>
      </c>
      <c r="M70" s="262">
        <v>10.8944551975653</v>
      </c>
      <c r="N70" s="262">
        <v>9.468566983724708</v>
      </c>
      <c r="O70" s="262">
        <v>6.6502684072329261</v>
      </c>
      <c r="P70" s="262">
        <v>6.325957040394484</v>
      </c>
      <c r="Q70" s="262">
        <v>6.8515840197926554</v>
      </c>
      <c r="R70" s="262">
        <v>10.404889962736361</v>
      </c>
      <c r="S70" s="262">
        <v>8.0072721769251611</v>
      </c>
      <c r="T70" s="262">
        <v>7.8292629253934196</v>
      </c>
      <c r="U70" s="262">
        <v>8.785015813051551</v>
      </c>
      <c r="V70" s="262">
        <v>9.2381594925465169</v>
      </c>
      <c r="W70" s="262">
        <v>9.9913144818740633</v>
      </c>
      <c r="X70" s="262">
        <v>8.9380417601879127</v>
      </c>
      <c r="Y70" s="262">
        <v>9.0787461218777565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2.4076445336373271E-2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0.39749120121952841</v>
      </c>
      <c r="G73" s="229">
        <v>0.25955307480662482</v>
      </c>
      <c r="H73" s="229">
        <v>0.25456959221721348</v>
      </c>
      <c r="I73" s="229">
        <v>0.51169991689211469</v>
      </c>
      <c r="J73" s="229">
        <v>0.50821668428578981</v>
      </c>
      <c r="K73" s="229">
        <v>0.51896685454136449</v>
      </c>
      <c r="L73" s="229">
        <v>0.76675039724833183</v>
      </c>
      <c r="M73" s="229">
        <v>0.25544475666746858</v>
      </c>
      <c r="N73" s="229">
        <v>0.26307197610965971</v>
      </c>
      <c r="O73" s="229">
        <v>0.26563812918779162</v>
      </c>
      <c r="P73" s="229">
        <v>0.26887907139220663</v>
      </c>
      <c r="Q73" s="229">
        <v>0.26972011110344818</v>
      </c>
      <c r="R73" s="229">
        <v>0.27446103644889702</v>
      </c>
      <c r="S73" s="229">
        <v>0.40469584820006449</v>
      </c>
      <c r="T73" s="229">
        <v>0.4056146663423989</v>
      </c>
      <c r="U73" s="229">
        <v>0.39592018730402179</v>
      </c>
      <c r="V73" s="229">
        <v>0.24073233474291819</v>
      </c>
      <c r="W73" s="229">
        <v>0.42869770963648463</v>
      </c>
      <c r="X73" s="229">
        <v>2.6332887461687229E-2</v>
      </c>
      <c r="Y73" s="229">
        <v>8.1149721839897729E-2</v>
      </c>
      <c r="DA73" s="73" t="s">
        <v>2088</v>
      </c>
    </row>
    <row r="74" spans="1:105" ht="12" customHeight="1" x14ac:dyDescent="0.25">
      <c r="A74" s="64" t="s">
        <v>159</v>
      </c>
      <c r="B74" s="229">
        <v>0.24064702611034711</v>
      </c>
      <c r="C74" s="229">
        <v>0.25199481670617557</v>
      </c>
      <c r="D74" s="229">
        <v>0.2493485718321781</v>
      </c>
      <c r="E74" s="229">
        <v>0.24527037733044629</v>
      </c>
      <c r="F74" s="229">
        <v>0.72457894481606311</v>
      </c>
      <c r="G74" s="229">
        <v>0.78012160742344161</v>
      </c>
      <c r="H74" s="229">
        <v>0.25737267692237759</v>
      </c>
      <c r="I74" s="229">
        <v>0.2569839364046394</v>
      </c>
      <c r="J74" s="229">
        <v>0.25148775192499018</v>
      </c>
      <c r="K74" s="229">
        <v>0.25985266387316269</v>
      </c>
      <c r="L74" s="229">
        <v>0.2563781009508404</v>
      </c>
      <c r="M74" s="229">
        <v>0.25735527126867669</v>
      </c>
      <c r="N74" s="229">
        <v>8.0674207077725726E-2</v>
      </c>
      <c r="O74" s="229">
        <v>2.645949925309905E-3</v>
      </c>
      <c r="P74" s="229">
        <v>2.6733528768758019E-3</v>
      </c>
      <c r="Q74" s="229">
        <v>2.871862000366657E-3</v>
      </c>
      <c r="R74" s="229">
        <v>0.27437878931978837</v>
      </c>
      <c r="S74" s="229">
        <v>0.26559852756433638</v>
      </c>
      <c r="T74" s="229">
        <v>0.16635975003600631</v>
      </c>
      <c r="U74" s="229">
        <v>0.18205678369243719</v>
      </c>
      <c r="V74" s="229">
        <v>0.18110649310556279</v>
      </c>
      <c r="W74" s="229">
        <v>0.1867032477048538</v>
      </c>
      <c r="X74" s="229">
        <v>0.2212581893842584</v>
      </c>
      <c r="Y74" s="229">
        <v>0.16266069570561259</v>
      </c>
      <c r="DA74" s="73" t="s">
        <v>2089</v>
      </c>
    </row>
    <row r="75" spans="1:105" ht="12" customHeight="1" x14ac:dyDescent="0.25">
      <c r="A75" s="64" t="s">
        <v>32</v>
      </c>
      <c r="B75" s="229">
        <v>0.60522935333749084</v>
      </c>
      <c r="C75" s="229">
        <v>0.52469718314197811</v>
      </c>
      <c r="D75" s="229">
        <v>0.78138818133163734</v>
      </c>
      <c r="E75" s="229">
        <v>1.295224377689248</v>
      </c>
      <c r="F75" s="229">
        <v>2.8355938534759209</v>
      </c>
      <c r="G75" s="229">
        <v>3.236832234555779</v>
      </c>
      <c r="H75" s="229">
        <v>2.8249276613645882</v>
      </c>
      <c r="I75" s="229">
        <v>2.703941084216527</v>
      </c>
      <c r="J75" s="229">
        <v>2.4169861735694989</v>
      </c>
      <c r="K75" s="229">
        <v>3.0440129816981409</v>
      </c>
      <c r="L75" s="229">
        <v>2.4310170130581539</v>
      </c>
      <c r="M75" s="229">
        <v>1.889775540502292</v>
      </c>
      <c r="N75" s="229">
        <v>1.1121116422026349</v>
      </c>
      <c r="O75" s="229">
        <v>0.56146739638618615</v>
      </c>
      <c r="P75" s="229">
        <v>0.28415881526291048</v>
      </c>
      <c r="Q75" s="229">
        <v>1.4252636468686879</v>
      </c>
      <c r="R75" s="229">
        <v>1.5083429026942781</v>
      </c>
      <c r="S75" s="229">
        <v>0.54173660799808832</v>
      </c>
      <c r="T75" s="229">
        <v>0.20005371512527939</v>
      </c>
      <c r="U75" s="229">
        <v>0.19527228903603061</v>
      </c>
      <c r="V75" s="229">
        <v>0.19788311538778749</v>
      </c>
      <c r="W75" s="229">
        <v>0.22535393165700679</v>
      </c>
      <c r="X75" s="229">
        <v>0.22139395478961049</v>
      </c>
      <c r="Y75" s="229">
        <v>0.2286776302149266</v>
      </c>
      <c r="DA75" s="73" t="s">
        <v>2090</v>
      </c>
    </row>
    <row r="76" spans="1:105" ht="12" customHeight="1" x14ac:dyDescent="0.25">
      <c r="A76" s="64" t="s">
        <v>33</v>
      </c>
      <c r="B76" s="229">
        <v>2.4143974949199571E-4</v>
      </c>
      <c r="C76" s="229">
        <v>2.5117822820165707E-4</v>
      </c>
      <c r="D76" s="229">
        <v>2.4936525365409668E-4</v>
      </c>
      <c r="E76" s="229">
        <v>2.4801075877939289E-4</v>
      </c>
      <c r="F76" s="229">
        <v>2.5137085737698121E-4</v>
      </c>
      <c r="G76" s="229">
        <v>2.6262348952147871E-4</v>
      </c>
      <c r="H76" s="229">
        <v>2.5758105421773279E-4</v>
      </c>
      <c r="I76" s="229">
        <v>2.5887656669484329E-4</v>
      </c>
      <c r="J76" s="229">
        <v>2.5711434772947457E-4</v>
      </c>
      <c r="K76" s="229">
        <v>2.6255301808152559E-4</v>
      </c>
      <c r="L76" s="229">
        <v>2.5860692149041369E-4</v>
      </c>
      <c r="M76" s="229">
        <v>2.5846657153245689E-4</v>
      </c>
      <c r="N76" s="229">
        <v>2.6618401809611872E-4</v>
      </c>
      <c r="O76" s="229">
        <v>2.6878052779467438E-4</v>
      </c>
      <c r="P76" s="229">
        <v>2.7205980911967892E-4</v>
      </c>
      <c r="Q76" s="229">
        <v>2.7291079801263261E-4</v>
      </c>
      <c r="R76" s="229">
        <v>2.7770780671195242E-4</v>
      </c>
      <c r="S76" s="229">
        <v>2.7298184525549168E-4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7.4760197967590054</v>
      </c>
      <c r="C77" s="229">
        <v>8.0717712096442984</v>
      </c>
      <c r="D77" s="229">
        <v>8.5333697515208158</v>
      </c>
      <c r="E77" s="229">
        <v>8.1949720596868101</v>
      </c>
      <c r="F77" s="229">
        <v>7.1132283345957408</v>
      </c>
      <c r="G77" s="229">
        <v>8.1282971599178051</v>
      </c>
      <c r="H77" s="229">
        <v>9.0907526155262062</v>
      </c>
      <c r="I77" s="229">
        <v>8.5443136047525012</v>
      </c>
      <c r="J77" s="229">
        <v>7.5194583007167708</v>
      </c>
      <c r="K77" s="229">
        <v>7.5520368248978409</v>
      </c>
      <c r="L77" s="229">
        <v>8.5646653961332344</v>
      </c>
      <c r="M77" s="229">
        <v>8.491621162555326</v>
      </c>
      <c r="N77" s="229">
        <v>8.0124429743165919</v>
      </c>
      <c r="O77" s="229">
        <v>5.8202481512058437</v>
      </c>
      <c r="P77" s="229">
        <v>5.7699737410533709</v>
      </c>
      <c r="Q77" s="229">
        <v>5.1534554890221402</v>
      </c>
      <c r="R77" s="229">
        <v>8.3474295264666853</v>
      </c>
      <c r="S77" s="229">
        <v>6.7949682113174168</v>
      </c>
      <c r="T77" s="229">
        <v>7.0572347938897346</v>
      </c>
      <c r="U77" s="229">
        <v>8.0117665530190614</v>
      </c>
      <c r="V77" s="229">
        <v>8.618437549310249</v>
      </c>
      <c r="W77" s="229">
        <v>9.1505595928757177</v>
      </c>
      <c r="X77" s="229">
        <v>8.4449802832159833</v>
      </c>
      <c r="Y77" s="229">
        <v>8.6062580741173189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3.5054361876965048E-3</v>
      </c>
      <c r="H78" s="229">
        <v>3.4381309545657001E-3</v>
      </c>
      <c r="I78" s="229">
        <v>3.455423148524245E-3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5.0086233872859411</v>
      </c>
      <c r="C83" s="223">
        <v>4.5646224824629726</v>
      </c>
      <c r="D83" s="223">
        <v>5.1998672009385034</v>
      </c>
      <c r="E83" s="223">
        <v>6.2764884460035626</v>
      </c>
      <c r="F83" s="223">
        <v>7.7556407959114493</v>
      </c>
      <c r="G83" s="223">
        <v>5.4867080368323249</v>
      </c>
      <c r="H83" s="223">
        <v>5.5812693526008914</v>
      </c>
      <c r="I83" s="223">
        <v>6.0816966679279032</v>
      </c>
      <c r="J83" s="223">
        <v>6.848747484695175</v>
      </c>
      <c r="K83" s="223">
        <v>5.5822930825113666</v>
      </c>
      <c r="L83" s="223">
        <v>6.1446509461264336</v>
      </c>
      <c r="M83" s="223">
        <v>5.8291498970664479</v>
      </c>
      <c r="N83" s="223">
        <v>5.9251485906754668</v>
      </c>
      <c r="O83" s="223">
        <v>4.2227222426971416</v>
      </c>
      <c r="P83" s="223">
        <v>4.326698954188271</v>
      </c>
      <c r="Q83" s="223">
        <v>5.4912121553727236</v>
      </c>
      <c r="R83" s="223">
        <v>6.4924964372475866</v>
      </c>
      <c r="S83" s="223">
        <v>6.2258215695385104</v>
      </c>
      <c r="T83" s="223">
        <v>5.3900065874296903</v>
      </c>
      <c r="U83" s="223">
        <v>8.4635651292256977</v>
      </c>
      <c r="V83" s="223">
        <v>5.9867450795201611</v>
      </c>
      <c r="W83" s="223">
        <v>6.4079848297397044</v>
      </c>
      <c r="X83" s="223">
        <v>12.66107892040368</v>
      </c>
      <c r="Y83" s="223">
        <v>5.3017019708062509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5.0086233872859411</v>
      </c>
      <c r="C88" s="260">
        <v>4.5646224824629726</v>
      </c>
      <c r="D88" s="260">
        <v>5.1998672009385034</v>
      </c>
      <c r="E88" s="260">
        <v>6.2764884460035626</v>
      </c>
      <c r="F88" s="260">
        <v>7.7556407959114493</v>
      </c>
      <c r="G88" s="260">
        <v>5.4867080368323249</v>
      </c>
      <c r="H88" s="260">
        <v>5.5812693526008914</v>
      </c>
      <c r="I88" s="260">
        <v>6.0816966679279032</v>
      </c>
      <c r="J88" s="260">
        <v>6.848747484695175</v>
      </c>
      <c r="K88" s="260">
        <v>5.5822930825113666</v>
      </c>
      <c r="L88" s="260">
        <v>6.1446509461264336</v>
      </c>
      <c r="M88" s="260">
        <v>5.8291498970664479</v>
      </c>
      <c r="N88" s="260">
        <v>5.9251485906754668</v>
      </c>
      <c r="O88" s="260">
        <v>4.2227222426971416</v>
      </c>
      <c r="P88" s="260">
        <v>4.326698954188271</v>
      </c>
      <c r="Q88" s="260">
        <v>5.4912121553727236</v>
      </c>
      <c r="R88" s="260">
        <v>6.4924964372475866</v>
      </c>
      <c r="S88" s="260">
        <v>6.2258215695385104</v>
      </c>
      <c r="T88" s="260">
        <v>5.3900065874296903</v>
      </c>
      <c r="U88" s="260">
        <v>8.4635651292256977</v>
      </c>
      <c r="V88" s="260">
        <v>5.9867450795201611</v>
      </c>
      <c r="W88" s="260">
        <v>6.4079848297397044</v>
      </c>
      <c r="X88" s="260">
        <v>12.66107892040368</v>
      </c>
      <c r="Y88" s="260">
        <v>5.3017019708062509</v>
      </c>
      <c r="DA88" s="68" t="s">
        <v>2102</v>
      </c>
    </row>
    <row r="89" spans="1:105" ht="12" customHeight="1" x14ac:dyDescent="0.25">
      <c r="A89" s="37" t="s">
        <v>159</v>
      </c>
      <c r="B89" s="226">
        <v>0.15619571904867011</v>
      </c>
      <c r="C89" s="226">
        <v>0.13818999743142379</v>
      </c>
      <c r="D89" s="226">
        <v>0.14762849183303919</v>
      </c>
      <c r="E89" s="226">
        <v>0.1823924728405682</v>
      </c>
      <c r="F89" s="226">
        <v>0.71698292952868514</v>
      </c>
      <c r="G89" s="226">
        <v>0.48047802926020522</v>
      </c>
      <c r="H89" s="226">
        <v>0.15366356236839221</v>
      </c>
      <c r="I89" s="226">
        <v>0.17757590201155851</v>
      </c>
      <c r="J89" s="226">
        <v>0.22164304021160891</v>
      </c>
      <c r="K89" s="226">
        <v>0.18568794785133569</v>
      </c>
      <c r="L89" s="226">
        <v>0.17859042879614381</v>
      </c>
      <c r="M89" s="226">
        <v>0.17146719554822529</v>
      </c>
      <c r="N89" s="226">
        <v>5.9063356387494492E-2</v>
      </c>
      <c r="O89" s="226">
        <v>1.918824455436772E-3</v>
      </c>
      <c r="P89" s="226">
        <v>2.003724272131037E-3</v>
      </c>
      <c r="Q89" s="226">
        <v>3.0583790460547871E-3</v>
      </c>
      <c r="R89" s="226">
        <v>0.20661597275983221</v>
      </c>
      <c r="S89" s="226">
        <v>0.23419777801145819</v>
      </c>
      <c r="T89" s="226">
        <v>0.1241321260661344</v>
      </c>
      <c r="U89" s="226">
        <v>0.18805011808037109</v>
      </c>
      <c r="V89" s="226">
        <v>0.1232152940246226</v>
      </c>
      <c r="W89" s="226">
        <v>0.12813086654862221</v>
      </c>
      <c r="X89" s="226">
        <v>0.32325067056909512</v>
      </c>
      <c r="Y89" s="226">
        <v>9.834491043102403E-2</v>
      </c>
      <c r="DA89" s="69" t="s">
        <v>2103</v>
      </c>
    </row>
    <row r="90" spans="1:105" ht="12" customHeight="1" x14ac:dyDescent="0.25">
      <c r="A90" s="37" t="s">
        <v>35</v>
      </c>
      <c r="B90" s="226">
        <v>4.8524276682372713</v>
      </c>
      <c r="C90" s="226">
        <v>4.4264324850315484</v>
      </c>
      <c r="D90" s="226">
        <v>5.0522387091054632</v>
      </c>
      <c r="E90" s="226">
        <v>6.0940959731629949</v>
      </c>
      <c r="F90" s="226">
        <v>7.0386578663827644</v>
      </c>
      <c r="G90" s="226">
        <v>5.0062300075721193</v>
      </c>
      <c r="H90" s="226">
        <v>5.4276057902324988</v>
      </c>
      <c r="I90" s="226">
        <v>5.9041207659163444</v>
      </c>
      <c r="J90" s="226">
        <v>6.6271044444835674</v>
      </c>
      <c r="K90" s="226">
        <v>5.3966051346600317</v>
      </c>
      <c r="L90" s="226">
        <v>5.9660605173302903</v>
      </c>
      <c r="M90" s="226">
        <v>5.6576827015182234</v>
      </c>
      <c r="N90" s="226">
        <v>5.8660852342879721</v>
      </c>
      <c r="O90" s="226">
        <v>4.2208034182417054</v>
      </c>
      <c r="P90" s="226">
        <v>4.3246952299161396</v>
      </c>
      <c r="Q90" s="226">
        <v>5.4881537763266692</v>
      </c>
      <c r="R90" s="226">
        <v>6.2858804644877546</v>
      </c>
      <c r="S90" s="226">
        <v>5.9916237915270516</v>
      </c>
      <c r="T90" s="226">
        <v>5.2658744613635564</v>
      </c>
      <c r="U90" s="226">
        <v>8.2755150111453268</v>
      </c>
      <c r="V90" s="226">
        <v>5.8635297854955386</v>
      </c>
      <c r="W90" s="226">
        <v>6.2798539631910817</v>
      </c>
      <c r="X90" s="226">
        <v>12.33782824983458</v>
      </c>
      <c r="Y90" s="226">
        <v>5.2033570603752271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</v>
      </c>
      <c r="D98" s="232">
        <f t="shared" si="4"/>
        <v>1.0000000000000004</v>
      </c>
      <c r="E98" s="232">
        <f t="shared" si="4"/>
        <v>1.0000000000000002</v>
      </c>
      <c r="F98" s="232">
        <f t="shared" si="4"/>
        <v>1</v>
      </c>
      <c r="G98" s="232">
        <f t="shared" si="4"/>
        <v>1.0000000000000004</v>
      </c>
      <c r="H98" s="232">
        <f t="shared" si="4"/>
        <v>1</v>
      </c>
      <c r="I98" s="232">
        <f t="shared" si="4"/>
        <v>1</v>
      </c>
      <c r="J98" s="232">
        <f t="shared" si="4"/>
        <v>1.0000000000000002</v>
      </c>
      <c r="K98" s="232">
        <f t="shared" si="4"/>
        <v>0.99999999999999967</v>
      </c>
      <c r="L98" s="232">
        <f t="shared" si="4"/>
        <v>1.0000000000000002</v>
      </c>
      <c r="M98" s="232">
        <f t="shared" si="4"/>
        <v>1.0000000000000002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1.0000000000000002</v>
      </c>
      <c r="Q98" s="232">
        <f t="shared" si="4"/>
        <v>1.0000000000000002</v>
      </c>
      <c r="R98" s="232">
        <f t="shared" si="4"/>
        <v>0.99999999999999989</v>
      </c>
      <c r="S98" s="232">
        <f t="shared" si="4"/>
        <v>0.99999999999999978</v>
      </c>
      <c r="T98" s="232">
        <f t="shared" si="4"/>
        <v>1</v>
      </c>
      <c r="U98" s="232">
        <f t="shared" si="4"/>
        <v>1</v>
      </c>
      <c r="V98" s="232">
        <f t="shared" si="4"/>
        <v>1.0000000000000004</v>
      </c>
      <c r="W98" s="232">
        <f t="shared" si="4"/>
        <v>1.0000000000000007</v>
      </c>
      <c r="X98" s="232">
        <f t="shared" si="4"/>
        <v>0.99999999999999956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1.5224056659499226E-2</v>
      </c>
      <c r="C103" s="268">
        <f t="shared" si="9"/>
        <v>1.4896534310639252E-2</v>
      </c>
      <c r="D103" s="268">
        <f t="shared" si="9"/>
        <v>1.5931788647302662E-2</v>
      </c>
      <c r="E103" s="268">
        <f t="shared" si="9"/>
        <v>1.5662029325869374E-2</v>
      </c>
      <c r="F103" s="268">
        <f t="shared" si="9"/>
        <v>1.7348735964058015E-2</v>
      </c>
      <c r="G103" s="268">
        <f t="shared" si="9"/>
        <v>1.4620828135805383E-2</v>
      </c>
      <c r="H103" s="268">
        <f t="shared" si="9"/>
        <v>1.496366338721692E-2</v>
      </c>
      <c r="I103" s="268">
        <f t="shared" si="9"/>
        <v>1.4314773959890012E-2</v>
      </c>
      <c r="J103" s="268">
        <f t="shared" si="9"/>
        <v>1.4257288231566573E-2</v>
      </c>
      <c r="K103" s="268">
        <f t="shared" si="9"/>
        <v>1.3749847402285615E-2</v>
      </c>
      <c r="L103" s="268">
        <f t="shared" si="9"/>
        <v>1.5233527212810705E-2</v>
      </c>
      <c r="M103" s="268">
        <f t="shared" si="9"/>
        <v>1.4676733644713089E-2</v>
      </c>
      <c r="N103" s="268">
        <f t="shared" si="9"/>
        <v>1.7188298689675325E-2</v>
      </c>
      <c r="O103" s="268">
        <f t="shared" si="9"/>
        <v>1.3113412702641233E-2</v>
      </c>
      <c r="P103" s="268">
        <f t="shared" si="9"/>
        <v>1.2532846722776903E-2</v>
      </c>
      <c r="Q103" s="268">
        <f t="shared" si="9"/>
        <v>1.1484196367852159E-2</v>
      </c>
      <c r="R103" s="268">
        <f t="shared" si="9"/>
        <v>1.3459105971086021E-2</v>
      </c>
      <c r="S103" s="268">
        <f t="shared" si="9"/>
        <v>1.2729498085074844E-2</v>
      </c>
      <c r="T103" s="268">
        <f t="shared" si="9"/>
        <v>1.3181722495553525E-2</v>
      </c>
      <c r="U103" s="268">
        <f t="shared" si="9"/>
        <v>1.5663602765462758E-2</v>
      </c>
      <c r="V103" s="268">
        <f t="shared" si="9"/>
        <v>1.5002905943369477E-2</v>
      </c>
      <c r="W103" s="268">
        <f t="shared" si="9"/>
        <v>1.4466006320729386E-2</v>
      </c>
      <c r="X103" s="268">
        <f t="shared" si="9"/>
        <v>1.8416509907902372E-2</v>
      </c>
      <c r="Y103" s="268">
        <f t="shared" si="9"/>
        <v>1.4267778968786584E-2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0.984775943340501</v>
      </c>
      <c r="C105" s="269">
        <f t="shared" si="11"/>
        <v>0.9851034656893608</v>
      </c>
      <c r="D105" s="269">
        <f t="shared" si="11"/>
        <v>0.98406821135269773</v>
      </c>
      <c r="E105" s="269">
        <f t="shared" si="11"/>
        <v>0.98433797067413076</v>
      </c>
      <c r="F105" s="269">
        <f t="shared" si="11"/>
        <v>0.98265126403594205</v>
      </c>
      <c r="G105" s="269">
        <f t="shared" si="11"/>
        <v>0.98537917186419499</v>
      </c>
      <c r="H105" s="269">
        <f t="shared" si="11"/>
        <v>0.98503633661278311</v>
      </c>
      <c r="I105" s="269">
        <f t="shared" si="11"/>
        <v>0.98568522604011</v>
      </c>
      <c r="J105" s="269">
        <f t="shared" si="11"/>
        <v>0.98574271176843375</v>
      </c>
      <c r="K105" s="269">
        <f t="shared" si="11"/>
        <v>0.98625015259771409</v>
      </c>
      <c r="L105" s="269">
        <f t="shared" si="11"/>
        <v>0.98476647278718954</v>
      </c>
      <c r="M105" s="269">
        <f t="shared" si="11"/>
        <v>0.98532326635528711</v>
      </c>
      <c r="N105" s="269">
        <f t="shared" si="11"/>
        <v>0.98281170131032491</v>
      </c>
      <c r="O105" s="269">
        <f t="shared" si="11"/>
        <v>0.98688658729735901</v>
      </c>
      <c r="P105" s="269">
        <f t="shared" si="11"/>
        <v>0.98746715327722323</v>
      </c>
      <c r="Q105" s="269">
        <f t="shared" si="11"/>
        <v>0.98851580363214797</v>
      </c>
      <c r="R105" s="269">
        <f t="shared" si="11"/>
        <v>0.98654089402891387</v>
      </c>
      <c r="S105" s="269">
        <f t="shared" si="11"/>
        <v>0.98727050191492494</v>
      </c>
      <c r="T105" s="269">
        <f t="shared" si="11"/>
        <v>0.98681827750444651</v>
      </c>
      <c r="U105" s="269">
        <f t="shared" si="11"/>
        <v>0.98433639723453725</v>
      </c>
      <c r="V105" s="269">
        <f t="shared" si="11"/>
        <v>0.98499709405663094</v>
      </c>
      <c r="W105" s="269">
        <f t="shared" si="11"/>
        <v>0.98553399367927119</v>
      </c>
      <c r="X105" s="269">
        <f t="shared" si="11"/>
        <v>0.98158349009209722</v>
      </c>
      <c r="Y105" s="269">
        <f t="shared" si="11"/>
        <v>0.98573222103121338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0.984775943340501</v>
      </c>
      <c r="C106" s="318">
        <f t="shared" si="12"/>
        <v>0.9851034656893608</v>
      </c>
      <c r="D106" s="318">
        <f t="shared" si="12"/>
        <v>0.98406821135269773</v>
      </c>
      <c r="E106" s="318">
        <f t="shared" si="12"/>
        <v>0.98433797067413076</v>
      </c>
      <c r="F106" s="318">
        <f t="shared" si="12"/>
        <v>0.98265126403594205</v>
      </c>
      <c r="G106" s="318">
        <f t="shared" si="12"/>
        <v>0.98537917186419499</v>
      </c>
      <c r="H106" s="318">
        <f t="shared" si="12"/>
        <v>0.98503633661278311</v>
      </c>
      <c r="I106" s="318">
        <f t="shared" si="12"/>
        <v>0.98568522604011</v>
      </c>
      <c r="J106" s="318">
        <f t="shared" si="12"/>
        <v>0.98574271176843375</v>
      </c>
      <c r="K106" s="318">
        <f t="shared" si="12"/>
        <v>0.98625015259771409</v>
      </c>
      <c r="L106" s="318">
        <f t="shared" si="12"/>
        <v>0.98476647278718954</v>
      </c>
      <c r="M106" s="318">
        <f t="shared" si="12"/>
        <v>0.98532326635528711</v>
      </c>
      <c r="N106" s="318">
        <f t="shared" si="12"/>
        <v>0.98281170131032491</v>
      </c>
      <c r="O106" s="318">
        <f t="shared" si="12"/>
        <v>0.98688658729735901</v>
      </c>
      <c r="P106" s="318">
        <f t="shared" si="12"/>
        <v>0.98746715327722323</v>
      </c>
      <c r="Q106" s="318">
        <f t="shared" si="12"/>
        <v>0.98851580363214797</v>
      </c>
      <c r="R106" s="318">
        <f t="shared" si="12"/>
        <v>0.98654089402891387</v>
      </c>
      <c r="S106" s="318">
        <f t="shared" si="12"/>
        <v>0.98727050191492494</v>
      </c>
      <c r="T106" s="318">
        <f t="shared" si="12"/>
        <v>0.98681827750444651</v>
      </c>
      <c r="U106" s="318">
        <f t="shared" si="12"/>
        <v>0.98433639723453725</v>
      </c>
      <c r="V106" s="318">
        <f t="shared" si="12"/>
        <v>0.98499709405663094</v>
      </c>
      <c r="W106" s="318">
        <f t="shared" si="12"/>
        <v>0.98553399367927119</v>
      </c>
      <c r="X106" s="318">
        <f t="shared" si="12"/>
        <v>0.98158349009209722</v>
      </c>
      <c r="Y106" s="318">
        <f t="shared" si="12"/>
        <v>0.98573222103121338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</v>
      </c>
      <c r="E110" s="232">
        <f t="shared" si="15"/>
        <v>0.99999999999999989</v>
      </c>
      <c r="F110" s="232">
        <f t="shared" si="15"/>
        <v>0.99999999999999978</v>
      </c>
      <c r="G110" s="232">
        <f t="shared" si="15"/>
        <v>0.99999999999999933</v>
      </c>
      <c r="H110" s="232">
        <f t="shared" si="15"/>
        <v>1.0000000000000002</v>
      </c>
      <c r="I110" s="232">
        <f t="shared" si="15"/>
        <v>1</v>
      </c>
      <c r="J110" s="232">
        <f t="shared" si="15"/>
        <v>1</v>
      </c>
      <c r="K110" s="232">
        <f t="shared" si="15"/>
        <v>0.99999999999999989</v>
      </c>
      <c r="L110" s="232">
        <f t="shared" si="15"/>
        <v>1</v>
      </c>
      <c r="M110" s="232">
        <f t="shared" si="15"/>
        <v>0.99999999999999978</v>
      </c>
      <c r="N110" s="232">
        <f t="shared" si="15"/>
        <v>1</v>
      </c>
      <c r="O110" s="232">
        <f t="shared" si="15"/>
        <v>1</v>
      </c>
      <c r="P110" s="232">
        <f t="shared" si="15"/>
        <v>0.99999999999999989</v>
      </c>
      <c r="Q110" s="232">
        <f t="shared" si="15"/>
        <v>0.99999999999999989</v>
      </c>
      <c r="R110" s="232">
        <f t="shared" si="15"/>
        <v>0.99999999999999967</v>
      </c>
      <c r="S110" s="232">
        <f t="shared" si="15"/>
        <v>1</v>
      </c>
      <c r="T110" s="232">
        <f t="shared" si="15"/>
        <v>0.99999999999999989</v>
      </c>
      <c r="U110" s="232">
        <f t="shared" si="15"/>
        <v>0.99999999999999989</v>
      </c>
      <c r="V110" s="232">
        <f t="shared" si="15"/>
        <v>0.99999999999999989</v>
      </c>
      <c r="W110" s="232">
        <f t="shared" si="15"/>
        <v>1.0000000000000002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1.168739277907674E-2</v>
      </c>
      <c r="C115" s="300">
        <f t="shared" si="20"/>
        <v>1.1435072858510587E-2</v>
      </c>
      <c r="D115" s="300">
        <f t="shared" si="20"/>
        <v>1.2232755553805576E-2</v>
      </c>
      <c r="E115" s="300">
        <f t="shared" si="20"/>
        <v>1.2024863447967942E-2</v>
      </c>
      <c r="F115" s="300">
        <f t="shared" si="20"/>
        <v>1.3325171662881155E-2</v>
      </c>
      <c r="G115" s="300">
        <f t="shared" si="20"/>
        <v>1.1222701817411166E-2</v>
      </c>
      <c r="H115" s="300">
        <f t="shared" si="20"/>
        <v>1.1486785246842154E-2</v>
      </c>
      <c r="I115" s="300">
        <f t="shared" si="20"/>
        <v>1.0986986654528177E-2</v>
      </c>
      <c r="J115" s="300">
        <f t="shared" si="20"/>
        <v>1.0942716400781418E-2</v>
      </c>
      <c r="K115" s="300">
        <f t="shared" si="20"/>
        <v>1.0551983914290365E-2</v>
      </c>
      <c r="L115" s="300">
        <f t="shared" si="20"/>
        <v>1.1694689378020354E-2</v>
      </c>
      <c r="M115" s="300">
        <f t="shared" si="20"/>
        <v>1.1265762498252558E-2</v>
      </c>
      <c r="N115" s="300">
        <f t="shared" si="20"/>
        <v>1.3201443536216637E-2</v>
      </c>
      <c r="O115" s="300">
        <f t="shared" si="20"/>
        <v>1.0062057543920973E-2</v>
      </c>
      <c r="P115" s="300">
        <f t="shared" si="20"/>
        <v>9.6152670449774769E-3</v>
      </c>
      <c r="Q115" s="300">
        <f t="shared" si="20"/>
        <v>8.8085592441554741E-3</v>
      </c>
      <c r="R115" s="300">
        <f t="shared" si="20"/>
        <v>1.0328153401441074E-2</v>
      </c>
      <c r="S115" s="300">
        <f t="shared" si="20"/>
        <v>9.7665918052688844E-3</v>
      </c>
      <c r="T115" s="300">
        <f t="shared" si="20"/>
        <v>1.0114635264561498E-2</v>
      </c>
      <c r="U115" s="300">
        <f t="shared" si="20"/>
        <v>1.2026075954628802E-2</v>
      </c>
      <c r="V115" s="300">
        <f t="shared" si="20"/>
        <v>1.1517016218657654E-2</v>
      </c>
      <c r="W115" s="300">
        <f t="shared" si="20"/>
        <v>1.1103457729482106E-2</v>
      </c>
      <c r="X115" s="300">
        <f t="shared" si="20"/>
        <v>1.4148870375749051E-2</v>
      </c>
      <c r="Y115" s="300">
        <f t="shared" si="20"/>
        <v>1.09507953181884E-2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2.8646742238287625E-2</v>
      </c>
      <c r="C116" s="301">
        <f t="shared" si="21"/>
        <v>2.8654055859173608E-2</v>
      </c>
      <c r="D116" s="301">
        <f t="shared" si="21"/>
        <v>2.8630934621628835E-2</v>
      </c>
      <c r="E116" s="301">
        <f t="shared" si="21"/>
        <v>2.863696047976905E-2</v>
      </c>
      <c r="F116" s="301">
        <f t="shared" si="21"/>
        <v>2.8599270386583154E-2</v>
      </c>
      <c r="G116" s="301">
        <f t="shared" si="21"/>
        <v>2.8660211541524303E-2</v>
      </c>
      <c r="H116" s="301">
        <f t="shared" si="21"/>
        <v>2.86525569493669E-2</v>
      </c>
      <c r="I116" s="301">
        <f t="shared" si="21"/>
        <v>2.8667043865086138E-2</v>
      </c>
      <c r="J116" s="301">
        <f t="shared" si="21"/>
        <v>2.8668327060846922E-2</v>
      </c>
      <c r="K116" s="301">
        <f t="shared" si="21"/>
        <v>2.8679652640165493E-2</v>
      </c>
      <c r="L116" s="301">
        <f t="shared" si="21"/>
        <v>2.8646530742666071E-2</v>
      </c>
      <c r="M116" s="301">
        <f t="shared" si="21"/>
        <v>2.865896340584775E-2</v>
      </c>
      <c r="N116" s="301">
        <f t="shared" si="21"/>
        <v>2.8602856709095185E-2</v>
      </c>
      <c r="O116" s="301">
        <f t="shared" si="21"/>
        <v>2.8693853404524027E-2</v>
      </c>
      <c r="P116" s="301">
        <f t="shared" si="21"/>
        <v>2.8706803853768781E-2</v>
      </c>
      <c r="Q116" s="301">
        <f t="shared" si="21"/>
        <v>2.8730186688575212E-2</v>
      </c>
      <c r="R116" s="301">
        <f t="shared" si="21"/>
        <v>2.8686140481117638E-2</v>
      </c>
      <c r="S116" s="301">
        <f t="shared" si="21"/>
        <v>2.8702417628832785E-2</v>
      </c>
      <c r="T116" s="301">
        <f t="shared" si="21"/>
        <v>2.8692329412621415E-2</v>
      </c>
      <c r="U116" s="301">
        <f t="shared" si="21"/>
        <v>2.8636925334648445E-2</v>
      </c>
      <c r="V116" s="301">
        <f t="shared" si="21"/>
        <v>2.8651680689314271E-2</v>
      </c>
      <c r="W116" s="301">
        <f t="shared" si="21"/>
        <v>2.8663667891899072E-2</v>
      </c>
      <c r="X116" s="301">
        <f t="shared" si="21"/>
        <v>2.8575395061572494E-2</v>
      </c>
      <c r="Y116" s="301">
        <f t="shared" si="21"/>
        <v>2.8668092889327885E-2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2.8646742238287625E-2</v>
      </c>
      <c r="C117" s="302">
        <f t="shared" si="22"/>
        <v>2.8654055859173608E-2</v>
      </c>
      <c r="D117" s="302">
        <f t="shared" si="22"/>
        <v>2.8630934621628835E-2</v>
      </c>
      <c r="E117" s="302">
        <f t="shared" si="22"/>
        <v>2.863696047976905E-2</v>
      </c>
      <c r="F117" s="302">
        <f t="shared" si="22"/>
        <v>2.8599270386583154E-2</v>
      </c>
      <c r="G117" s="302">
        <f t="shared" si="22"/>
        <v>2.8660211541524303E-2</v>
      </c>
      <c r="H117" s="302">
        <f t="shared" si="22"/>
        <v>2.86525569493669E-2</v>
      </c>
      <c r="I117" s="302">
        <f t="shared" si="22"/>
        <v>2.8667043865086138E-2</v>
      </c>
      <c r="J117" s="302">
        <f t="shared" si="22"/>
        <v>2.8668327060846922E-2</v>
      </c>
      <c r="K117" s="302">
        <f t="shared" si="22"/>
        <v>2.8679652640165493E-2</v>
      </c>
      <c r="L117" s="302">
        <f t="shared" si="22"/>
        <v>2.8646530742666071E-2</v>
      </c>
      <c r="M117" s="302">
        <f t="shared" si="22"/>
        <v>2.865896340584775E-2</v>
      </c>
      <c r="N117" s="302">
        <f t="shared" si="22"/>
        <v>2.8602856709095185E-2</v>
      </c>
      <c r="O117" s="302">
        <f t="shared" si="22"/>
        <v>2.8693853404524027E-2</v>
      </c>
      <c r="P117" s="302">
        <f t="shared" si="22"/>
        <v>2.8706803853768781E-2</v>
      </c>
      <c r="Q117" s="302">
        <f t="shared" si="22"/>
        <v>2.8730186688575212E-2</v>
      </c>
      <c r="R117" s="302">
        <f t="shared" si="22"/>
        <v>2.8686140481117638E-2</v>
      </c>
      <c r="S117" s="302">
        <f t="shared" si="22"/>
        <v>2.8702417628832785E-2</v>
      </c>
      <c r="T117" s="302">
        <f t="shared" si="22"/>
        <v>2.8692329412621415E-2</v>
      </c>
      <c r="U117" s="302">
        <f t="shared" si="22"/>
        <v>2.8636925334648445E-2</v>
      </c>
      <c r="V117" s="302">
        <f t="shared" si="22"/>
        <v>2.8651680689314271E-2</v>
      </c>
      <c r="W117" s="302">
        <f t="shared" si="22"/>
        <v>2.8663667891899072E-2</v>
      </c>
      <c r="X117" s="302">
        <f t="shared" si="22"/>
        <v>2.8575395061572494E-2</v>
      </c>
      <c r="Y117" s="302">
        <f t="shared" si="22"/>
        <v>2.8668092889327885E-2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0.85940226714862911</v>
      </c>
      <c r="C119" s="301">
        <f t="shared" si="24"/>
        <v>0.85962167577520832</v>
      </c>
      <c r="D119" s="301">
        <f t="shared" si="24"/>
        <v>0.85892803864886502</v>
      </c>
      <c r="E119" s="301">
        <f t="shared" si="24"/>
        <v>0.85910881439307152</v>
      </c>
      <c r="F119" s="301">
        <f t="shared" si="24"/>
        <v>0.85797811159749471</v>
      </c>
      <c r="G119" s="301">
        <f t="shared" si="24"/>
        <v>0.85980634624572905</v>
      </c>
      <c r="H119" s="301">
        <f t="shared" si="24"/>
        <v>0.85957670848100731</v>
      </c>
      <c r="I119" s="301">
        <f t="shared" si="24"/>
        <v>0.8600113159525844</v>
      </c>
      <c r="J119" s="301">
        <f t="shared" si="24"/>
        <v>0.86004981182540763</v>
      </c>
      <c r="K119" s="301">
        <f t="shared" si="24"/>
        <v>0.86038957920496506</v>
      </c>
      <c r="L119" s="301">
        <f t="shared" si="24"/>
        <v>0.85939592227998252</v>
      </c>
      <c r="M119" s="301">
        <f t="shared" si="24"/>
        <v>0.85976890217543256</v>
      </c>
      <c r="N119" s="301">
        <f t="shared" si="24"/>
        <v>0.85808570127285533</v>
      </c>
      <c r="O119" s="301">
        <f t="shared" si="24"/>
        <v>0.86081560213572117</v>
      </c>
      <c r="P119" s="301">
        <f t="shared" si="24"/>
        <v>0.8612041156130632</v>
      </c>
      <c r="Q119" s="301">
        <f t="shared" si="24"/>
        <v>0.8619056006572563</v>
      </c>
      <c r="R119" s="301">
        <f t="shared" si="24"/>
        <v>0.86058421443352939</v>
      </c>
      <c r="S119" s="301">
        <f t="shared" si="24"/>
        <v>0.86107252886498387</v>
      </c>
      <c r="T119" s="301">
        <f t="shared" si="24"/>
        <v>0.86076988237864227</v>
      </c>
      <c r="U119" s="301">
        <f t="shared" si="24"/>
        <v>0.85910776003945333</v>
      </c>
      <c r="V119" s="301">
        <f t="shared" si="24"/>
        <v>0.85955042067942833</v>
      </c>
      <c r="W119" s="301">
        <f t="shared" si="24"/>
        <v>0.85991003675697242</v>
      </c>
      <c r="X119" s="301">
        <f t="shared" si="24"/>
        <v>0.85726185184717496</v>
      </c>
      <c r="Y119" s="301">
        <f t="shared" si="24"/>
        <v>0.86004278667983647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0.85940226714862911</v>
      </c>
      <c r="C120" s="302">
        <f t="shared" si="25"/>
        <v>0.85962167577520832</v>
      </c>
      <c r="D120" s="302">
        <f t="shared" si="25"/>
        <v>0.85892803864886502</v>
      </c>
      <c r="E120" s="302">
        <f t="shared" si="25"/>
        <v>0.85910881439307152</v>
      </c>
      <c r="F120" s="302">
        <f t="shared" si="25"/>
        <v>0.85797811159749471</v>
      </c>
      <c r="G120" s="302">
        <f t="shared" si="25"/>
        <v>0.85980634624572905</v>
      </c>
      <c r="H120" s="302">
        <f t="shared" si="25"/>
        <v>0.85957670848100731</v>
      </c>
      <c r="I120" s="302">
        <f t="shared" si="25"/>
        <v>0.8600113159525844</v>
      </c>
      <c r="J120" s="302">
        <f t="shared" si="25"/>
        <v>0.86004981182540763</v>
      </c>
      <c r="K120" s="302">
        <f t="shared" si="25"/>
        <v>0.86038957920496506</v>
      </c>
      <c r="L120" s="302">
        <f t="shared" si="25"/>
        <v>0.85939592227998252</v>
      </c>
      <c r="M120" s="302">
        <f t="shared" si="25"/>
        <v>0.85976890217543256</v>
      </c>
      <c r="N120" s="302">
        <f t="shared" si="25"/>
        <v>0.85808570127285533</v>
      </c>
      <c r="O120" s="302">
        <f t="shared" si="25"/>
        <v>0.86081560213572117</v>
      </c>
      <c r="P120" s="302">
        <f t="shared" si="25"/>
        <v>0.8612041156130632</v>
      </c>
      <c r="Q120" s="302">
        <f t="shared" si="25"/>
        <v>0.8619056006572563</v>
      </c>
      <c r="R120" s="302">
        <f t="shared" si="25"/>
        <v>0.86058421443352939</v>
      </c>
      <c r="S120" s="302">
        <f t="shared" si="25"/>
        <v>0.86107252886498387</v>
      </c>
      <c r="T120" s="302">
        <f t="shared" si="25"/>
        <v>0.86076988237864227</v>
      </c>
      <c r="U120" s="302">
        <f t="shared" si="25"/>
        <v>0.85910776003945333</v>
      </c>
      <c r="V120" s="302">
        <f t="shared" si="25"/>
        <v>0.85955042067942833</v>
      </c>
      <c r="W120" s="302">
        <f t="shared" si="25"/>
        <v>0.85991003675697242</v>
      </c>
      <c r="X120" s="302">
        <f t="shared" si="25"/>
        <v>0.85726185184717496</v>
      </c>
      <c r="Y120" s="302">
        <f t="shared" si="25"/>
        <v>0.86004278667983647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0.10026359783400648</v>
      </c>
      <c r="C122" s="301">
        <f t="shared" si="27"/>
        <v>0.10028919550710744</v>
      </c>
      <c r="D122" s="301">
        <f t="shared" si="27"/>
        <v>0.10020827117570062</v>
      </c>
      <c r="E122" s="301">
        <f t="shared" si="27"/>
        <v>0.10022936167919143</v>
      </c>
      <c r="F122" s="301">
        <f t="shared" si="27"/>
        <v>0.10009744635304078</v>
      </c>
      <c r="G122" s="301">
        <f t="shared" si="27"/>
        <v>0.10031074039533483</v>
      </c>
      <c r="H122" s="301">
        <f t="shared" si="27"/>
        <v>0.10028394932278389</v>
      </c>
      <c r="I122" s="301">
        <f t="shared" si="27"/>
        <v>0.10033465352780123</v>
      </c>
      <c r="J122" s="301">
        <f t="shared" si="27"/>
        <v>0.10033914471296398</v>
      </c>
      <c r="K122" s="301">
        <f t="shared" si="27"/>
        <v>0.10037878424057897</v>
      </c>
      <c r="L122" s="301">
        <f t="shared" si="27"/>
        <v>0.10026285759933104</v>
      </c>
      <c r="M122" s="301">
        <f t="shared" si="27"/>
        <v>0.1003063719204669</v>
      </c>
      <c r="N122" s="301">
        <f t="shared" si="27"/>
        <v>0.10010999848183291</v>
      </c>
      <c r="O122" s="301">
        <f t="shared" si="27"/>
        <v>0.10042848691583389</v>
      </c>
      <c r="P122" s="301">
        <f t="shared" si="27"/>
        <v>0.10047381348819044</v>
      </c>
      <c r="Q122" s="301">
        <f t="shared" si="27"/>
        <v>0.10055565341001298</v>
      </c>
      <c r="R122" s="301">
        <f t="shared" si="27"/>
        <v>0.10040149168391151</v>
      </c>
      <c r="S122" s="301">
        <f t="shared" si="27"/>
        <v>0.10045846170091453</v>
      </c>
      <c r="T122" s="301">
        <f t="shared" si="27"/>
        <v>0.10042315294417468</v>
      </c>
      <c r="U122" s="301">
        <f t="shared" si="27"/>
        <v>0.1002292386712693</v>
      </c>
      <c r="V122" s="301">
        <f t="shared" si="27"/>
        <v>0.10028088241259971</v>
      </c>
      <c r="W122" s="301">
        <f t="shared" si="27"/>
        <v>0.10032283762164652</v>
      </c>
      <c r="X122" s="301">
        <f t="shared" si="27"/>
        <v>0.10001388271550347</v>
      </c>
      <c r="Y122" s="301">
        <f t="shared" si="27"/>
        <v>0.10033832511264736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0.10026359783400648</v>
      </c>
      <c r="C123" s="302">
        <f t="shared" si="28"/>
        <v>0.10028919550710744</v>
      </c>
      <c r="D123" s="302">
        <f t="shared" si="28"/>
        <v>0.10020827117570062</v>
      </c>
      <c r="E123" s="302">
        <f t="shared" si="28"/>
        <v>0.10022936167919143</v>
      </c>
      <c r="F123" s="302">
        <f t="shared" si="28"/>
        <v>0.10009744635304078</v>
      </c>
      <c r="G123" s="302">
        <f t="shared" si="28"/>
        <v>0.10031074039533483</v>
      </c>
      <c r="H123" s="302">
        <f t="shared" si="28"/>
        <v>0.10028394932278389</v>
      </c>
      <c r="I123" s="302">
        <f t="shared" si="28"/>
        <v>0.10033465352780123</v>
      </c>
      <c r="J123" s="302">
        <f t="shared" si="28"/>
        <v>0.10033914471296398</v>
      </c>
      <c r="K123" s="302">
        <f t="shared" si="28"/>
        <v>0.10037878424057897</v>
      </c>
      <c r="L123" s="302">
        <f t="shared" si="28"/>
        <v>0.10026285759933104</v>
      </c>
      <c r="M123" s="302">
        <f t="shared" si="28"/>
        <v>0.1003063719204669</v>
      </c>
      <c r="N123" s="302">
        <f t="shared" si="28"/>
        <v>0.10010999848183291</v>
      </c>
      <c r="O123" s="302">
        <f t="shared" si="28"/>
        <v>0.10042848691583389</v>
      </c>
      <c r="P123" s="302">
        <f t="shared" si="28"/>
        <v>0.10047381348819044</v>
      </c>
      <c r="Q123" s="302">
        <f t="shared" si="28"/>
        <v>0.10055565341001298</v>
      </c>
      <c r="R123" s="302">
        <f t="shared" si="28"/>
        <v>0.10040149168391151</v>
      </c>
      <c r="S123" s="302">
        <f t="shared" si="28"/>
        <v>0.10045846170091453</v>
      </c>
      <c r="T123" s="302">
        <f t="shared" si="28"/>
        <v>0.10042315294417468</v>
      </c>
      <c r="U123" s="302">
        <f t="shared" si="28"/>
        <v>0.1002292386712693</v>
      </c>
      <c r="V123" s="302">
        <f t="shared" si="28"/>
        <v>0.10028088241259971</v>
      </c>
      <c r="W123" s="302">
        <f t="shared" si="28"/>
        <v>0.10032283762164652</v>
      </c>
      <c r="X123" s="302">
        <f t="shared" si="28"/>
        <v>0.10001388271550347</v>
      </c>
      <c r="Y123" s="302">
        <f t="shared" si="28"/>
        <v>0.10033832511264736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1.4305096292834629</v>
      </c>
      <c r="C136" s="320">
        <f>IF(C$5=0,0,C$5/PPA_fec!C$5)</f>
        <v>1.3839220895606628</v>
      </c>
      <c r="D136" s="320">
        <f>IF(D$5=0,0,D$5/PPA_fec!D$5)</f>
        <v>1.3619956133249416</v>
      </c>
      <c r="E136" s="320">
        <f>IF(E$5=0,0,E$5/PPA_fec!E$5)</f>
        <v>1.4019799030707618</v>
      </c>
      <c r="F136" s="320">
        <f>IF(F$5=0,0,F$5/PPA_fec!F$5)</f>
        <v>1.4665267395912889</v>
      </c>
      <c r="G136" s="320">
        <f>IF(G$5=0,0,G$5/PPA_fec!G$5)</f>
        <v>1.5164803130689206</v>
      </c>
      <c r="H136" s="320">
        <f>IF(H$5=0,0,H$5/PPA_fec!H$5)</f>
        <v>1.4812778446273134</v>
      </c>
      <c r="I136" s="320">
        <f>IF(I$5=0,0,I$5/PPA_fec!I$5)</f>
        <v>1.5042572866320034</v>
      </c>
      <c r="J136" s="320">
        <f>IF(J$5=0,0,J$5/PPA_fec!J$5)</f>
        <v>1.52069693130648</v>
      </c>
      <c r="K136" s="320">
        <f>IF(K$5=0,0,K$5/PPA_fec!K$5)</f>
        <v>1.4968146627879775</v>
      </c>
      <c r="L136" s="320">
        <f>IF(L$5=0,0,L$5/PPA_fec!L$5)</f>
        <v>1.4728407270936821</v>
      </c>
      <c r="M136" s="320">
        <f>IF(M$5=0,0,M$5/PPA_fec!M$5)</f>
        <v>1.4499425726568158</v>
      </c>
      <c r="N136" s="320">
        <f>IF(N$5=0,0,N$5/PPA_fec!N$5)</f>
        <v>1.3096451920363223</v>
      </c>
      <c r="O136" s="320">
        <f>IF(O$5=0,0,O$5/PPA_fec!O$5)</f>
        <v>1.3741565401621814</v>
      </c>
      <c r="P136" s="320">
        <f>IF(P$5=0,0,P$5/PPA_fec!P$5)</f>
        <v>1.399223067342497</v>
      </c>
      <c r="Q136" s="320">
        <f>IF(Q$5=0,0,Q$5/PPA_fec!Q$5)</f>
        <v>1.5038045244964464</v>
      </c>
      <c r="R136" s="320">
        <f>IF(R$5=0,0,R$5/PPA_fec!R$5)</f>
        <v>1.5358276403361102</v>
      </c>
      <c r="S136" s="320">
        <f>IF(S$5=0,0,S$5/PPA_fec!S$5)</f>
        <v>1.4165627609050901</v>
      </c>
      <c r="T136" s="320">
        <f>IF(T$5=0,0,T$5/PPA_fec!T$5)</f>
        <v>1.3265946191985196</v>
      </c>
      <c r="U136" s="320">
        <f>IF(U$5=0,0,U$5/PPA_fec!U$5)</f>
        <v>1.5209468679617777</v>
      </c>
      <c r="V136" s="320">
        <f>IF(V$5=0,0,V$5/PPA_fec!V$5)</f>
        <v>1.3142369986326312</v>
      </c>
      <c r="W136" s="320">
        <f>IF(W$5=0,0,W$5/PPA_fec!W$5)</f>
        <v>1.397546245156575</v>
      </c>
      <c r="X136" s="320">
        <f>IF(X$5=0,0,X$5/PPA_fec!X$5)</f>
        <v>1.7380565003044677</v>
      </c>
      <c r="Y136" s="320">
        <f>IF(Y$5=0,0,Y$5/PPA_fec!Y$5)</f>
        <v>1.3669659970005259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1.7925961163078237</v>
      </c>
      <c r="C141" s="275">
        <f>IF(C$10=0,0,C$10/PPA_fec!C$10)</f>
        <v>1.7072756881879616</v>
      </c>
      <c r="D141" s="275">
        <f>IF(D$10=0,0,D$10/PPA_fec!D$10)</f>
        <v>1.7881050041359174</v>
      </c>
      <c r="E141" s="275">
        <f>IF(E$10=0,0,E$10/PPA_fec!E$10)</f>
        <v>1.8117960753441176</v>
      </c>
      <c r="F141" s="275">
        <f>IF(F$10=0,0,F$10/PPA_fec!F$10)</f>
        <v>2.0580850244138991</v>
      </c>
      <c r="G141" s="275">
        <f>IF(G$10=0,0,G$10/PPA_fec!G$10)</f>
        <v>1.8329257338279197</v>
      </c>
      <c r="H141" s="275">
        <f>IF(H$10=0,0,H$10/PPA_fec!H$10)</f>
        <v>1.8257015355324449</v>
      </c>
      <c r="I141" s="275">
        <f>IF(I$10=0,0,I$10/PPA_fec!I$10)</f>
        <v>1.7854318244623046</v>
      </c>
      <c r="J141" s="275">
        <f>IF(J$10=0,0,J$10/PPA_fec!J$10)</f>
        <v>1.8035659937704875</v>
      </c>
      <c r="K141" s="275">
        <f>IF(K$10=0,0,K$10/PPA_fec!K$10)</f>
        <v>1.7210818665356302</v>
      </c>
      <c r="L141" s="275">
        <f>IF(L$10=0,0,L$10/PPA_fec!L$10)</f>
        <v>1.8494150352516419</v>
      </c>
      <c r="M141" s="275">
        <f>IF(M$10=0,0,M$10/PPA_fec!M$10)</f>
        <v>1.7635624241598997</v>
      </c>
      <c r="N141" s="275">
        <f>IF(N$10=0,0,N$10/PPA_fec!N$10)</f>
        <v>1.8518592777755105</v>
      </c>
      <c r="O141" s="275">
        <f>IF(O$10=0,0,O$10/PPA_fec!O$10)</f>
        <v>1.5105289628129825</v>
      </c>
      <c r="P141" s="275">
        <f>IF(P$10=0,0,P$10/PPA_fec!P$10)</f>
        <v>1.4685003759117379</v>
      </c>
      <c r="Q141" s="275">
        <f>IF(Q$10=0,0,Q$10/PPA_fec!Q$10)</f>
        <v>1.4676166181204946</v>
      </c>
      <c r="R141" s="275">
        <f>IF(R$10=0,0,R$10/PPA_fec!R$10)</f>
        <v>1.7171716848351486</v>
      </c>
      <c r="S141" s="275">
        <f>IF(S$10=0,0,S$10/PPA_fec!S$10)</f>
        <v>1.5164837350314431</v>
      </c>
      <c r="T141" s="275">
        <f>IF(T$10=0,0,T$10/PPA_fec!T$10)</f>
        <v>1.4667267861676927</v>
      </c>
      <c r="U141" s="275">
        <f>IF(U$10=0,0,U$10/PPA_fec!U$10)</f>
        <v>1.9325722414549262</v>
      </c>
      <c r="V141" s="275">
        <f>IF(V$10=0,0,V$10/PPA_fec!V$10)</f>
        <v>1.6431173559694945</v>
      </c>
      <c r="W141" s="275">
        <f>IF(W$10=0,0,W$10/PPA_fec!W$10)</f>
        <v>1.6794049779074371</v>
      </c>
      <c r="X141" s="275">
        <f>IF(X$10=0,0,X$10/PPA_fec!X$10)</f>
        <v>2.2770920213716046</v>
      </c>
      <c r="Y141" s="275">
        <f>IF(Y$10=0,0,Y$10/PPA_fec!Y$10)</f>
        <v>1.6223031050828058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1.6887394356925607</v>
      </c>
      <c r="C143" s="276">
        <f>IF(C$17=0,0,C$17/PPA_fec!C$17)</f>
        <v>1.6441213298035928</v>
      </c>
      <c r="D143" s="276">
        <f>IF(D$17=0,0,D$17/PPA_fec!D$17)</f>
        <v>1.6071377150471446</v>
      </c>
      <c r="E143" s="276">
        <f>IF(E$17=0,0,E$17/PPA_fec!E$17)</f>
        <v>1.6478983095943063</v>
      </c>
      <c r="F143" s="276">
        <f>IF(F$17=0,0,F$17/PPA_fec!F$17)</f>
        <v>1.6901722433913982</v>
      </c>
      <c r="G143" s="276">
        <f>IF(G$17=0,0,G$17/PPA_fec!G$17)</f>
        <v>1.7852124622199941</v>
      </c>
      <c r="H143" s="276">
        <f>IF(H$17=0,0,H$17/PPA_fec!H$17)</f>
        <v>1.7427626510485943</v>
      </c>
      <c r="I143" s="276">
        <f>IF(I$17=0,0,I$17/PPA_fec!I$17)</f>
        <v>1.7718048568335767</v>
      </c>
      <c r="J143" s="276">
        <f>IF(J$17=0,0,J$17/PPA_fec!J$17)</f>
        <v>1.7848493285365963</v>
      </c>
      <c r="K143" s="276">
        <f>IF(K$17=0,0,K$17/PPA_fec!K$17)</f>
        <v>1.7671239440145527</v>
      </c>
      <c r="L143" s="276">
        <f>IF(L$17=0,0,L$17/PPA_fec!L$17)</f>
        <v>1.7266755897389401</v>
      </c>
      <c r="M143" s="276">
        <f>IF(M$17=0,0,M$17/PPA_fec!M$17)</f>
        <v>1.7113625504458445</v>
      </c>
      <c r="N143" s="276">
        <f>IF(N$17=0,0,N$17/PPA_fec!N$17)</f>
        <v>1.531804014522169</v>
      </c>
      <c r="O143" s="276">
        <f>IF(O$17=0,0,O$17/PPA_fec!O$17)</f>
        <v>1.6416878411062119</v>
      </c>
      <c r="P143" s="276">
        <f>IF(P$17=0,0,P$17/PPA_fec!P$17)</f>
        <v>1.6761148481597212</v>
      </c>
      <c r="Q143" s="276">
        <f>IF(Q$17=0,0,Q$17/PPA_fec!Q$17)</f>
        <v>1.7898936154536893</v>
      </c>
      <c r="R143" s="276">
        <f>IF(R$17=0,0,R$17/PPA_fec!R$17)</f>
        <v>1.819430333218943</v>
      </c>
      <c r="S143" s="276">
        <f>IF(S$17=0,0,S$17/PPA_fec!S$17)</f>
        <v>1.689081424395857</v>
      </c>
      <c r="T143" s="276">
        <f>IF(T$17=0,0,T$17/PPA_fec!T$17)</f>
        <v>1.5876571317823029</v>
      </c>
      <c r="U143" s="276">
        <f>IF(U$17=0,0,U$17/PPA_fec!U$17)</f>
        <v>1.7732436157648279</v>
      </c>
      <c r="V143" s="276">
        <f>IF(V$17=0,0,V$17/PPA_fec!V$17)</f>
        <v>1.561048480877155</v>
      </c>
      <c r="W143" s="276">
        <f>IF(W$17=0,0,W$17/PPA_fec!W$17)</f>
        <v>1.6591147690195773</v>
      </c>
      <c r="X143" s="276">
        <f>IF(X$17=0,0,X$17/PPA_fec!X$17)</f>
        <v>1.957769902397245</v>
      </c>
      <c r="Y143" s="276">
        <f>IF(Y$17=0,0,Y$17/PPA_fec!Y$17)</f>
        <v>1.6304660073460528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1.8470635290184312</v>
      </c>
      <c r="C146" s="320">
        <f>IF(C$32=0,0,C$32/PPA_fec!C$32)</f>
        <v>1.8211286553104959</v>
      </c>
      <c r="D146" s="320">
        <f>IF(D$32=0,0,D$32/PPA_fec!D$32)</f>
        <v>1.7598592073474626</v>
      </c>
      <c r="E146" s="320">
        <f>IF(E$32=0,0,E$32/PPA_fec!E$32)</f>
        <v>1.7886907527972566</v>
      </c>
      <c r="F146" s="320">
        <f>IF(F$32=0,0,F$32/PPA_fec!F$32)</f>
        <v>1.7705765930637209</v>
      </c>
      <c r="G146" s="320">
        <f>IF(G$32=0,0,G$32/PPA_fec!G$32)</f>
        <v>1.9382021265729925</v>
      </c>
      <c r="H146" s="320">
        <f>IF(H$32=0,0,H$32/PPA_fec!H$32)</f>
        <v>1.8914397883024836</v>
      </c>
      <c r="I146" s="320">
        <f>IF(I$32=0,0,I$32/PPA_fec!I$32)</f>
        <v>1.9243872032367921</v>
      </c>
      <c r="J146" s="320">
        <f>IF(J$32=0,0,J$32/PPA_fec!J$32)</f>
        <v>1.9244532091023909</v>
      </c>
      <c r="K146" s="320">
        <f>IF(K$32=0,0,K$32/PPA_fec!K$32)</f>
        <v>1.926058540964336</v>
      </c>
      <c r="L146" s="320">
        <f>IF(L$32=0,0,L$32/PPA_fec!L$32)</f>
        <v>1.8618214482477338</v>
      </c>
      <c r="M146" s="320">
        <f>IF(M$32=0,0,M$32/PPA_fec!M$32)</f>
        <v>1.8686373856827432</v>
      </c>
      <c r="N146" s="320">
        <f>IF(N$32=0,0,N$32/PPA_fec!N$32)</f>
        <v>1.6529811657465037</v>
      </c>
      <c r="O146" s="320">
        <f>IF(O$32=0,0,O$32/PPA_fec!O$32)</f>
        <v>1.8316283887745453</v>
      </c>
      <c r="P146" s="320">
        <f>IF(P$32=0,0,P$32/PPA_fec!P$32)</f>
        <v>1.8775701045560027</v>
      </c>
      <c r="Q146" s="320">
        <f>IF(Q$32=0,0,Q$32/PPA_fec!Q$32)</f>
        <v>1.9727803696379365</v>
      </c>
      <c r="R146" s="320">
        <f>IF(R$32=0,0,R$32/PPA_fec!R$32)</f>
        <v>1.9951553080817708</v>
      </c>
      <c r="S146" s="320">
        <f>IF(S$32=0,0,S$32/PPA_fec!S$32)</f>
        <v>1.8748293097921118</v>
      </c>
      <c r="T146" s="320">
        <f>IF(T$32=0,0,T$32/PPA_fec!T$32)</f>
        <v>1.7784958325345095</v>
      </c>
      <c r="U146" s="320">
        <f>IF(U$32=0,0,U$32/PPA_fec!U$32)</f>
        <v>1.8918361730607143</v>
      </c>
      <c r="V146" s="320">
        <f>IF(V$32=0,0,V$32/PPA_fec!V$32)</f>
        <v>1.7294256478485994</v>
      </c>
      <c r="W146" s="320">
        <f>IF(W$32=0,0,W$32/PPA_fec!W$32)</f>
        <v>1.8328522252757178</v>
      </c>
      <c r="X146" s="320">
        <f>IF(X$32=0,0,X$32/PPA_fec!X$32)</f>
        <v>1.9598740496991918</v>
      </c>
      <c r="Y146" s="320">
        <f>IF(Y$32=0,0,Y$32/PPA_fec!Y$32)</f>
        <v>1.8184261095011696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1.7925961163078226</v>
      </c>
      <c r="C151" s="275">
        <f>IF(C$37=0,0,C$37/PPA_fec!C$37)</f>
        <v>1.7072756881879616</v>
      </c>
      <c r="D151" s="275">
        <f>IF(D$37=0,0,D$37/PPA_fec!D$37)</f>
        <v>1.788105004135917</v>
      </c>
      <c r="E151" s="275">
        <f>IF(E$37=0,0,E$37/PPA_fec!E$37)</f>
        <v>1.8117960753441162</v>
      </c>
      <c r="F151" s="275">
        <f>IF(F$37=0,0,F$37/PPA_fec!F$37)</f>
        <v>2.0580850244138982</v>
      </c>
      <c r="G151" s="275">
        <f>IF(G$37=0,0,G$37/PPA_fec!G$37)</f>
        <v>1.8329257338279195</v>
      </c>
      <c r="H151" s="275">
        <f>IF(H$37=0,0,H$37/PPA_fec!H$37)</f>
        <v>1.8257015355324449</v>
      </c>
      <c r="I151" s="275">
        <f>IF(I$37=0,0,I$37/PPA_fec!I$37)</f>
        <v>1.7854318244623042</v>
      </c>
      <c r="J151" s="275">
        <f>IF(J$37=0,0,J$37/PPA_fec!J$37)</f>
        <v>1.8035659937704882</v>
      </c>
      <c r="K151" s="275">
        <f>IF(K$37=0,0,K$37/PPA_fec!K$37)</f>
        <v>1.7210818665356311</v>
      </c>
      <c r="L151" s="275">
        <f>IF(L$37=0,0,L$37/PPA_fec!L$37)</f>
        <v>1.8494150352516423</v>
      </c>
      <c r="M151" s="275">
        <f>IF(M$37=0,0,M$37/PPA_fec!M$37)</f>
        <v>1.7635624241598993</v>
      </c>
      <c r="N151" s="275">
        <f>IF(N$37=0,0,N$37/PPA_fec!N$37)</f>
        <v>1.8518592777755107</v>
      </c>
      <c r="O151" s="275">
        <f>IF(O$37=0,0,O$37/PPA_fec!O$37)</f>
        <v>1.5105289628129819</v>
      </c>
      <c r="P151" s="275">
        <f>IF(P$37=0,0,P$37/PPA_fec!P$37)</f>
        <v>1.4685003759117383</v>
      </c>
      <c r="Q151" s="275">
        <f>IF(Q$37=0,0,Q$37/PPA_fec!Q$37)</f>
        <v>1.4676166181204944</v>
      </c>
      <c r="R151" s="275">
        <f>IF(R$37=0,0,R$37/PPA_fec!R$37)</f>
        <v>1.7171716848351477</v>
      </c>
      <c r="S151" s="275">
        <f>IF(S$37=0,0,S$37/PPA_fec!S$37)</f>
        <v>1.516483735031444</v>
      </c>
      <c r="T151" s="275">
        <f>IF(T$37=0,0,T$37/PPA_fec!T$37)</f>
        <v>1.4667267861676923</v>
      </c>
      <c r="U151" s="275">
        <f>IF(U$37=0,0,U$37/PPA_fec!U$37)</f>
        <v>1.9325722414549258</v>
      </c>
      <c r="V151" s="275">
        <f>IF(V$37=0,0,V$37/PPA_fec!V$37)</f>
        <v>1.6431173559694936</v>
      </c>
      <c r="W151" s="275">
        <f>IF(W$37=0,0,W$37/PPA_fec!W$37)</f>
        <v>1.6794049779074369</v>
      </c>
      <c r="X151" s="275">
        <f>IF(X$37=0,0,X$37/PPA_fec!X$37)</f>
        <v>2.2770920213716046</v>
      </c>
      <c r="Y151" s="275">
        <f>IF(Y$37=0,0,Y$37/PPA_fec!Y$37)</f>
        <v>1.622303105082805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0.91715514943531751</v>
      </c>
      <c r="C152" s="276">
        <f>IF(C$43=0,0,C$43/PPA_fec!C$43)</f>
        <v>0.86585989242823846</v>
      </c>
      <c r="D152" s="276">
        <f>IF(D$43=0,0,D$43/PPA_fec!D$43)</f>
        <v>0.87155909601123993</v>
      </c>
      <c r="E152" s="276">
        <f>IF(E$43=0,0,E$43/PPA_fec!E$43)</f>
        <v>0.91299469053583027</v>
      </c>
      <c r="F152" s="276">
        <f>IF(F$43=0,0,F$43/PPA_fec!F$43)</f>
        <v>1.0336622105704214</v>
      </c>
      <c r="G152" s="276">
        <f>IF(G$43=0,0,G$43/PPA_fec!G$43)</f>
        <v>0.9865140147453324</v>
      </c>
      <c r="H152" s="276">
        <f>IF(H$43=0,0,H$43/PPA_fec!H$43)</f>
        <v>0.96445464310273099</v>
      </c>
      <c r="I152" s="276">
        <f>IF(I$43=0,0,I$43/PPA_fec!I$43)</f>
        <v>0.97766688166297444</v>
      </c>
      <c r="J152" s="276">
        <f>IF(J$43=0,0,J$43/PPA_fec!J$43)</f>
        <v>1.0033168422209597</v>
      </c>
      <c r="K152" s="276">
        <f>IF(K$43=0,0,K$43/PPA_fec!K$43)</f>
        <v>0.96578526533166065</v>
      </c>
      <c r="L152" s="276">
        <f>IF(L$43=0,0,L$43/PPA_fec!L$43)</f>
        <v>0.97210149429180903</v>
      </c>
      <c r="M152" s="276">
        <f>IF(M$43=0,0,M$43/PPA_fec!M$43)</f>
        <v>0.932554220268763</v>
      </c>
      <c r="N152" s="276">
        <f>IF(N$43=0,0,N$43/PPA_fec!N$43)</f>
        <v>0.86400494803887762</v>
      </c>
      <c r="O152" s="276">
        <f>IF(O$43=0,0,O$43/PPA_fec!O$43)</f>
        <v>0.84780005661789681</v>
      </c>
      <c r="P152" s="276">
        <f>IF(P$43=0,0,P$43/PPA_fec!P$43)</f>
        <v>0.85681807626963846</v>
      </c>
      <c r="Q152" s="276">
        <f>IF(Q$43=0,0,Q$43/PPA_fec!Q$43)</f>
        <v>0.94854643783987114</v>
      </c>
      <c r="R152" s="276">
        <f>IF(R$43=0,0,R$43/PPA_fec!R$43)</f>
        <v>0.97892886977982063</v>
      </c>
      <c r="S152" s="276">
        <f>IF(S$43=0,0,S$43/PPA_fec!S$43)</f>
        <v>0.88216248301018396</v>
      </c>
      <c r="T152" s="276">
        <f>IF(T$43=0,0,T$43/PPA_fec!T$43)</f>
        <v>0.81254638518051725</v>
      </c>
      <c r="U152" s="276">
        <f>IF(U$43=0,0,U$43/PPA_fec!U$43)</f>
        <v>1.0269804812489371</v>
      </c>
      <c r="V152" s="276">
        <f>IF(V$43=0,0,V$43/PPA_fec!V$43)</f>
        <v>0.82208176325478555</v>
      </c>
      <c r="W152" s="276">
        <f>IF(W$43=0,0,W$43/PPA_fec!W$43)</f>
        <v>0.87865058347136438</v>
      </c>
      <c r="X152" s="276">
        <f>IF(X$43=0,0,X$43/PPA_fec!X$43)</f>
        <v>1.3793656868275059</v>
      </c>
      <c r="Y152" s="276">
        <f>IF(Y$43=0,0,Y$43/PPA_fec!Y$43)</f>
        <v>0.84426185448650315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2.0641499222077662</v>
      </c>
      <c r="C153" s="276">
        <f>IF(C$56=0,0,C$56/PPA_fec!C$56)</f>
        <v>2.040645937669086</v>
      </c>
      <c r="D153" s="276">
        <f>IF(D$56=0,0,D$56/PPA_fec!D$56)</f>
        <v>1.965810580373152</v>
      </c>
      <c r="E153" s="276">
        <f>IF(E$56=0,0,E$56/PPA_fec!E$56)</f>
        <v>1.995070546702628</v>
      </c>
      <c r="F153" s="276">
        <f>IF(F$56=0,0,F$56/PPA_fec!F$56)</f>
        <v>1.9591777460311046</v>
      </c>
      <c r="G153" s="276">
        <f>IF(G$56=0,0,G$56/PPA_fec!G$56)</f>
        <v>2.1639637930341493</v>
      </c>
      <c r="H153" s="276">
        <f>IF(H$56=0,0,H$56/PPA_fec!H$56)</f>
        <v>2.1110561698428008</v>
      </c>
      <c r="I153" s="276">
        <f>IF(I$56=0,0,I$56/PPA_fec!I$56)</f>
        <v>2.1492107330098613</v>
      </c>
      <c r="J153" s="276">
        <f>IF(J$56=0,0,J$56/PPA_fec!J$56)</f>
        <v>2.1462748995599243</v>
      </c>
      <c r="K153" s="276">
        <f>IF(K$56=0,0,K$56/PPA_fec!K$56)</f>
        <v>2.1533859614089295</v>
      </c>
      <c r="L153" s="276">
        <f>IF(L$56=0,0,L$56/PPA_fec!L$56)</f>
        <v>2.0748545607402944</v>
      </c>
      <c r="M153" s="276">
        <f>IF(M$56=0,0,M$56/PPA_fec!M$56)</f>
        <v>2.0884109000708055</v>
      </c>
      <c r="N153" s="276">
        <f>IF(N$56=0,0,N$56/PPA_fec!N$56)</f>
        <v>1.8391022362505596</v>
      </c>
      <c r="O153" s="276">
        <f>IF(O$56=0,0,O$56/PPA_fec!O$56)</f>
        <v>2.0583806017210189</v>
      </c>
      <c r="P153" s="276">
        <f>IF(P$56=0,0,P$56/PPA_fec!P$56)</f>
        <v>2.112885162674337</v>
      </c>
      <c r="Q153" s="276">
        <f>IF(Q$56=0,0,Q$56/PPA_fec!Q$56)</f>
        <v>2.2145367816333161</v>
      </c>
      <c r="R153" s="276">
        <f>IF(R$56=0,0,R$56/PPA_fec!R$56)</f>
        <v>2.2341143916274588</v>
      </c>
      <c r="S153" s="276">
        <f>IF(S$56=0,0,S$56/PPA_fec!S$56)</f>
        <v>2.1054176278054917</v>
      </c>
      <c r="T153" s="276">
        <f>IF(T$56=0,0,T$56/PPA_fec!T$56)</f>
        <v>2.0001336248633717</v>
      </c>
      <c r="U153" s="276">
        <f>IF(U$56=0,0,U$56/PPA_fec!U$56)</f>
        <v>2.1037217157479278</v>
      </c>
      <c r="V153" s="276">
        <f>IF(V$56=0,0,V$56/PPA_fec!V$56)</f>
        <v>1.9375722172328327</v>
      </c>
      <c r="W153" s="276">
        <f>IF(W$56=0,0,W$56/PPA_fec!W$56)</f>
        <v>2.0534274418885583</v>
      </c>
      <c r="X153" s="276">
        <f>IF(X$56=0,0,X$56/PPA_fec!X$56)</f>
        <v>2.1529376650976904</v>
      </c>
      <c r="Y153" s="276">
        <f>IF(Y$56=0,0,Y$56/PPA_fec!Y$56)</f>
        <v>2.0414459753893253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1.8388144881858586</v>
      </c>
      <c r="C154" s="277">
        <f>IF(C$69=0,0,C$69/PPA_fec!C$69)</f>
        <v>1.8291002915262768</v>
      </c>
      <c r="D154" s="277">
        <f>IF(D$69=0,0,D$69/PPA_fec!D$69)</f>
        <v>1.7517111620675769</v>
      </c>
      <c r="E154" s="277">
        <f>IF(E$69=0,0,E$69/PPA_fec!E$69)</f>
        <v>1.7706109953872657</v>
      </c>
      <c r="F154" s="277">
        <f>IF(F$69=0,0,F$69/PPA_fec!F$69)</f>
        <v>1.7102131498290722</v>
      </c>
      <c r="G154" s="277">
        <f>IF(G$69=0,0,G$69/PPA_fec!G$69)</f>
        <v>1.9214329390976044</v>
      </c>
      <c r="H154" s="277">
        <f>IF(H$69=0,0,H$69/PPA_fec!H$69)</f>
        <v>1.8739339235890669</v>
      </c>
      <c r="I154" s="277">
        <f>IF(I$69=0,0,I$69/PPA_fec!I$69)</f>
        <v>1.9088692923358574</v>
      </c>
      <c r="J154" s="277">
        <f>IF(J$69=0,0,J$69/PPA_fec!J$69)</f>
        <v>1.8998203572101648</v>
      </c>
      <c r="K154" s="277">
        <f>IF(K$69=0,0,K$69/PPA_fec!K$69)</f>
        <v>1.9160717325242738</v>
      </c>
      <c r="L154" s="277">
        <f>IF(L$69=0,0,L$69/PPA_fec!L$69)</f>
        <v>1.8360584626894303</v>
      </c>
      <c r="M154" s="277">
        <f>IF(M$69=0,0,M$69/PPA_fec!M$69)</f>
        <v>1.8592632605119519</v>
      </c>
      <c r="N154" s="277">
        <f>IF(N$69=0,0,N$69/PPA_fec!N$69)</f>
        <v>1.6268888599264153</v>
      </c>
      <c r="O154" s="277">
        <f>IF(O$69=0,0,O$69/PPA_fec!O$69)</f>
        <v>1.8526968252521521</v>
      </c>
      <c r="P154" s="277">
        <f>IF(P$69=0,0,P$69/PPA_fec!P$69)</f>
        <v>1.9059756112808841</v>
      </c>
      <c r="Q154" s="277">
        <f>IF(Q$69=0,0,Q$69/PPA_fec!Q$69)</f>
        <v>1.9825478756197672</v>
      </c>
      <c r="R154" s="277">
        <f>IF(R$69=0,0,R$69/PPA_fec!R$69)</f>
        <v>1.9939023489573759</v>
      </c>
      <c r="S154" s="277">
        <f>IF(S$69=0,0,S$69/PPA_fec!S$69)</f>
        <v>1.8905061936448186</v>
      </c>
      <c r="T154" s="277">
        <f>IF(T$69=0,0,T$69/PPA_fec!T$69)</f>
        <v>1.8038091837218373</v>
      </c>
      <c r="U154" s="277">
        <f>IF(U$69=0,0,U$69/PPA_fec!U$69)</f>
        <v>1.8524162221902649</v>
      </c>
      <c r="V154" s="277">
        <f>IF(V$69=0,0,V$69/PPA_fec!V$69)</f>
        <v>1.7367516540333505</v>
      </c>
      <c r="W154" s="277">
        <f>IF(W$69=0,0,W$69/PPA_fec!W$69)</f>
        <v>1.8384636843285407</v>
      </c>
      <c r="X154" s="277">
        <f>IF(X$69=0,0,X$69/PPA_fec!X$69)</f>
        <v>1.8439717941451967</v>
      </c>
      <c r="Y154" s="277">
        <f>IF(Y$69=0,0,Y$69/PPA_fec!Y$69)</f>
        <v>1.8363609471866544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0.40055196672817606</v>
      </c>
      <c r="C156" s="320">
        <f>IF(C$83=0,0,C$83/PPA_fec!C$83)</f>
        <v>0.36385071347679609</v>
      </c>
      <c r="D156" s="320">
        <f>IF(D$83=0,0,D$83/PPA_fec!D$83)</f>
        <v>0.39840019135083293</v>
      </c>
      <c r="E156" s="320">
        <f>IF(E$83=0,0,E$83/PPA_fec!E$83)</f>
        <v>0.41576356839025708</v>
      </c>
      <c r="F156" s="320">
        <f>IF(F$83=0,0,F$83/PPA_fec!F$83)</f>
        <v>0.55473118687358802</v>
      </c>
      <c r="G156" s="320">
        <f>IF(G$83=0,0,G$83/PPA_fec!G$83)</f>
        <v>0.4184952725298548</v>
      </c>
      <c r="H156" s="320">
        <f>IF(H$83=0,0,H$83/PPA_fec!H$83)</f>
        <v>0.41879370980473102</v>
      </c>
      <c r="I156" s="320">
        <f>IF(I$83=0,0,I$83/PPA_fec!I$83)</f>
        <v>0.40592895237575705</v>
      </c>
      <c r="J156" s="320">
        <f>IF(J$83=0,0,J$83/PPA_fec!J$83)</f>
        <v>0.42021748149408417</v>
      </c>
      <c r="K156" s="320">
        <f>IF(K$83=0,0,K$83/PPA_fec!K$83)</f>
        <v>0.38363820221076583</v>
      </c>
      <c r="L156" s="320">
        <f>IF(L$83=0,0,L$83/PPA_fec!L$83)</f>
        <v>0.43464642647702345</v>
      </c>
      <c r="M156" s="320">
        <f>IF(M$83=0,0,M$83/PPA_fec!M$83)</f>
        <v>0.39400845055236194</v>
      </c>
      <c r="N156" s="320">
        <f>IF(N$83=0,0,N$83/PPA_fec!N$83)</f>
        <v>0.43700962429139145</v>
      </c>
      <c r="O156" s="320">
        <f>IF(O$83=0,0,O$83/PPA_fec!O$83)</f>
        <v>0.31060176362016473</v>
      </c>
      <c r="P156" s="320">
        <f>IF(P$83=0,0,P$83/PPA_fec!P$83)</f>
        <v>0.29804250051654257</v>
      </c>
      <c r="Q156" s="320">
        <f>IF(Q$83=0,0,Q$83/PPA_fec!Q$83)</f>
        <v>0.3095961089700312</v>
      </c>
      <c r="R156" s="320">
        <f>IF(R$83=0,0,R$83/PPA_fec!R$83)</f>
        <v>0.37618023918444771</v>
      </c>
      <c r="S156" s="320">
        <f>IF(S$83=0,0,S$83/PPA_fec!S$83)</f>
        <v>0.31591649190817883</v>
      </c>
      <c r="T156" s="320">
        <f>IF(T$83=0,0,T$83/PPA_fec!T$83)</f>
        <v>0.29779466323898957</v>
      </c>
      <c r="U156" s="320">
        <f>IF(U$83=0,0,U$83/PPA_fec!U$83)</f>
        <v>0.47872540506676775</v>
      </c>
      <c r="V156" s="320">
        <f>IF(V$83=0,0,V$83/PPA_fec!V$83)</f>
        <v>0.34856493253977194</v>
      </c>
      <c r="W156" s="320">
        <f>IF(W$83=0,0,W$83/PPA_fec!W$83)</f>
        <v>0.35987861683640776</v>
      </c>
      <c r="X156" s="320">
        <f>IF(X$83=0,0,X$83/PPA_fec!X$83)</f>
        <v>0.83295734167105795</v>
      </c>
      <c r="Y156" s="320">
        <f>IF(Y$83=0,0,Y$83/PPA_fec!Y$83)</f>
        <v>0.33672415233405545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1.7925961163078228</v>
      </c>
      <c r="C161" s="332">
        <f>IF(C$88=0,0,C$88/PPA_fec!C$88)</f>
        <v>1.7072756881879616</v>
      </c>
      <c r="D161" s="332">
        <f>IF(D$88=0,0,D$88/PPA_fec!D$88)</f>
        <v>1.7881050041359181</v>
      </c>
      <c r="E161" s="332">
        <f>IF(E$88=0,0,E$88/PPA_fec!E$88)</f>
        <v>1.8117960753441169</v>
      </c>
      <c r="F161" s="332">
        <f>IF(F$88=0,0,F$88/PPA_fec!F$88)</f>
        <v>2.0580850244138986</v>
      </c>
      <c r="G161" s="332">
        <f>IF(G$88=0,0,G$88/PPA_fec!G$88)</f>
        <v>1.8329257338279199</v>
      </c>
      <c r="H161" s="332">
        <f>IF(H$88=0,0,H$88/PPA_fec!H$88)</f>
        <v>1.8257015355324451</v>
      </c>
      <c r="I161" s="332">
        <f>IF(I$88=0,0,I$88/PPA_fec!I$88)</f>
        <v>1.785431824462304</v>
      </c>
      <c r="J161" s="332">
        <f>IF(J$88=0,0,J$88/PPA_fec!J$88)</f>
        <v>1.8035659937704871</v>
      </c>
      <c r="K161" s="332">
        <f>IF(K$88=0,0,K$88/PPA_fec!K$88)</f>
        <v>1.7210818665356304</v>
      </c>
      <c r="L161" s="332">
        <f>IF(L$88=0,0,L$88/PPA_fec!L$88)</f>
        <v>1.8494150352516421</v>
      </c>
      <c r="M161" s="332">
        <f>IF(M$88=0,0,M$88/PPA_fec!M$88)</f>
        <v>1.7635624241599002</v>
      </c>
      <c r="N161" s="332">
        <f>IF(N$88=0,0,N$88/PPA_fec!N$88)</f>
        <v>1.8518592777755107</v>
      </c>
      <c r="O161" s="332">
        <f>IF(O$88=0,0,O$88/PPA_fec!O$88)</f>
        <v>1.5105289628129814</v>
      </c>
      <c r="P161" s="332">
        <f>IF(P$88=0,0,P$88/PPA_fec!P$88)</f>
        <v>1.4685003759117383</v>
      </c>
      <c r="Q161" s="332">
        <f>IF(Q$88=0,0,Q$88/PPA_fec!Q$88)</f>
        <v>1.4676166181204946</v>
      </c>
      <c r="R161" s="332">
        <f>IF(R$88=0,0,R$88/PPA_fec!R$88)</f>
        <v>1.7171716848351481</v>
      </c>
      <c r="S161" s="332">
        <f>IF(S$88=0,0,S$88/PPA_fec!S$88)</f>
        <v>1.516483735031444</v>
      </c>
      <c r="T161" s="332">
        <f>IF(T$88=0,0,T$88/PPA_fec!T$88)</f>
        <v>1.4667267861676925</v>
      </c>
      <c r="U161" s="332">
        <f>IF(U$88=0,0,U$88/PPA_fec!U$88)</f>
        <v>1.9325722414549265</v>
      </c>
      <c r="V161" s="332">
        <f>IF(V$88=0,0,V$88/PPA_fec!V$88)</f>
        <v>1.6431173559694945</v>
      </c>
      <c r="W161" s="332">
        <f>IF(W$88=0,0,W$88/PPA_fec!W$88)</f>
        <v>1.6794049779074371</v>
      </c>
      <c r="X161" s="332">
        <f>IF(X$88=0,0,X$88/PPA_fec!X$88)</f>
        <v>2.2770920213716055</v>
      </c>
      <c r="Y161" s="332">
        <f>IF(Y$88=0,0,Y$88/PPA_fec!Y$88)</f>
        <v>1.622303105082805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HR: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1759.240820477281</v>
      </c>
      <c r="C3" s="203">
        <v>1729.569677912807</v>
      </c>
      <c r="D3" s="203">
        <v>1831.2114998450161</v>
      </c>
      <c r="E3" s="203">
        <v>1872.8585408131109</v>
      </c>
      <c r="F3" s="203">
        <v>1998.6980544407611</v>
      </c>
      <c r="G3" s="203">
        <v>2025.8463687683111</v>
      </c>
      <c r="H3" s="203">
        <v>2099.0744172328909</v>
      </c>
      <c r="I3" s="203">
        <v>2058.2982093141659</v>
      </c>
      <c r="J3" s="203">
        <v>2094.0906977214158</v>
      </c>
      <c r="K3" s="203">
        <v>2024.2131825164081</v>
      </c>
      <c r="L3" s="203">
        <v>2010.477894995576</v>
      </c>
      <c r="M3" s="203">
        <v>2108.3033885786881</v>
      </c>
      <c r="N3" s="203">
        <v>2049.1647816454142</v>
      </c>
      <c r="O3" s="203">
        <v>2010.039837454779</v>
      </c>
      <c r="P3" s="203">
        <v>1951.597207574305</v>
      </c>
      <c r="Q3" s="203">
        <v>1918.320522</v>
      </c>
      <c r="R3" s="203">
        <v>1919.4994473824941</v>
      </c>
      <c r="S3" s="203">
        <v>1922.146381747636</v>
      </c>
      <c r="T3" s="203">
        <v>1960.6143982225581</v>
      </c>
      <c r="U3" s="203">
        <v>1969.0036442254041</v>
      </c>
      <c r="V3" s="203">
        <v>1694.3514282242529</v>
      </c>
      <c r="W3" s="203">
        <v>1683.0255865042241</v>
      </c>
      <c r="X3" s="203">
        <v>1717.167725635423</v>
      </c>
      <c r="Y3" s="203">
        <v>1787.2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1837.4975166614181</v>
      </c>
      <c r="C5" s="203">
        <v>2004.215195905276</v>
      </c>
      <c r="D5" s="203">
        <v>2081.455745213359</v>
      </c>
      <c r="E5" s="203">
        <v>2029.558251367298</v>
      </c>
      <c r="F5" s="203">
        <v>2164.8032873566549</v>
      </c>
      <c r="G5" s="203">
        <v>2366.2633521586781</v>
      </c>
      <c r="H5" s="203">
        <v>2529.8185077143412</v>
      </c>
      <c r="I5" s="203">
        <v>2387.4619746290291</v>
      </c>
      <c r="J5" s="203">
        <v>2883.789682868362</v>
      </c>
      <c r="K5" s="203">
        <v>2438.1873020302528</v>
      </c>
      <c r="L5" s="203">
        <v>2440.6944450592459</v>
      </c>
      <c r="M5" s="203">
        <v>2392.1009405428999</v>
      </c>
      <c r="N5" s="203">
        <v>2164.5025558845118</v>
      </c>
      <c r="O5" s="203">
        <v>2035.41922324547</v>
      </c>
      <c r="P5" s="203">
        <v>2153.784669424701</v>
      </c>
      <c r="Q5" s="203">
        <v>2051.7161241971939</v>
      </c>
      <c r="R5" s="203">
        <v>2081.6861723955831</v>
      </c>
      <c r="S5" s="203">
        <v>1976.8582936843629</v>
      </c>
      <c r="T5" s="203">
        <v>1961.3108847735809</v>
      </c>
      <c r="U5" s="203">
        <v>2041.3245618492331</v>
      </c>
      <c r="V5" s="203">
        <v>1873.207107019259</v>
      </c>
      <c r="W5" s="203">
        <v>1667.6663124852801</v>
      </c>
      <c r="X5" s="203">
        <v>1952.7455153411349</v>
      </c>
      <c r="Y5" s="203">
        <v>2045.9078788428289</v>
      </c>
      <c r="DA5" s="112" t="s">
        <v>2111</v>
      </c>
    </row>
    <row r="6" spans="1:105" ht="12" customHeight="1" x14ac:dyDescent="0.25">
      <c r="A6" s="154" t="s">
        <v>2112</v>
      </c>
      <c r="B6" s="338">
        <v>2296.8718958267732</v>
      </c>
      <c r="C6" s="338">
        <v>2182.0283010354342</v>
      </c>
      <c r="D6" s="338">
        <v>2296.8718958267732</v>
      </c>
      <c r="E6" s="338">
        <v>2296.8718958267732</v>
      </c>
      <c r="F6" s="338">
        <v>2296.8718958267732</v>
      </c>
      <c r="G6" s="338">
        <v>2526.5590854094498</v>
      </c>
      <c r="H6" s="338">
        <v>2756.2462749921269</v>
      </c>
      <c r="I6" s="338">
        <v>2641.4026802007879</v>
      </c>
      <c r="J6" s="338">
        <v>3100.777059366143</v>
      </c>
      <c r="K6" s="338">
        <v>2985.933464574804</v>
      </c>
      <c r="L6" s="338">
        <v>2871.0898697834659</v>
      </c>
      <c r="M6" s="338">
        <v>2871.0898697834659</v>
      </c>
      <c r="N6" s="338">
        <v>2756.2462749921269</v>
      </c>
      <c r="O6" s="338">
        <v>2641.4026802007888</v>
      </c>
      <c r="P6" s="338">
        <v>2641.4026802007888</v>
      </c>
      <c r="Q6" s="338">
        <v>2526.5590854094498</v>
      </c>
      <c r="R6" s="338">
        <v>2411.7154906181122</v>
      </c>
      <c r="S6" s="338">
        <v>2411.7154906181122</v>
      </c>
      <c r="T6" s="338">
        <v>2296.8718958267732</v>
      </c>
      <c r="U6" s="338">
        <v>2182.0283010354351</v>
      </c>
      <c r="V6" s="338">
        <v>2182.0283010354351</v>
      </c>
      <c r="W6" s="338">
        <v>2067.1847062440961</v>
      </c>
      <c r="X6" s="338">
        <v>2067.1847062440961</v>
      </c>
      <c r="Y6" s="338">
        <v>2182.0283010354351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229.68718958267729</v>
      </c>
      <c r="E7" s="340">
        <v>0</v>
      </c>
      <c r="F7" s="340">
        <v>114.8435947913386</v>
      </c>
      <c r="G7" s="340">
        <v>229.68718958267729</v>
      </c>
      <c r="H7" s="340">
        <v>344.53078437401592</v>
      </c>
      <c r="I7" s="340">
        <v>0</v>
      </c>
      <c r="J7" s="340">
        <v>459.37437916535458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114.8435947913386</v>
      </c>
      <c r="Y7" s="340">
        <v>114.8435947913386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114.843594791339</v>
      </c>
      <c r="D8" s="342">
        <f t="shared" si="0"/>
        <v>114.84359479133809</v>
      </c>
      <c r="E8" s="342">
        <f t="shared" si="0"/>
        <v>0</v>
      </c>
      <c r="F8" s="342">
        <f t="shared" si="0"/>
        <v>114.84359479133855</v>
      </c>
      <c r="G8" s="342">
        <f t="shared" si="0"/>
        <v>0</v>
      </c>
      <c r="H8" s="342">
        <f t="shared" si="0"/>
        <v>114.843594791339</v>
      </c>
      <c r="I8" s="342">
        <f t="shared" si="0"/>
        <v>114.843594791339</v>
      </c>
      <c r="J8" s="342">
        <f t="shared" si="0"/>
        <v>0</v>
      </c>
      <c r="K8" s="342">
        <f t="shared" si="0"/>
        <v>114.843594791339</v>
      </c>
      <c r="L8" s="342">
        <f t="shared" si="0"/>
        <v>114.84359479133809</v>
      </c>
      <c r="M8" s="342">
        <f t="shared" si="0"/>
        <v>0</v>
      </c>
      <c r="N8" s="342">
        <f t="shared" si="0"/>
        <v>114.843594791339</v>
      </c>
      <c r="O8" s="342">
        <f t="shared" si="0"/>
        <v>114.84359479133809</v>
      </c>
      <c r="P8" s="342">
        <f t="shared" si="0"/>
        <v>0</v>
      </c>
      <c r="Q8" s="342">
        <f t="shared" si="0"/>
        <v>114.843594791339</v>
      </c>
      <c r="R8" s="342">
        <f t="shared" si="0"/>
        <v>114.84359479133764</v>
      </c>
      <c r="S8" s="342">
        <f t="shared" si="0"/>
        <v>0</v>
      </c>
      <c r="T8" s="342">
        <f t="shared" si="0"/>
        <v>114.843594791339</v>
      </c>
      <c r="U8" s="342">
        <f t="shared" si="0"/>
        <v>114.84359479133809</v>
      </c>
      <c r="V8" s="342">
        <f t="shared" si="0"/>
        <v>0</v>
      </c>
      <c r="W8" s="342">
        <f t="shared" si="0"/>
        <v>114.843594791339</v>
      </c>
      <c r="X8" s="342">
        <f t="shared" si="0"/>
        <v>114.84359479133855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459.37437916535509</v>
      </c>
      <c r="C9" s="343">
        <f t="shared" si="1"/>
        <v>177.81310513015819</v>
      </c>
      <c r="D9" s="343">
        <f t="shared" si="1"/>
        <v>215.41615061341417</v>
      </c>
      <c r="E9" s="343">
        <f t="shared" si="1"/>
        <v>267.3136444594752</v>
      </c>
      <c r="F9" s="343">
        <f t="shared" si="1"/>
        <v>132.06860847011831</v>
      </c>
      <c r="G9" s="343">
        <f t="shared" si="1"/>
        <v>160.29573325077172</v>
      </c>
      <c r="H9" s="343">
        <f t="shared" si="1"/>
        <v>226.42776727778573</v>
      </c>
      <c r="I9" s="343">
        <f t="shared" si="1"/>
        <v>253.94070557175883</v>
      </c>
      <c r="J9" s="343">
        <f t="shared" si="1"/>
        <v>216.98737649778104</v>
      </c>
      <c r="K9" s="343">
        <f t="shared" si="1"/>
        <v>547.74616254455123</v>
      </c>
      <c r="L9" s="343">
        <f t="shared" si="1"/>
        <v>430.39542472421999</v>
      </c>
      <c r="M9" s="343">
        <f t="shared" si="1"/>
        <v>478.98892924056599</v>
      </c>
      <c r="N9" s="343">
        <f t="shared" si="1"/>
        <v>591.74371910761511</v>
      </c>
      <c r="O9" s="343">
        <f t="shared" si="1"/>
        <v>605.98345695531884</v>
      </c>
      <c r="P9" s="343">
        <f t="shared" si="1"/>
        <v>487.61801077608789</v>
      </c>
      <c r="Q9" s="343">
        <f t="shared" si="1"/>
        <v>474.84296121225589</v>
      </c>
      <c r="R9" s="343">
        <f t="shared" si="1"/>
        <v>330.02931822252913</v>
      </c>
      <c r="S9" s="343">
        <f t="shared" si="1"/>
        <v>434.85719693374926</v>
      </c>
      <c r="T9" s="343">
        <f t="shared" si="1"/>
        <v>335.56101105319226</v>
      </c>
      <c r="U9" s="343">
        <f t="shared" si="1"/>
        <v>140.70373918620203</v>
      </c>
      <c r="V9" s="343">
        <f t="shared" si="1"/>
        <v>308.82119401617615</v>
      </c>
      <c r="W9" s="343">
        <f t="shared" si="1"/>
        <v>399.51839375881605</v>
      </c>
      <c r="X9" s="343">
        <f t="shared" si="1"/>
        <v>114.43919090296117</v>
      </c>
      <c r="Y9" s="343">
        <f t="shared" si="1"/>
        <v>136.12042219260616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200.19398108340499</v>
      </c>
      <c r="C12" s="210">
        <v>218.85090283748929</v>
      </c>
      <c r="D12" s="210">
        <v>232.13791917454861</v>
      </c>
      <c r="E12" s="210">
        <v>227.38718830610489</v>
      </c>
      <c r="F12" s="210">
        <v>238.28185726569211</v>
      </c>
      <c r="G12" s="210">
        <v>250.25374032674119</v>
      </c>
      <c r="H12" s="210">
        <v>257.19759243336188</v>
      </c>
      <c r="I12" s="210">
        <v>242.0993121238177</v>
      </c>
      <c r="J12" s="210">
        <v>289.70687876182291</v>
      </c>
      <c r="K12" s="210">
        <v>235.6936371453138</v>
      </c>
      <c r="L12" s="210">
        <v>242.10412725709369</v>
      </c>
      <c r="M12" s="210">
        <v>237.3262252794496</v>
      </c>
      <c r="N12" s="210">
        <v>216.4418744625967</v>
      </c>
      <c r="O12" s="210">
        <v>200.78271711092</v>
      </c>
      <c r="P12" s="210">
        <v>209.5357695614789</v>
      </c>
      <c r="Q12" s="210">
        <v>196.23456577815989</v>
      </c>
      <c r="R12" s="210">
        <v>202.6506448839209</v>
      </c>
      <c r="S12" s="210">
        <v>193.1191745485813</v>
      </c>
      <c r="T12" s="210">
        <v>192.53499570077381</v>
      </c>
      <c r="U12" s="210">
        <v>195.9007738607051</v>
      </c>
      <c r="V12" s="210">
        <v>181.00447119518489</v>
      </c>
      <c r="W12" s="210">
        <v>168.13671539122959</v>
      </c>
      <c r="X12" s="210">
        <v>195.26852966466041</v>
      </c>
      <c r="Y12" s="210">
        <v>186.18099742046431</v>
      </c>
      <c r="DA12" s="109" t="s">
        <v>2118</v>
      </c>
    </row>
    <row r="13" spans="1:105" ht="12" customHeight="1" x14ac:dyDescent="0.25">
      <c r="A13" s="24" t="s">
        <v>28</v>
      </c>
      <c r="B13" s="213">
        <v>13.436887360275151</v>
      </c>
      <c r="C13" s="213">
        <v>22.152966466036109</v>
      </c>
      <c r="D13" s="213">
        <v>20.761822871883059</v>
      </c>
      <c r="E13" s="213">
        <v>17.066809974204642</v>
      </c>
      <c r="F13" s="213">
        <v>22.46595012897679</v>
      </c>
      <c r="G13" s="213">
        <v>21.703955288048149</v>
      </c>
      <c r="H13" s="213">
        <v>21.9810834049871</v>
      </c>
      <c r="I13" s="213">
        <v>20.99810834049871</v>
      </c>
      <c r="J13" s="213">
        <v>23.48950988822012</v>
      </c>
      <c r="K13" s="213">
        <v>18.00928632846087</v>
      </c>
      <c r="L13" s="213">
        <v>16.365434221840069</v>
      </c>
      <c r="M13" s="213">
        <v>17.40352536543422</v>
      </c>
      <c r="N13" s="213">
        <v>16.516680997420458</v>
      </c>
      <c r="O13" s="213">
        <v>13.128976784178841</v>
      </c>
      <c r="P13" s="213">
        <v>13.7548581255374</v>
      </c>
      <c r="Q13" s="213">
        <v>12.834565778159931</v>
      </c>
      <c r="R13" s="213">
        <v>15.838779019776441</v>
      </c>
      <c r="S13" s="213">
        <v>15.29802235597592</v>
      </c>
      <c r="T13" s="213">
        <v>11.35391229578676</v>
      </c>
      <c r="U13" s="213">
        <v>8.6233877901977625</v>
      </c>
      <c r="V13" s="213">
        <v>6.1085984522785894</v>
      </c>
      <c r="W13" s="213">
        <v>1.3300945829750641</v>
      </c>
      <c r="X13" s="213">
        <v>1.828288907996561</v>
      </c>
      <c r="Y13" s="213">
        <v>1.540154772141014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56.55227858985382</v>
      </c>
      <c r="C14" s="204">
        <f t="shared" si="2"/>
        <v>50.171883061049009</v>
      </c>
      <c r="D14" s="204">
        <f t="shared" si="2"/>
        <v>57.502665520206357</v>
      </c>
      <c r="E14" s="204">
        <f t="shared" si="2"/>
        <v>50.183147033533963</v>
      </c>
      <c r="F14" s="204">
        <f t="shared" si="2"/>
        <v>32.970593293207216</v>
      </c>
      <c r="G14" s="204">
        <f t="shared" si="2"/>
        <v>47.009286328460874</v>
      </c>
      <c r="H14" s="204">
        <f t="shared" si="2"/>
        <v>42.896044711951845</v>
      </c>
      <c r="I14" s="204">
        <f t="shared" si="2"/>
        <v>44.355631986242479</v>
      </c>
      <c r="J14" s="204">
        <f t="shared" si="2"/>
        <v>44.564746345657781</v>
      </c>
      <c r="K14" s="204">
        <f t="shared" si="2"/>
        <v>39.040326741186576</v>
      </c>
      <c r="L14" s="204">
        <f t="shared" si="2"/>
        <v>34.539724849527076</v>
      </c>
      <c r="M14" s="204">
        <f t="shared" si="2"/>
        <v>36.623645743766119</v>
      </c>
      <c r="N14" s="204">
        <f t="shared" si="2"/>
        <v>24.78830610490111</v>
      </c>
      <c r="O14" s="204">
        <f t="shared" si="2"/>
        <v>20.011521926053309</v>
      </c>
      <c r="P14" s="204">
        <f t="shared" si="2"/>
        <v>19.202665520206359</v>
      </c>
      <c r="Q14" s="204">
        <f t="shared" si="2"/>
        <v>21.137575236457437</v>
      </c>
      <c r="R14" s="204">
        <f t="shared" si="2"/>
        <v>21.06723989681857</v>
      </c>
      <c r="S14" s="204">
        <f t="shared" si="2"/>
        <v>17.272742906276868</v>
      </c>
      <c r="T14" s="204">
        <f t="shared" si="2"/>
        <v>18.68383490971625</v>
      </c>
      <c r="U14" s="204">
        <f t="shared" si="2"/>
        <v>18.462338779019774</v>
      </c>
      <c r="V14" s="204">
        <f t="shared" si="2"/>
        <v>15.811607910576095</v>
      </c>
      <c r="W14" s="204">
        <f t="shared" si="2"/>
        <v>16.115907136715393</v>
      </c>
      <c r="X14" s="204">
        <f t="shared" si="2"/>
        <v>22.534307824591579</v>
      </c>
      <c r="Y14" s="204">
        <f t="shared" si="2"/>
        <v>21.2816852966466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1.1199484092863281</v>
      </c>
      <c r="C16" s="204">
        <v>1.1199484092863281</v>
      </c>
      <c r="D16" s="204">
        <v>0.67196904557179704</v>
      </c>
      <c r="E16" s="204">
        <v>1.1199484092863281</v>
      </c>
      <c r="F16" s="204">
        <v>1.2319862424763539</v>
      </c>
      <c r="G16" s="204">
        <v>2.2398968185726571</v>
      </c>
      <c r="H16" s="204">
        <v>3.359845227858985</v>
      </c>
      <c r="I16" s="204">
        <v>1.1199484092863281</v>
      </c>
      <c r="J16" s="204">
        <v>2.2398968185726571</v>
      </c>
      <c r="K16" s="204">
        <v>3.359845227858985</v>
      </c>
      <c r="L16" s="204">
        <v>1.1199484092863281</v>
      </c>
      <c r="M16" s="204">
        <v>2.2398968185726571</v>
      </c>
      <c r="N16" s="204">
        <v>1.1199484092863281</v>
      </c>
      <c r="O16" s="204">
        <v>1.1199484092863281</v>
      </c>
      <c r="P16" s="204">
        <v>2.2398968185726571</v>
      </c>
      <c r="Q16" s="204">
        <v>2.2398968185726571</v>
      </c>
      <c r="R16" s="204">
        <v>1.1199484092863281</v>
      </c>
      <c r="S16" s="204">
        <v>1.3439380911435941</v>
      </c>
      <c r="T16" s="204">
        <v>1.2319862424763539</v>
      </c>
      <c r="U16" s="204">
        <v>1.007996560619089</v>
      </c>
      <c r="V16" s="204">
        <v>1.1199484092863281</v>
      </c>
      <c r="W16" s="204">
        <v>1.3439380911435941</v>
      </c>
      <c r="X16" s="204">
        <v>1.4559759243336201</v>
      </c>
      <c r="Y16" s="204">
        <v>1.4559759243336201</v>
      </c>
      <c r="DA16" s="71" t="s">
        <v>2121</v>
      </c>
    </row>
    <row r="17" spans="1:105" ht="12" customHeight="1" x14ac:dyDescent="0.25">
      <c r="A17" s="18" t="s">
        <v>71</v>
      </c>
      <c r="B17" s="204">
        <v>16.352364574376612</v>
      </c>
      <c r="C17" s="204">
        <v>14.31418744625967</v>
      </c>
      <c r="D17" s="204">
        <v>15.33834909716251</v>
      </c>
      <c r="E17" s="204">
        <v>14.32545141874462</v>
      </c>
      <c r="F17" s="204">
        <v>13.30834049871023</v>
      </c>
      <c r="G17" s="204">
        <v>13.31246775580396</v>
      </c>
      <c r="H17" s="204">
        <v>9.2371453138435076</v>
      </c>
      <c r="I17" s="204">
        <v>13.32261392949269</v>
      </c>
      <c r="J17" s="204">
        <v>14.341702493551161</v>
      </c>
      <c r="K17" s="204">
        <v>9.2411865864144449</v>
      </c>
      <c r="L17" s="204">
        <v>10.261306964746341</v>
      </c>
      <c r="M17" s="204">
        <v>10.260275150472911</v>
      </c>
      <c r="N17" s="204">
        <v>10.159243336199481</v>
      </c>
      <c r="O17" s="204">
        <v>9.2422184006878751</v>
      </c>
      <c r="P17" s="204">
        <v>9.2432502149613054</v>
      </c>
      <c r="Q17" s="204">
        <v>9.2483233018056747</v>
      </c>
      <c r="R17" s="204">
        <v>7.2101461736887353</v>
      </c>
      <c r="S17" s="204">
        <v>6.6654342218400684</v>
      </c>
      <c r="T17" s="204">
        <v>6.5480653482373166</v>
      </c>
      <c r="U17" s="204">
        <v>6.6470335339638869</v>
      </c>
      <c r="V17" s="204">
        <v>5.7177128116938949</v>
      </c>
      <c r="W17" s="204">
        <v>6.3246775580395527</v>
      </c>
      <c r="X17" s="204">
        <v>10.71117798796217</v>
      </c>
      <c r="Y17" s="204">
        <v>11.527257093723129</v>
      </c>
      <c r="DA17" s="71" t="s">
        <v>2122</v>
      </c>
    </row>
    <row r="18" spans="1:105" ht="12" customHeight="1" x14ac:dyDescent="0.25">
      <c r="A18" s="18" t="s">
        <v>32</v>
      </c>
      <c r="B18" s="204">
        <v>39.079965606190882</v>
      </c>
      <c r="C18" s="204">
        <v>34.737747205503013</v>
      </c>
      <c r="D18" s="204">
        <v>41.492347377472051</v>
      </c>
      <c r="E18" s="204">
        <v>34.737747205503013</v>
      </c>
      <c r="F18" s="204">
        <v>18.43026655202063</v>
      </c>
      <c r="G18" s="204">
        <v>31.456921754084259</v>
      </c>
      <c r="H18" s="204">
        <v>30.299054170249349</v>
      </c>
      <c r="I18" s="204">
        <v>29.913069647463459</v>
      </c>
      <c r="J18" s="204">
        <v>27.98314703353396</v>
      </c>
      <c r="K18" s="204">
        <v>26.439294926913149</v>
      </c>
      <c r="L18" s="204">
        <v>23.15846947549441</v>
      </c>
      <c r="M18" s="204">
        <v>24.123473774720551</v>
      </c>
      <c r="N18" s="204">
        <v>13.5091143594153</v>
      </c>
      <c r="O18" s="204">
        <v>9.6493551160791053</v>
      </c>
      <c r="P18" s="204">
        <v>7.7195184866723991</v>
      </c>
      <c r="Q18" s="204">
        <v>9.6493551160791053</v>
      </c>
      <c r="R18" s="204">
        <v>12.737145313843509</v>
      </c>
      <c r="S18" s="204">
        <v>9.2633705932932067</v>
      </c>
      <c r="T18" s="204">
        <v>10.90378331900258</v>
      </c>
      <c r="U18" s="204">
        <v>10.8073086844368</v>
      </c>
      <c r="V18" s="204">
        <v>8.9739466895958717</v>
      </c>
      <c r="W18" s="204">
        <v>8.4472914875322438</v>
      </c>
      <c r="X18" s="204">
        <v>10.367153912295789</v>
      </c>
      <c r="Y18" s="204">
        <v>8.2984522785898527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90.434221840068787</v>
      </c>
      <c r="C20" s="204">
        <f t="shared" si="3"/>
        <v>104.2304385210662</v>
      </c>
      <c r="D20" s="204">
        <f t="shared" si="3"/>
        <v>109.47979363714531</v>
      </c>
      <c r="E20" s="204">
        <f t="shared" si="3"/>
        <v>108.53396388650046</v>
      </c>
      <c r="F20" s="204">
        <f t="shared" si="3"/>
        <v>127.70851246775575</v>
      </c>
      <c r="G20" s="204">
        <f t="shared" si="3"/>
        <v>131.57437661220982</v>
      </c>
      <c r="H20" s="204">
        <f t="shared" si="3"/>
        <v>138.90799656061907</v>
      </c>
      <c r="I20" s="204">
        <f t="shared" si="3"/>
        <v>120.33533963886498</v>
      </c>
      <c r="J20" s="204">
        <f t="shared" si="3"/>
        <v>159.52278589853827</v>
      </c>
      <c r="K20" s="204">
        <f t="shared" si="3"/>
        <v>118.33619948409287</v>
      </c>
      <c r="L20" s="204">
        <f t="shared" si="3"/>
        <v>127.98796216680999</v>
      </c>
      <c r="M20" s="204">
        <f t="shared" si="3"/>
        <v>119.45399828030951</v>
      </c>
      <c r="N20" s="204">
        <f t="shared" si="3"/>
        <v>110.8555460017197</v>
      </c>
      <c r="O20" s="204">
        <f t="shared" si="3"/>
        <v>101.3542562338779</v>
      </c>
      <c r="P20" s="204">
        <f t="shared" si="3"/>
        <v>107.5236457437661</v>
      </c>
      <c r="Q20" s="204">
        <f t="shared" si="3"/>
        <v>91.981943250214954</v>
      </c>
      <c r="R20" s="204">
        <f t="shared" si="3"/>
        <v>95.784178847807397</v>
      </c>
      <c r="S20" s="204">
        <f t="shared" si="3"/>
        <v>89.924247635425615</v>
      </c>
      <c r="T20" s="204">
        <f t="shared" si="3"/>
        <v>91.671711092003434</v>
      </c>
      <c r="U20" s="204">
        <f t="shared" si="3"/>
        <v>97.876956147893367</v>
      </c>
      <c r="V20" s="204">
        <f t="shared" si="3"/>
        <v>90.271797076526227</v>
      </c>
      <c r="W20" s="204">
        <f t="shared" si="3"/>
        <v>79.249097162510751</v>
      </c>
      <c r="X20" s="204">
        <f t="shared" si="3"/>
        <v>100.2477214101462</v>
      </c>
      <c r="Y20" s="204">
        <f t="shared" si="3"/>
        <v>95.619604471195188</v>
      </c>
      <c r="DA20" s="71"/>
    </row>
    <row r="21" spans="1:105" ht="12" customHeight="1" x14ac:dyDescent="0.25">
      <c r="A21" s="18" t="s">
        <v>73</v>
      </c>
      <c r="B21" s="204">
        <v>90.434221840068787</v>
      </c>
      <c r="C21" s="204">
        <v>104.2304385210662</v>
      </c>
      <c r="D21" s="204">
        <v>108.6414445399828</v>
      </c>
      <c r="E21" s="204">
        <v>107.9965606190886</v>
      </c>
      <c r="F21" s="204">
        <v>127.6655202063628</v>
      </c>
      <c r="G21" s="204">
        <v>131.50988822012039</v>
      </c>
      <c r="H21" s="204">
        <v>138.77901977644021</v>
      </c>
      <c r="I21" s="204">
        <v>120.3138435081685</v>
      </c>
      <c r="J21" s="204">
        <v>159.5012897678418</v>
      </c>
      <c r="K21" s="204">
        <v>118.3147033533964</v>
      </c>
      <c r="L21" s="204">
        <v>127.98796216680999</v>
      </c>
      <c r="M21" s="204">
        <v>119.45399828030951</v>
      </c>
      <c r="N21" s="204">
        <v>110.8555460017197</v>
      </c>
      <c r="O21" s="204">
        <v>101.3542562338779</v>
      </c>
      <c r="P21" s="204">
        <v>107.5236457437661</v>
      </c>
      <c r="Q21" s="204">
        <v>91.981943250214954</v>
      </c>
      <c r="R21" s="204">
        <v>95.784178847807397</v>
      </c>
      <c r="S21" s="204">
        <v>89.924247635425615</v>
      </c>
      <c r="T21" s="204">
        <v>91.671711092003434</v>
      </c>
      <c r="U21" s="204">
        <v>97.876956147893367</v>
      </c>
      <c r="V21" s="204">
        <v>90.271797076526227</v>
      </c>
      <c r="W21" s="204">
        <v>79.249097162510751</v>
      </c>
      <c r="X21" s="204">
        <v>100.2477214101462</v>
      </c>
      <c r="Y21" s="204">
        <v>95.619604471195188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0.83834909716251071</v>
      </c>
      <c r="E22" s="204">
        <v>0.53740326741186584</v>
      </c>
      <c r="F22" s="204">
        <v>4.2992261392949267E-2</v>
      </c>
      <c r="G22" s="204">
        <v>6.4488392089423904E-2</v>
      </c>
      <c r="H22" s="204">
        <v>0.12897678417884781</v>
      </c>
      <c r="I22" s="204">
        <v>2.149613069647463E-2</v>
      </c>
      <c r="J22" s="204">
        <v>2.149613069647463E-2</v>
      </c>
      <c r="K22" s="204">
        <v>2.149613069647463E-2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4.7807394668959592E-2</v>
      </c>
      <c r="I23" s="204">
        <f t="shared" si="4"/>
        <v>4.7807394668959592E-2</v>
      </c>
      <c r="J23" s="204">
        <f t="shared" si="4"/>
        <v>7.1625107480653469E-2</v>
      </c>
      <c r="K23" s="204">
        <f t="shared" si="4"/>
        <v>9.5528804815133275E-2</v>
      </c>
      <c r="L23" s="204">
        <f t="shared" si="4"/>
        <v>9.5528804815133275E-2</v>
      </c>
      <c r="M23" s="204">
        <f t="shared" si="4"/>
        <v>0.14333619948409279</v>
      </c>
      <c r="N23" s="204">
        <f t="shared" si="4"/>
        <v>0.31049011177987962</v>
      </c>
      <c r="O23" s="204">
        <f t="shared" si="4"/>
        <v>1.1226139294926909</v>
      </c>
      <c r="P23" s="204">
        <f t="shared" si="4"/>
        <v>2.2690455717970761</v>
      </c>
      <c r="Q23" s="204">
        <f t="shared" si="4"/>
        <v>2.8900257953568351</v>
      </c>
      <c r="R23" s="204">
        <f t="shared" si="4"/>
        <v>2.3406706792777299</v>
      </c>
      <c r="S23" s="204">
        <f t="shared" si="4"/>
        <v>4.1487532244196039</v>
      </c>
      <c r="T23" s="204">
        <f t="shared" si="4"/>
        <v>5.7561478933791914</v>
      </c>
      <c r="U23" s="204">
        <f t="shared" si="4"/>
        <v>6.513327601031814</v>
      </c>
      <c r="V23" s="204">
        <f t="shared" si="4"/>
        <v>7.2632846087704204</v>
      </c>
      <c r="W23" s="204">
        <f t="shared" si="4"/>
        <v>8.9925193465176267</v>
      </c>
      <c r="X23" s="204">
        <f t="shared" si="4"/>
        <v>7.8962166809974201</v>
      </c>
      <c r="Y23" s="204">
        <f t="shared" si="4"/>
        <v>6.455975924333619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4.7807394668959592E-2</v>
      </c>
      <c r="I24" s="204">
        <v>4.7807394668959592E-2</v>
      </c>
      <c r="J24" s="204">
        <v>7.1625107480653469E-2</v>
      </c>
      <c r="K24" s="204">
        <v>9.5528804815133275E-2</v>
      </c>
      <c r="L24" s="204">
        <v>9.5528804815133275E-2</v>
      </c>
      <c r="M24" s="204">
        <v>0.14333619948409279</v>
      </c>
      <c r="N24" s="204">
        <v>0.31049011177987962</v>
      </c>
      <c r="O24" s="204">
        <v>1.1226139294926909</v>
      </c>
      <c r="P24" s="204">
        <v>2.2690455717970761</v>
      </c>
      <c r="Q24" s="204">
        <v>2.8900257953568351</v>
      </c>
      <c r="R24" s="204">
        <v>2.3406706792777299</v>
      </c>
      <c r="S24" s="204">
        <v>4.1487532244196039</v>
      </c>
      <c r="T24" s="204">
        <v>5.7561478933791914</v>
      </c>
      <c r="U24" s="204">
        <v>6.513327601031814</v>
      </c>
      <c r="V24" s="204">
        <v>7.2632846087704204</v>
      </c>
      <c r="W24" s="204">
        <v>8.9925193465176267</v>
      </c>
      <c r="X24" s="204">
        <v>7.8962166809974201</v>
      </c>
      <c r="Y24" s="204">
        <v>6.455975924333619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4.2589853826311259</v>
      </c>
      <c r="C30" s="204">
        <v>4.8923473774720554</v>
      </c>
      <c r="D30" s="204">
        <v>5.2706792777300082</v>
      </c>
      <c r="E30" s="204">
        <v>6.2034393809114352</v>
      </c>
      <c r="F30" s="204">
        <v>5.0078245915735167</v>
      </c>
      <c r="G30" s="204">
        <v>4.3943250214961296</v>
      </c>
      <c r="H30" s="204">
        <v>4.6974204643164228</v>
      </c>
      <c r="I30" s="204">
        <v>5.803525365434222</v>
      </c>
      <c r="J30" s="204">
        <v>6.082287188306104</v>
      </c>
      <c r="K30" s="204">
        <v>6.128030954428203</v>
      </c>
      <c r="L30" s="204">
        <v>6.7096302665520202</v>
      </c>
      <c r="M30" s="204">
        <v>7.0379191745485814</v>
      </c>
      <c r="N30" s="204">
        <v>7.3930352536543413</v>
      </c>
      <c r="O30" s="204">
        <v>7.0398108340498711</v>
      </c>
      <c r="P30" s="204">
        <v>6.68237317282889</v>
      </c>
      <c r="Q30" s="204">
        <v>6.3414445399828034</v>
      </c>
      <c r="R30" s="204">
        <v>6.3128116938950987</v>
      </c>
      <c r="S30" s="204">
        <v>6.664574376612209</v>
      </c>
      <c r="T30" s="204">
        <v>6.6773000859845224</v>
      </c>
      <c r="U30" s="204">
        <v>5.5683576956147904</v>
      </c>
      <c r="V30" s="204">
        <v>4.5500429922613934</v>
      </c>
      <c r="W30" s="204">
        <v>4.5213241616509023</v>
      </c>
      <c r="X30" s="204">
        <v>4.6622527944969896</v>
      </c>
      <c r="Y30" s="204">
        <v>4.8175408426483228</v>
      </c>
      <c r="DA30" s="71" t="s">
        <v>2133</v>
      </c>
    </row>
    <row r="31" spans="1:105" ht="12" customHeight="1" x14ac:dyDescent="0.25">
      <c r="A31" s="21" t="s">
        <v>40</v>
      </c>
      <c r="B31" s="207">
        <v>35.511607910576103</v>
      </c>
      <c r="C31" s="207">
        <v>37.403267411865862</v>
      </c>
      <c r="D31" s="207">
        <v>39.122957867583843</v>
      </c>
      <c r="E31" s="207">
        <v>45.399828030954417</v>
      </c>
      <c r="F31" s="207">
        <v>50.128976784178853</v>
      </c>
      <c r="G31" s="207">
        <v>45.571797076526217</v>
      </c>
      <c r="H31" s="207">
        <v>48.667239896818572</v>
      </c>
      <c r="I31" s="207">
        <v>50.558899398108338</v>
      </c>
      <c r="J31" s="207">
        <v>55.975924333619943</v>
      </c>
      <c r="K31" s="207">
        <v>54.084264832330177</v>
      </c>
      <c r="L31" s="207">
        <v>56.405846947549428</v>
      </c>
      <c r="M31" s="207">
        <v>56.663800515907127</v>
      </c>
      <c r="N31" s="207">
        <v>56.577815993121227</v>
      </c>
      <c r="O31" s="207">
        <v>58.125537403267408</v>
      </c>
      <c r="P31" s="207">
        <v>60.103181427343067</v>
      </c>
      <c r="Q31" s="207">
        <v>61.049011177987957</v>
      </c>
      <c r="R31" s="207">
        <v>61.306964746345663</v>
      </c>
      <c r="S31" s="207">
        <v>59.810834049871019</v>
      </c>
      <c r="T31" s="207">
        <v>58.392089423903698</v>
      </c>
      <c r="U31" s="207">
        <v>58.856405846947553</v>
      </c>
      <c r="V31" s="207">
        <v>56.999140154772142</v>
      </c>
      <c r="W31" s="207">
        <v>57.927773000859837</v>
      </c>
      <c r="X31" s="207">
        <v>58.099742046431643</v>
      </c>
      <c r="Y31" s="207">
        <v>56.46603611349957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450.02049995869538</v>
      </c>
      <c r="C33" s="203">
        <f>FBT_emi!C5</f>
        <v>499.47662867829013</v>
      </c>
      <c r="D33" s="203">
        <f>FBT_emi!D5</f>
        <v>529.38400199809519</v>
      </c>
      <c r="E33" s="203">
        <f>FBT_emi!E5</f>
        <v>487.46226863835727</v>
      </c>
      <c r="F33" s="203">
        <f>FBT_emi!F5</f>
        <v>500.60047271871019</v>
      </c>
      <c r="G33" s="203">
        <f>FBT_emi!G5</f>
        <v>551.84685047854953</v>
      </c>
      <c r="H33" s="203">
        <f>FBT_emi!H5</f>
        <v>556.26201203742187</v>
      </c>
      <c r="I33" s="203">
        <f>FBT_emi!I5</f>
        <v>514.20483539864426</v>
      </c>
      <c r="J33" s="203">
        <f>FBT_emi!J5</f>
        <v>616.67060111741819</v>
      </c>
      <c r="K33" s="203">
        <f>FBT_emi!K5</f>
        <v>478.49977031851603</v>
      </c>
      <c r="L33" s="203">
        <f>FBT_emi!L5</f>
        <v>480.77406815865089</v>
      </c>
      <c r="M33" s="203">
        <f>FBT_emi!M5</f>
        <v>471.39886619757903</v>
      </c>
      <c r="N33" s="203">
        <f>FBT_emi!N5</f>
        <v>409.81686107775988</v>
      </c>
      <c r="O33" s="203">
        <f>FBT_emi!O5</f>
        <v>356.86703144819461</v>
      </c>
      <c r="P33" s="203">
        <f>FBT_emi!P5</f>
        <v>371.13127556765738</v>
      </c>
      <c r="Q33" s="203">
        <f>FBT_emi!Q5</f>
        <v>336.99434231818708</v>
      </c>
      <c r="R33" s="203">
        <f>FBT_emi!R5</f>
        <v>359.55013091886599</v>
      </c>
      <c r="S33" s="203">
        <f>FBT_emi!S5</f>
        <v>331.08834263847132</v>
      </c>
      <c r="T33" s="203">
        <f>FBT_emi!T5</f>
        <v>322.93107911762752</v>
      </c>
      <c r="U33" s="203">
        <f>FBT_emi!U5</f>
        <v>325.15008467865778</v>
      </c>
      <c r="V33" s="203">
        <f>FBT_emi!V5</f>
        <v>288.30966012112191</v>
      </c>
      <c r="W33" s="203">
        <f>FBT_emi!W5</f>
        <v>242.64869892211411</v>
      </c>
      <c r="X33" s="203">
        <f>FBT_emi!X5</f>
        <v>314.27604107836299</v>
      </c>
      <c r="Y33" s="203">
        <f>FBT_emi!Y5</f>
        <v>297.99553547798268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113.79566614938625</v>
      </c>
      <c r="C35" s="284">
        <f t="shared" si="5"/>
        <v>126.53488647048438</v>
      </c>
      <c r="D35" s="284">
        <f t="shared" si="5"/>
        <v>126.76739917491537</v>
      </c>
      <c r="E35" s="284">
        <f t="shared" si="5"/>
        <v>121.41183295529815</v>
      </c>
      <c r="F35" s="284">
        <f t="shared" si="5"/>
        <v>119.21853665503454</v>
      </c>
      <c r="G35" s="284">
        <f t="shared" si="5"/>
        <v>123.53046321024446</v>
      </c>
      <c r="H35" s="284">
        <f t="shared" si="5"/>
        <v>122.52904914748716</v>
      </c>
      <c r="I35" s="284">
        <f t="shared" si="5"/>
        <v>117.62110612945938</v>
      </c>
      <c r="J35" s="284">
        <f t="shared" si="5"/>
        <v>138.3449528127189</v>
      </c>
      <c r="K35" s="284">
        <f t="shared" si="5"/>
        <v>116.4371614516957</v>
      </c>
      <c r="L35" s="284">
        <f t="shared" si="5"/>
        <v>120.4211833712434</v>
      </c>
      <c r="M35" s="284">
        <f t="shared" si="5"/>
        <v>112.56739735140444</v>
      </c>
      <c r="N35" s="284">
        <f t="shared" si="5"/>
        <v>105.62443606355598</v>
      </c>
      <c r="O35" s="284">
        <f t="shared" si="5"/>
        <v>99.889919278993958</v>
      </c>
      <c r="P35" s="284">
        <f t="shared" si="5"/>
        <v>107.36629912578979</v>
      </c>
      <c r="Q35" s="284">
        <f t="shared" si="5"/>
        <v>102.29498330840454</v>
      </c>
      <c r="R35" s="284">
        <f t="shared" si="5"/>
        <v>105.57473468422376</v>
      </c>
      <c r="S35" s="284">
        <f t="shared" si="5"/>
        <v>100.47058662254186</v>
      </c>
      <c r="T35" s="284">
        <f t="shared" si="5"/>
        <v>98.201357633260784</v>
      </c>
      <c r="U35" s="284">
        <f t="shared" si="5"/>
        <v>99.492336865517316</v>
      </c>
      <c r="V35" s="284">
        <f t="shared" si="5"/>
        <v>106.82817518257397</v>
      </c>
      <c r="W35" s="284">
        <f t="shared" si="5"/>
        <v>99.901461237118028</v>
      </c>
      <c r="X35" s="284">
        <f t="shared" si="5"/>
        <v>113.71546689907822</v>
      </c>
      <c r="Y35" s="284">
        <f t="shared" si="5"/>
        <v>104.17468521735915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</v>
      </c>
      <c r="D36" s="344">
        <f t="shared" si="6"/>
        <v>111.52671379556685</v>
      </c>
      <c r="E36" s="344">
        <f t="shared" si="6"/>
        <v>112.03777381256037</v>
      </c>
      <c r="F36" s="344">
        <f t="shared" si="6"/>
        <v>110.070905129051</v>
      </c>
      <c r="G36" s="344">
        <f t="shared" si="6"/>
        <v>105.75903992192646</v>
      </c>
      <c r="H36" s="344">
        <f t="shared" si="6"/>
        <v>101.66642059462859</v>
      </c>
      <c r="I36" s="344">
        <f t="shared" si="6"/>
        <v>101.40446830003893</v>
      </c>
      <c r="J36" s="344">
        <f t="shared" si="6"/>
        <v>100.46047410561019</v>
      </c>
      <c r="K36" s="344">
        <f t="shared" si="6"/>
        <v>96.667568135169191</v>
      </c>
      <c r="L36" s="344">
        <f t="shared" si="6"/>
        <v>99.194771286176632</v>
      </c>
      <c r="M36" s="344">
        <f t="shared" si="6"/>
        <v>99.212462675420028</v>
      </c>
      <c r="N36" s="344">
        <f t="shared" si="6"/>
        <v>99.996127920555367</v>
      </c>
      <c r="O36" s="344">
        <f t="shared" si="6"/>
        <v>98.644404463652734</v>
      </c>
      <c r="P36" s="344">
        <f t="shared" si="6"/>
        <v>97.287241633792561</v>
      </c>
      <c r="Q36" s="344">
        <f t="shared" si="6"/>
        <v>95.64411151418112</v>
      </c>
      <c r="R36" s="344">
        <f t="shared" si="6"/>
        <v>97.349277509353215</v>
      </c>
      <c r="S36" s="344">
        <f t="shared" si="6"/>
        <v>97.689943262779892</v>
      </c>
      <c r="T36" s="344">
        <f t="shared" si="6"/>
        <v>98.16648507663821</v>
      </c>
      <c r="U36" s="344">
        <f t="shared" si="6"/>
        <v>95.967479901010392</v>
      </c>
      <c r="V36" s="344">
        <f t="shared" si="6"/>
        <v>96.628114700679461</v>
      </c>
      <c r="W36" s="344">
        <f t="shared" si="6"/>
        <v>100.82155772557387</v>
      </c>
      <c r="X36" s="344">
        <f t="shared" si="6"/>
        <v>99.996916203670281</v>
      </c>
      <c r="Y36" s="344">
        <f t="shared" si="6"/>
        <v>91.001652296177085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50.989725597558973</v>
      </c>
      <c r="C37" s="344">
        <f>IF(FBT_ued!C$5=0,"",FBT_ued!C$5/C$5*1000)</f>
        <v>51.068654759246286</v>
      </c>
      <c r="D37" s="344">
        <f>IF(FBT_ued!D$5=0,"",FBT_ued!D$5/D$5*1000)</f>
        <v>52.084459317365607</v>
      </c>
      <c r="E37" s="344">
        <f>IF(FBT_ued!E$5=0,"",FBT_ued!E$5/E$5*1000)</f>
        <v>52.980448735350144</v>
      </c>
      <c r="F37" s="344">
        <f>IF(FBT_ued!F$5=0,"",FBT_ued!F$5/F$5*1000)</f>
        <v>52.574566587097216</v>
      </c>
      <c r="G37" s="344">
        <f>IF(FBT_ued!G$5=0,"",FBT_ued!G$5/G$5*1000)</f>
        <v>49.958455599286523</v>
      </c>
      <c r="H37" s="344">
        <f>IF(FBT_ued!H$5=0,"",FBT_ued!H$5/H$5*1000)</f>
        <v>48.199797210801137</v>
      </c>
      <c r="I37" s="344">
        <f>IF(FBT_ued!I$5=0,"",FBT_ued!I$5/I$5*1000)</f>
        <v>48.166051576798452</v>
      </c>
      <c r="J37" s="344">
        <f>IF(FBT_ued!J$5=0,"",FBT_ued!J$5/J$5*1000)</f>
        <v>47.818016845537819</v>
      </c>
      <c r="K37" s="344">
        <f>IF(FBT_ued!K$5=0,"",FBT_ued!K$5/K$5*1000)</f>
        <v>46.285087782905094</v>
      </c>
      <c r="L37" s="344">
        <f>IF(FBT_ued!L$5=0,"",FBT_ued!L$5/L$5*1000)</f>
        <v>47.718088365274298</v>
      </c>
      <c r="M37" s="344">
        <f>IF(FBT_ued!M$5=0,"",FBT_ued!M$5/M$5*1000)</f>
        <v>47.682726570568526</v>
      </c>
      <c r="N37" s="344">
        <f>IF(FBT_ued!N$5=0,"",FBT_ued!N$5/N$5*1000)</f>
        <v>48.506593568124032</v>
      </c>
      <c r="O37" s="344">
        <f>IF(FBT_ued!O$5=0,"",FBT_ued!O$5/O$5*1000)</f>
        <v>48.263905666486806</v>
      </c>
      <c r="P37" s="344">
        <f>IF(FBT_ued!P$5=0,"",FBT_ued!P$5/P$5*1000)</f>
        <v>47.605113815961033</v>
      </c>
      <c r="Q37" s="344">
        <f>IF(FBT_ued!Q$5=0,"",FBT_ued!Q$5/Q$5*1000)</f>
        <v>46.902244920006723</v>
      </c>
      <c r="R37" s="344">
        <f>IF(FBT_ued!R$5=0,"",FBT_ued!R$5/R$5*1000)</f>
        <v>47.532030465776621</v>
      </c>
      <c r="S37" s="344">
        <f>IF(FBT_ued!S$5=0,"",FBT_ued!S$5/S$5*1000)</f>
        <v>47.788332303814151</v>
      </c>
      <c r="T37" s="344">
        <f>IF(FBT_ued!T$5=0,"",FBT_ued!T$5/T$5*1000)</f>
        <v>48.00638446216518</v>
      </c>
      <c r="U37" s="344">
        <f>IF(FBT_ued!U$5=0,"",FBT_ued!U$5/U$5*1000)</f>
        <v>47.001667309835454</v>
      </c>
      <c r="V37" s="344">
        <f>IF(FBT_ued!V$5=0,"",FBT_ued!V$5/V$5*1000)</f>
        <v>47.524549928706755</v>
      </c>
      <c r="W37" s="344">
        <f>IF(FBT_ued!W$5=0,"",FBT_ued!W$5/W$5*1000)</f>
        <v>49.954549762027838</v>
      </c>
      <c r="X37" s="344">
        <f>IF(FBT_ued!X$5=0,"",FBT_ued!X$5/X$5*1000)</f>
        <v>49.118847063552536</v>
      </c>
      <c r="Y37" s="344">
        <f>IF(FBT_ued!Y$5=0,"",FBT_ued!Y$5/Y$5*1000)</f>
        <v>44.831597070687614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2.2479222278476367</v>
      </c>
      <c r="C38" s="345">
        <f t="shared" si="7"/>
        <v>2.2822689886236533</v>
      </c>
      <c r="D38" s="345">
        <f t="shared" si="7"/>
        <v>2.2804719017061661</v>
      </c>
      <c r="E38" s="345">
        <f t="shared" si="7"/>
        <v>2.1437543261326737</v>
      </c>
      <c r="F38" s="345">
        <f t="shared" si="7"/>
        <v>2.1008753182602744</v>
      </c>
      <c r="G38" s="345">
        <f t="shared" si="7"/>
        <v>2.2051492607384664</v>
      </c>
      <c r="H38" s="345">
        <f t="shared" si="7"/>
        <v>2.1627807895656934</v>
      </c>
      <c r="I38" s="345">
        <f t="shared" si="7"/>
        <v>2.1239417447649034</v>
      </c>
      <c r="J38" s="345">
        <f t="shared" si="7"/>
        <v>2.1286018604494457</v>
      </c>
      <c r="K38" s="345">
        <f t="shared" si="7"/>
        <v>2.0301768690662758</v>
      </c>
      <c r="L38" s="345">
        <f t="shared" si="7"/>
        <v>1.985815250675633</v>
      </c>
      <c r="M38" s="345">
        <f t="shared" si="7"/>
        <v>1.9862906665393212</v>
      </c>
      <c r="N38" s="345">
        <f t="shared" si="7"/>
        <v>1.8934268708182911</v>
      </c>
      <c r="O38" s="345">
        <f t="shared" si="7"/>
        <v>1.7773792315553121</v>
      </c>
      <c r="P38" s="345">
        <f t="shared" si="7"/>
        <v>1.7712072566147972</v>
      </c>
      <c r="Q38" s="345">
        <f t="shared" si="7"/>
        <v>1.7173036818556926</v>
      </c>
      <c r="R38" s="345">
        <f t="shared" si="7"/>
        <v>1.7742363027012213</v>
      </c>
      <c r="S38" s="345">
        <f t="shared" si="7"/>
        <v>1.7144250093880882</v>
      </c>
      <c r="T38" s="345">
        <f t="shared" si="7"/>
        <v>1.6772591286184013</v>
      </c>
      <c r="U38" s="345">
        <f t="shared" si="7"/>
        <v>1.6597692713039265</v>
      </c>
      <c r="V38" s="345">
        <f t="shared" si="7"/>
        <v>1.5928317030921586</v>
      </c>
      <c r="W38" s="345">
        <f t="shared" si="7"/>
        <v>1.4431630733210532</v>
      </c>
      <c r="X38" s="345">
        <f t="shared" si="7"/>
        <v>1.6094556640441611</v>
      </c>
      <c r="Y38" s="345">
        <f t="shared" si="7"/>
        <v>1.6005690140600146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HR: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200.19398108340499</v>
      </c>
      <c r="C5" s="223">
        <v>218.8509028374892</v>
      </c>
      <c r="D5" s="223">
        <v>232.1379191745485</v>
      </c>
      <c r="E5" s="223">
        <v>227.38718830610489</v>
      </c>
      <c r="F5" s="223">
        <v>238.28185726569211</v>
      </c>
      <c r="G5" s="223">
        <v>250.25374032674119</v>
      </c>
      <c r="H5" s="223">
        <v>257.19759243336188</v>
      </c>
      <c r="I5" s="223">
        <v>242.0993121238177</v>
      </c>
      <c r="J5" s="223">
        <v>289.70687876182279</v>
      </c>
      <c r="K5" s="223">
        <v>235.6936371453138</v>
      </c>
      <c r="L5" s="223">
        <v>242.10412725709369</v>
      </c>
      <c r="M5" s="223">
        <v>237.3262252794496</v>
      </c>
      <c r="N5" s="223">
        <v>216.4418744625967</v>
      </c>
      <c r="O5" s="223">
        <v>200.78271711092</v>
      </c>
      <c r="P5" s="223">
        <v>209.5357695614789</v>
      </c>
      <c r="Q5" s="223">
        <v>196.23456577815989</v>
      </c>
      <c r="R5" s="223">
        <v>202.6506448839209</v>
      </c>
      <c r="S5" s="223">
        <v>193.11917454858121</v>
      </c>
      <c r="T5" s="223">
        <v>192.53499570077381</v>
      </c>
      <c r="U5" s="223">
        <v>195.90077386070499</v>
      </c>
      <c r="V5" s="223">
        <v>181.00447119518481</v>
      </c>
      <c r="W5" s="223">
        <v>168.13671539122959</v>
      </c>
      <c r="X5" s="223">
        <v>195.26852966466029</v>
      </c>
      <c r="Y5" s="223">
        <v>186.18099742046431</v>
      </c>
      <c r="DA5" s="89" t="s">
        <v>2118</v>
      </c>
    </row>
    <row r="6" spans="1:105" ht="12" customHeight="1" x14ac:dyDescent="0.25">
      <c r="A6" s="55" t="s">
        <v>91</v>
      </c>
      <c r="B6" s="259">
        <v>1.886458861304301</v>
      </c>
      <c r="C6" s="259">
        <v>1.994653125689428</v>
      </c>
      <c r="D6" s="259">
        <v>2.0885953206122601</v>
      </c>
      <c r="E6" s="259">
        <v>2.3775089545405672</v>
      </c>
      <c r="F6" s="259">
        <v>2.6105552632716829</v>
      </c>
      <c r="G6" s="259">
        <v>2.416156629413968</v>
      </c>
      <c r="H6" s="259">
        <v>2.56881838876749</v>
      </c>
      <c r="I6" s="259">
        <v>2.6332804068104561</v>
      </c>
      <c r="J6" s="259">
        <v>2.9479491090208949</v>
      </c>
      <c r="K6" s="259">
        <v>2.7762082503306762</v>
      </c>
      <c r="L6" s="259">
        <v>2.889573975659911</v>
      </c>
      <c r="M6" s="259">
        <v>2.8888972315621761</v>
      </c>
      <c r="N6" s="259">
        <v>2.8365584602974239</v>
      </c>
      <c r="O6" s="259">
        <v>2.8514165964279901</v>
      </c>
      <c r="P6" s="259">
        <v>2.954111487413575</v>
      </c>
      <c r="Q6" s="259">
        <v>2.941718255686784</v>
      </c>
      <c r="R6" s="259">
        <v>2.974204605550173</v>
      </c>
      <c r="S6" s="259">
        <v>2.8807228138094811</v>
      </c>
      <c r="T6" s="259">
        <v>2.8239393300568971</v>
      </c>
      <c r="U6" s="259">
        <v>2.8552829249646829</v>
      </c>
      <c r="V6" s="259">
        <v>2.7335424750168231</v>
      </c>
      <c r="W6" s="259">
        <v>2.7102203430863878</v>
      </c>
      <c r="X6" s="259">
        <v>2.826261597588831</v>
      </c>
      <c r="Y6" s="259">
        <v>2.736503077625887</v>
      </c>
      <c r="DA6" s="67" t="s">
        <v>2137</v>
      </c>
    </row>
    <row r="7" spans="1:105" ht="12" customHeight="1" x14ac:dyDescent="0.25">
      <c r="A7" s="173" t="s">
        <v>92</v>
      </c>
      <c r="B7" s="224">
        <v>2.2008686715216852</v>
      </c>
      <c r="C7" s="224">
        <v>2.3270953133043339</v>
      </c>
      <c r="D7" s="224">
        <v>2.4366945407143028</v>
      </c>
      <c r="E7" s="224">
        <v>2.7737604469639958</v>
      </c>
      <c r="F7" s="224">
        <v>3.0456478071502979</v>
      </c>
      <c r="G7" s="224">
        <v>2.818849400982963</v>
      </c>
      <c r="H7" s="224">
        <v>2.9969547868954072</v>
      </c>
      <c r="I7" s="224">
        <v>3.0721604746121991</v>
      </c>
      <c r="J7" s="224">
        <v>3.4392739605243792</v>
      </c>
      <c r="K7" s="224">
        <v>3.2389096253857899</v>
      </c>
      <c r="L7" s="224">
        <v>3.371169638269897</v>
      </c>
      <c r="M7" s="224">
        <v>3.3703801034892051</v>
      </c>
      <c r="N7" s="224">
        <v>3.309318203680327</v>
      </c>
      <c r="O7" s="224">
        <v>3.3266526958326552</v>
      </c>
      <c r="P7" s="224">
        <v>3.446463401982506</v>
      </c>
      <c r="Q7" s="224">
        <v>3.432004631634582</v>
      </c>
      <c r="R7" s="224">
        <v>3.4699053731418701</v>
      </c>
      <c r="S7" s="224">
        <v>3.3608432827777279</v>
      </c>
      <c r="T7" s="224">
        <v>3.2945958850663799</v>
      </c>
      <c r="U7" s="224">
        <v>3.331163412458797</v>
      </c>
      <c r="V7" s="224">
        <v>3.189132887519627</v>
      </c>
      <c r="W7" s="224">
        <v>3.161923733600787</v>
      </c>
      <c r="X7" s="224">
        <v>3.2973051971869718</v>
      </c>
      <c r="Y7" s="224">
        <v>3.19258692389687</v>
      </c>
      <c r="DA7" s="177" t="s">
        <v>2138</v>
      </c>
    </row>
    <row r="8" spans="1:105" ht="12" customHeight="1" x14ac:dyDescent="0.25">
      <c r="A8" s="173" t="s">
        <v>93</v>
      </c>
      <c r="B8" s="224">
        <v>5.0305569634781371</v>
      </c>
      <c r="C8" s="224">
        <v>5.3190750018384749</v>
      </c>
      <c r="D8" s="224">
        <v>5.5695875216326911</v>
      </c>
      <c r="E8" s="224">
        <v>6.3400238787748471</v>
      </c>
      <c r="F8" s="224">
        <v>6.9614807020578224</v>
      </c>
      <c r="G8" s="224">
        <v>6.4430843451039141</v>
      </c>
      <c r="H8" s="224">
        <v>6.8501823700466424</v>
      </c>
      <c r="I8" s="224">
        <v>7.0220810848278834</v>
      </c>
      <c r="J8" s="224">
        <v>7.8611976240557224</v>
      </c>
      <c r="K8" s="224">
        <v>7.4032220008818026</v>
      </c>
      <c r="L8" s="224">
        <v>7.7055306017597598</v>
      </c>
      <c r="M8" s="224">
        <v>7.7037259508324674</v>
      </c>
      <c r="N8" s="224">
        <v>7.5641558941264631</v>
      </c>
      <c r="O8" s="224">
        <v>7.6037775904746399</v>
      </c>
      <c r="P8" s="224">
        <v>7.8776306331028696</v>
      </c>
      <c r="Q8" s="224">
        <v>7.8445820151647592</v>
      </c>
      <c r="R8" s="224">
        <v>7.9312122814671318</v>
      </c>
      <c r="S8" s="224">
        <v>7.6819275034919503</v>
      </c>
      <c r="T8" s="224">
        <v>7.5305048801517236</v>
      </c>
      <c r="U8" s="224">
        <v>7.6140877999058203</v>
      </c>
      <c r="V8" s="224">
        <v>7.2894466000448617</v>
      </c>
      <c r="W8" s="224">
        <v>7.2272542482303672</v>
      </c>
      <c r="X8" s="224">
        <v>7.5366975935702198</v>
      </c>
      <c r="Y8" s="224">
        <v>7.2973415403357027</v>
      </c>
      <c r="DA8" s="177" t="s">
        <v>2139</v>
      </c>
    </row>
    <row r="9" spans="1:105" ht="12" customHeight="1" x14ac:dyDescent="0.25">
      <c r="A9" s="173" t="s">
        <v>94</v>
      </c>
      <c r="B9" s="224">
        <v>3.7729177226086028</v>
      </c>
      <c r="C9" s="224">
        <v>3.9893062513788569</v>
      </c>
      <c r="D9" s="224">
        <v>4.1771906412245192</v>
      </c>
      <c r="E9" s="224">
        <v>4.7550179090811344</v>
      </c>
      <c r="F9" s="224">
        <v>5.2211105265433666</v>
      </c>
      <c r="G9" s="224">
        <v>4.8323132588279352</v>
      </c>
      <c r="H9" s="224">
        <v>5.1376367775349792</v>
      </c>
      <c r="I9" s="224">
        <v>5.266560813620913</v>
      </c>
      <c r="J9" s="224">
        <v>5.8958982180417907</v>
      </c>
      <c r="K9" s="224">
        <v>5.5524165006613524</v>
      </c>
      <c r="L9" s="224">
        <v>5.7791479513198212</v>
      </c>
      <c r="M9" s="224">
        <v>5.7777944631243514</v>
      </c>
      <c r="N9" s="224">
        <v>5.6731169205948486</v>
      </c>
      <c r="O9" s="224">
        <v>5.7028331928559792</v>
      </c>
      <c r="P9" s="224">
        <v>5.90822297482715</v>
      </c>
      <c r="Q9" s="224">
        <v>5.8834365113735672</v>
      </c>
      <c r="R9" s="224">
        <v>5.9484092111003468</v>
      </c>
      <c r="S9" s="224">
        <v>5.7614456276189623</v>
      </c>
      <c r="T9" s="224">
        <v>5.6478786601137942</v>
      </c>
      <c r="U9" s="224">
        <v>5.710565849929365</v>
      </c>
      <c r="V9" s="224">
        <v>5.4670849500336463</v>
      </c>
      <c r="W9" s="224">
        <v>5.4204406861727756</v>
      </c>
      <c r="X9" s="224">
        <v>5.6525231951776629</v>
      </c>
      <c r="Y9" s="224">
        <v>5.4730061552517748</v>
      </c>
      <c r="DA9" s="177" t="s">
        <v>2140</v>
      </c>
    </row>
    <row r="10" spans="1:105" ht="12" customHeight="1" x14ac:dyDescent="0.25">
      <c r="A10" s="56" t="s">
        <v>95</v>
      </c>
      <c r="B10" s="260">
        <v>4.1248977947780352</v>
      </c>
      <c r="C10" s="260">
        <v>4.5421178344694058</v>
      </c>
      <c r="D10" s="260">
        <v>4.8191344003125867</v>
      </c>
      <c r="E10" s="260">
        <v>4.6076524463044892</v>
      </c>
      <c r="F10" s="260">
        <v>4.8423303513229348</v>
      </c>
      <c r="G10" s="260">
        <v>5.1810547580231132</v>
      </c>
      <c r="H10" s="260">
        <v>5.2908053069026817</v>
      </c>
      <c r="I10" s="260">
        <v>4.8925447853083739</v>
      </c>
      <c r="J10" s="260">
        <v>5.9640102855995636</v>
      </c>
      <c r="K10" s="260">
        <v>4.7067736719623818</v>
      </c>
      <c r="L10" s="260">
        <v>4.8477918545730514</v>
      </c>
      <c r="M10" s="260">
        <v>4.7260661868820737</v>
      </c>
      <c r="N10" s="260">
        <v>4.2926575131956826</v>
      </c>
      <c r="O10" s="260">
        <v>3.9747863651335931</v>
      </c>
      <c r="P10" s="260">
        <v>4.1481137699928272</v>
      </c>
      <c r="Q10" s="260">
        <v>3.8920741731543531</v>
      </c>
      <c r="R10" s="260">
        <v>4.0105358721145183</v>
      </c>
      <c r="S10" s="260">
        <v>3.8232986257188228</v>
      </c>
      <c r="T10" s="260">
        <v>3.803049307602715</v>
      </c>
      <c r="U10" s="260">
        <v>3.8723731723357</v>
      </c>
      <c r="V10" s="260">
        <v>3.5886556098569291</v>
      </c>
      <c r="W10" s="260">
        <v>3.3676125646933421</v>
      </c>
      <c r="X10" s="260">
        <v>3.8633801205706271</v>
      </c>
      <c r="Y10" s="260">
        <v>3.6888658369277549</v>
      </c>
      <c r="DA10" s="68" t="s">
        <v>2141</v>
      </c>
    </row>
    <row r="11" spans="1:105" ht="12" customHeight="1" x14ac:dyDescent="0.25">
      <c r="A11" s="37" t="s">
        <v>159</v>
      </c>
      <c r="B11" s="226">
        <v>0.59468431824719936</v>
      </c>
      <c r="C11" s="226">
        <v>0.52221778866870283</v>
      </c>
      <c r="D11" s="226">
        <v>0.5693323353301919</v>
      </c>
      <c r="E11" s="226">
        <v>0.48770974847980147</v>
      </c>
      <c r="F11" s="226">
        <v>0.40820330790372028</v>
      </c>
      <c r="G11" s="226">
        <v>0.4471847159748234</v>
      </c>
      <c r="H11" s="226">
        <v>0.30620141286802077</v>
      </c>
      <c r="I11" s="226">
        <v>0.43362816241847879</v>
      </c>
      <c r="J11" s="226">
        <v>0.45452571716651669</v>
      </c>
      <c r="K11" s="226">
        <v>0.28803765355993821</v>
      </c>
      <c r="L11" s="226">
        <v>0.30377407522536448</v>
      </c>
      <c r="M11" s="226">
        <v>0.30867269858322671</v>
      </c>
      <c r="N11" s="226">
        <v>0.28022044494319992</v>
      </c>
      <c r="O11" s="226">
        <v>0.23487781576381039</v>
      </c>
      <c r="P11" s="226">
        <v>0.2351092307002336</v>
      </c>
      <c r="Q11" s="226">
        <v>0.22718868205882051</v>
      </c>
      <c r="R11" s="226">
        <v>0.18454388533203361</v>
      </c>
      <c r="S11" s="226">
        <v>0.16769036637394311</v>
      </c>
      <c r="T11" s="226">
        <v>0.16644624895379759</v>
      </c>
      <c r="U11" s="226">
        <v>0.1658405622361569</v>
      </c>
      <c r="V11" s="226">
        <v>0.13593748888445009</v>
      </c>
      <c r="W11" s="226">
        <v>0.13761436412180189</v>
      </c>
      <c r="X11" s="226">
        <v>0.25883835700442659</v>
      </c>
      <c r="Y11" s="226">
        <v>0.27091774189438589</v>
      </c>
      <c r="DA11" s="69" t="s">
        <v>2142</v>
      </c>
    </row>
    <row r="12" spans="1:105" ht="12" customHeight="1" x14ac:dyDescent="0.25">
      <c r="A12" s="37" t="s">
        <v>35</v>
      </c>
      <c r="B12" s="226">
        <v>3.147450514822884</v>
      </c>
      <c r="C12" s="226">
        <v>3.6464058389837528</v>
      </c>
      <c r="D12" s="226">
        <v>3.8638019531935242</v>
      </c>
      <c r="E12" s="226">
        <v>3.5295966334285258</v>
      </c>
      <c r="F12" s="226">
        <v>3.7778147396411081</v>
      </c>
      <c r="G12" s="226">
        <v>4.254410454657406</v>
      </c>
      <c r="H12" s="226">
        <v>4.4359588078648224</v>
      </c>
      <c r="I12" s="226">
        <v>3.7673153054869419</v>
      </c>
      <c r="J12" s="226">
        <v>4.8785351357407158</v>
      </c>
      <c r="K12" s="226">
        <v>3.5519392047270562</v>
      </c>
      <c r="L12" s="226">
        <v>3.6567403274006129</v>
      </c>
      <c r="M12" s="226">
        <v>3.462944461102309</v>
      </c>
      <c r="N12" s="226">
        <v>2.950849043358899</v>
      </c>
      <c r="O12" s="226">
        <v>2.487112822597187</v>
      </c>
      <c r="P12" s="226">
        <v>2.642068566987982</v>
      </c>
      <c r="Q12" s="226">
        <v>2.177874823235725</v>
      </c>
      <c r="R12" s="226">
        <v>2.3628529617211562</v>
      </c>
      <c r="S12" s="226">
        <v>2.1799565207606042</v>
      </c>
      <c r="T12" s="226">
        <v>2.2466965358275961</v>
      </c>
      <c r="U12" s="226">
        <v>2.3582145195472721</v>
      </c>
      <c r="V12" s="226">
        <v>2.0735842158970681</v>
      </c>
      <c r="W12" s="226">
        <v>1.6647082353013909</v>
      </c>
      <c r="X12" s="226">
        <v>2.3413433343591632</v>
      </c>
      <c r="Y12" s="226">
        <v>2.172440844831899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0.3827629617079521</v>
      </c>
      <c r="C15" s="226">
        <v>0.37349420681694973</v>
      </c>
      <c r="D15" s="226">
        <v>0.38600011178887028</v>
      </c>
      <c r="E15" s="226">
        <v>0.59034606439616133</v>
      </c>
      <c r="F15" s="226">
        <v>0.65631230377810668</v>
      </c>
      <c r="G15" s="226">
        <v>0.47945958739088368</v>
      </c>
      <c r="H15" s="226">
        <v>0.54864508616983965</v>
      </c>
      <c r="I15" s="226">
        <v>0.69160131740295294</v>
      </c>
      <c r="J15" s="226">
        <v>0.63094943269233139</v>
      </c>
      <c r="K15" s="226">
        <v>0.86679681367538708</v>
      </c>
      <c r="L15" s="226">
        <v>0.88727745194707464</v>
      </c>
      <c r="M15" s="226">
        <v>0.9544490271965369</v>
      </c>
      <c r="N15" s="226">
        <v>1.0615880248935849</v>
      </c>
      <c r="O15" s="226">
        <v>1.252795726772596</v>
      </c>
      <c r="P15" s="226">
        <v>1.2709359723046121</v>
      </c>
      <c r="Q15" s="226">
        <v>1.487010667859807</v>
      </c>
      <c r="R15" s="226">
        <v>1.463139025061329</v>
      </c>
      <c r="S15" s="226">
        <v>1.475651738584276</v>
      </c>
      <c r="T15" s="226">
        <v>1.389906522821321</v>
      </c>
      <c r="U15" s="226">
        <v>1.3483180905522709</v>
      </c>
      <c r="V15" s="226">
        <v>1.379133905075411</v>
      </c>
      <c r="W15" s="226">
        <v>1.565289965270148</v>
      </c>
      <c r="X15" s="226">
        <v>1.263198429207038</v>
      </c>
      <c r="Y15" s="226">
        <v>1.2455072502014699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13.026823995015508</v>
      </c>
      <c r="C16" s="261">
        <f t="shared" si="0"/>
        <v>14.329287323516324</v>
      </c>
      <c r="D16" s="261">
        <f t="shared" si="0"/>
        <v>15.225183436979723</v>
      </c>
      <c r="E16" s="261">
        <f t="shared" si="0"/>
        <v>14.474514573605402</v>
      </c>
      <c r="F16" s="261">
        <f t="shared" si="0"/>
        <v>15.058680103178634</v>
      </c>
      <c r="G16" s="261">
        <f t="shared" si="0"/>
        <v>16.214883975044476</v>
      </c>
      <c r="H16" s="261">
        <f t="shared" si="0"/>
        <v>16.551323418164845</v>
      </c>
      <c r="I16" s="261">
        <f t="shared" si="0"/>
        <v>15.313107918524523</v>
      </c>
      <c r="J16" s="261">
        <f t="shared" si="0"/>
        <v>18.565227468853216</v>
      </c>
      <c r="K16" s="261">
        <f t="shared" si="0"/>
        <v>14.693383886420259</v>
      </c>
      <c r="L16" s="261">
        <f t="shared" si="0"/>
        <v>15.054407849708589</v>
      </c>
      <c r="M16" s="261">
        <f t="shared" si="0"/>
        <v>14.70709858448048</v>
      </c>
      <c r="N16" s="261">
        <f t="shared" si="0"/>
        <v>13.270527146509377</v>
      </c>
      <c r="O16" s="261">
        <f t="shared" si="0"/>
        <v>12.231279038033847</v>
      </c>
      <c r="P16" s="261">
        <f t="shared" si="0"/>
        <v>12.763413071455117</v>
      </c>
      <c r="Q16" s="261">
        <f t="shared" si="0"/>
        <v>11.950123289229802</v>
      </c>
      <c r="R16" s="261">
        <f t="shared" si="0"/>
        <v>12.339423269291981</v>
      </c>
      <c r="S16" s="261">
        <f t="shared" si="0"/>
        <v>11.74566539985039</v>
      </c>
      <c r="T16" s="261">
        <f t="shared" si="0"/>
        <v>11.690045916587646</v>
      </c>
      <c r="U16" s="261">
        <f t="shared" si="0"/>
        <v>11.896831562419367</v>
      </c>
      <c r="V16" s="261">
        <f t="shared" si="0"/>
        <v>11.004340644352599</v>
      </c>
      <c r="W16" s="261">
        <f t="shared" si="0"/>
        <v>10.300669480962883</v>
      </c>
      <c r="X16" s="261">
        <f t="shared" si="0"/>
        <v>11.852399879755001</v>
      </c>
      <c r="Y16" s="261">
        <f t="shared" si="0"/>
        <v>11.309607424834237</v>
      </c>
      <c r="DA16" s="70"/>
    </row>
    <row r="17" spans="1:105" ht="12" customHeight="1" x14ac:dyDescent="0.25">
      <c r="A17" s="60" t="s">
        <v>2148</v>
      </c>
      <c r="B17" s="329">
        <v>12.07442275517649</v>
      </c>
      <c r="C17" s="329">
        <v>13.38434650889624</v>
      </c>
      <c r="D17" s="329">
        <v>14.25581527537871</v>
      </c>
      <c r="E17" s="329">
        <v>12.981559933083989</v>
      </c>
      <c r="F17" s="329">
        <v>13.27161908025306</v>
      </c>
      <c r="G17" s="329">
        <v>14.94068591564602</v>
      </c>
      <c r="H17" s="329">
        <v>15.09998636144517</v>
      </c>
      <c r="I17" s="329">
        <v>13.530143553637339</v>
      </c>
      <c r="J17" s="329">
        <v>16.831736122304161</v>
      </c>
      <c r="K17" s="329">
        <v>12.46264562021984</v>
      </c>
      <c r="L17" s="329">
        <v>12.662770528155701</v>
      </c>
      <c r="M17" s="329">
        <v>12.204866177253161</v>
      </c>
      <c r="N17" s="329">
        <v>10.368441988864429</v>
      </c>
      <c r="O17" s="329">
        <v>8.7326934453190841</v>
      </c>
      <c r="P17" s="329">
        <v>9.1872556672258661</v>
      </c>
      <c r="Q17" s="329">
        <v>7.8562936938320638</v>
      </c>
      <c r="R17" s="329">
        <v>8.405440893700483</v>
      </c>
      <c r="S17" s="329">
        <v>7.732259182357522</v>
      </c>
      <c r="T17" s="329">
        <v>7.8556354525539334</v>
      </c>
      <c r="U17" s="329">
        <v>8.0890127714409967</v>
      </c>
      <c r="V17" s="329">
        <v>7.0513014018205604</v>
      </c>
      <c r="W17" s="329">
        <v>5.7175292027718596</v>
      </c>
      <c r="X17" s="329">
        <v>8.1307534868361522</v>
      </c>
      <c r="Y17" s="329">
        <v>7.6030417507317143</v>
      </c>
      <c r="DA17" s="72" t="s">
        <v>2149</v>
      </c>
    </row>
    <row r="18" spans="1:105" ht="12" customHeight="1" x14ac:dyDescent="0.25">
      <c r="A18" s="59" t="s">
        <v>28</v>
      </c>
      <c r="B18" s="230">
        <v>1.0618376429984571</v>
      </c>
      <c r="C18" s="230">
        <v>1.763790107933791</v>
      </c>
      <c r="D18" s="230">
        <v>1.663483793205077</v>
      </c>
      <c r="E18" s="230">
        <v>1.3274075651632029</v>
      </c>
      <c r="F18" s="230">
        <v>1.7094761373387251</v>
      </c>
      <c r="G18" s="230">
        <v>1.7007568293457309</v>
      </c>
      <c r="H18" s="230">
        <v>1.711302427970689</v>
      </c>
      <c r="I18" s="230">
        <v>1.6060499361705061</v>
      </c>
      <c r="J18" s="230">
        <v>1.8248862538679651</v>
      </c>
      <c r="K18" s="230">
        <v>1.342626165112593</v>
      </c>
      <c r="L18" s="230">
        <v>1.215669631898441</v>
      </c>
      <c r="M18" s="230">
        <v>1.284487532603541</v>
      </c>
      <c r="N18" s="230">
        <v>1.18059906987549</v>
      </c>
      <c r="O18" s="230">
        <v>0.89373034213547797</v>
      </c>
      <c r="P18" s="230">
        <v>0.94338966349792963</v>
      </c>
      <c r="Q18" s="230">
        <v>0.83870695362775205</v>
      </c>
      <c r="R18" s="230">
        <v>1.0509681936508519</v>
      </c>
      <c r="S18" s="230">
        <v>1.012109171563881</v>
      </c>
      <c r="T18" s="230">
        <v>0.76882805331602466</v>
      </c>
      <c r="U18" s="230">
        <v>0.58577540313410059</v>
      </c>
      <c r="V18" s="230">
        <v>0.40282622216478559</v>
      </c>
      <c r="W18" s="230">
        <v>8.2524473903650628E-2</v>
      </c>
      <c r="X18" s="230">
        <v>0.12528622514121579</v>
      </c>
      <c r="Y18" s="230">
        <v>0.103798410078399</v>
      </c>
      <c r="DA18" s="71" t="s">
        <v>2150</v>
      </c>
    </row>
    <row r="19" spans="1:105" ht="12" customHeight="1" x14ac:dyDescent="0.25">
      <c r="A19" s="59" t="s">
        <v>31</v>
      </c>
      <c r="B19" s="230">
        <v>8.8502891131783293E-2</v>
      </c>
      <c r="C19" s="230">
        <v>8.916882209540343E-2</v>
      </c>
      <c r="D19" s="230">
        <v>5.3839666379100828E-2</v>
      </c>
      <c r="E19" s="230">
        <v>8.7106377426484929E-2</v>
      </c>
      <c r="F19" s="230">
        <v>9.3744135945825188E-2</v>
      </c>
      <c r="G19" s="230">
        <v>0.17552191573648479</v>
      </c>
      <c r="H19" s="230">
        <v>0.26157542783975413</v>
      </c>
      <c r="I19" s="230">
        <v>8.5659767160047265E-2</v>
      </c>
      <c r="J19" s="230">
        <v>0.17401627082673701</v>
      </c>
      <c r="K19" s="230">
        <v>0.25048278045994521</v>
      </c>
      <c r="L19" s="230">
        <v>8.3192859535949126E-2</v>
      </c>
      <c r="M19" s="230">
        <v>0.16531820291360419</v>
      </c>
      <c r="N19" s="230">
        <v>8.0053011287102654E-2</v>
      </c>
      <c r="O19" s="230">
        <v>7.6238376490370005E-2</v>
      </c>
      <c r="P19" s="230">
        <v>0.1536253945084427</v>
      </c>
      <c r="Q19" s="230">
        <v>0.1463716863987978</v>
      </c>
      <c r="R19" s="230">
        <v>7.4313187602412192E-2</v>
      </c>
      <c r="S19" s="230">
        <v>8.8914242403962937E-2</v>
      </c>
      <c r="T19" s="230">
        <v>8.3423718612544093E-2</v>
      </c>
      <c r="U19" s="230">
        <v>6.8471882051461416E-2</v>
      </c>
      <c r="V19" s="230">
        <v>7.3854025642165061E-2</v>
      </c>
      <c r="W19" s="230">
        <v>8.3383381415350663E-2</v>
      </c>
      <c r="X19" s="230">
        <v>9.9772922462315172E-2</v>
      </c>
      <c r="Y19" s="230">
        <v>9.8125194163551255E-2</v>
      </c>
      <c r="DA19" s="71" t="s">
        <v>2151</v>
      </c>
    </row>
    <row r="20" spans="1:105" ht="12" customHeight="1" x14ac:dyDescent="0.25">
      <c r="A20" s="59" t="s">
        <v>159</v>
      </c>
      <c r="B20" s="230">
        <v>1.245236163232095</v>
      </c>
      <c r="C20" s="230">
        <v>1.0980985182402521</v>
      </c>
      <c r="D20" s="230">
        <v>1.183326732748109</v>
      </c>
      <c r="E20" s="230">
        <v>1.0762598872106319</v>
      </c>
      <c r="F20" s="230">
        <v>0.98159555102169427</v>
      </c>
      <c r="G20" s="230">
        <v>1.0081442622351591</v>
      </c>
      <c r="H20" s="230">
        <v>0.6953044897841868</v>
      </c>
      <c r="I20" s="230">
        <v>0.9858199811545415</v>
      </c>
      <c r="J20" s="230">
        <v>1.078886623214147</v>
      </c>
      <c r="K20" s="230">
        <v>0.66747409076411923</v>
      </c>
      <c r="L20" s="230">
        <v>0.73967303148399421</v>
      </c>
      <c r="M20" s="230">
        <v>0.7344896514051692</v>
      </c>
      <c r="N20" s="230">
        <v>0.70614460850320238</v>
      </c>
      <c r="O20" s="230">
        <v>0.61315772851361205</v>
      </c>
      <c r="P20" s="230">
        <v>0.61783167912915293</v>
      </c>
      <c r="Q20" s="230">
        <v>0.58950871155056384</v>
      </c>
      <c r="R20" s="230">
        <v>0.46617763509954602</v>
      </c>
      <c r="S20" s="230">
        <v>0.4298873408314367</v>
      </c>
      <c r="T20" s="230">
        <v>0.43213014697386898</v>
      </c>
      <c r="U20" s="230">
        <v>0.44025892354270713</v>
      </c>
      <c r="V20" s="230">
        <v>0.36808532821815809</v>
      </c>
      <c r="W20" s="230">
        <v>0.38387054696863759</v>
      </c>
      <c r="X20" s="230">
        <v>0.71626216760874739</v>
      </c>
      <c r="Y20" s="230">
        <v>0.75861864609785568</v>
      </c>
      <c r="DA20" s="71" t="s">
        <v>2152</v>
      </c>
    </row>
    <row r="21" spans="1:105" ht="12" customHeight="1" x14ac:dyDescent="0.25">
      <c r="A21" s="59" t="s">
        <v>32</v>
      </c>
      <c r="B21" s="230">
        <v>3.0882582740418831</v>
      </c>
      <c r="C21" s="230">
        <v>2.76577382929313</v>
      </c>
      <c r="D21" s="230">
        <v>3.3244598911367071</v>
      </c>
      <c r="E21" s="230">
        <v>2.7018024169136221</v>
      </c>
      <c r="F21" s="230">
        <v>1.4023934307071431</v>
      </c>
      <c r="G21" s="230">
        <v>2.465014961255223</v>
      </c>
      <c r="H21" s="230">
        <v>2.358884865292818</v>
      </c>
      <c r="I21" s="230">
        <v>2.2879148358957151</v>
      </c>
      <c r="J21" s="230">
        <v>2.173994289556108</v>
      </c>
      <c r="K21" s="230">
        <v>1.971099160098478</v>
      </c>
      <c r="L21" s="230">
        <v>1.720275043178179</v>
      </c>
      <c r="M21" s="230">
        <v>1.7804611799089889</v>
      </c>
      <c r="N21" s="230">
        <v>0.96562062620560341</v>
      </c>
      <c r="O21" s="230">
        <v>0.65686165731303714</v>
      </c>
      <c r="P21" s="230">
        <v>0.52945031355773375</v>
      </c>
      <c r="Q21" s="230">
        <v>0.63056135858141582</v>
      </c>
      <c r="R21" s="230">
        <v>0.8451620283384359</v>
      </c>
      <c r="S21" s="230">
        <v>0.61285976179821755</v>
      </c>
      <c r="T21" s="230">
        <v>0.73834765361357702</v>
      </c>
      <c r="U21" s="230">
        <v>0.73412628023254545</v>
      </c>
      <c r="V21" s="230">
        <v>0.59177912431446023</v>
      </c>
      <c r="W21" s="230">
        <v>0.52410429667350478</v>
      </c>
      <c r="X21" s="230">
        <v>0.71042468914435353</v>
      </c>
      <c r="Y21" s="230">
        <v>0.55927246287831422</v>
      </c>
      <c r="DA21" s="71" t="s">
        <v>2153</v>
      </c>
    </row>
    <row r="22" spans="1:105" ht="12" customHeight="1" x14ac:dyDescent="0.25">
      <c r="A22" s="59" t="s">
        <v>35</v>
      </c>
      <c r="B22" s="230">
        <v>6.5905877837722677</v>
      </c>
      <c r="C22" s="230">
        <v>7.6675152313336614</v>
      </c>
      <c r="D22" s="230">
        <v>8.0307051919097141</v>
      </c>
      <c r="E22" s="230">
        <v>7.7889836863700497</v>
      </c>
      <c r="F22" s="230">
        <v>9.0844098252396694</v>
      </c>
      <c r="G22" s="230">
        <v>9.5912479470734251</v>
      </c>
      <c r="H22" s="230">
        <v>10.07291915055773</v>
      </c>
      <c r="I22" s="230">
        <v>8.5646990332565327</v>
      </c>
      <c r="J22" s="230">
        <v>11.579952684839199</v>
      </c>
      <c r="K22" s="230">
        <v>8.2309634237847025</v>
      </c>
      <c r="L22" s="230">
        <v>8.9039599620591332</v>
      </c>
      <c r="M22" s="230">
        <v>8.240109610421861</v>
      </c>
      <c r="N22" s="230">
        <v>7.4360246729930264</v>
      </c>
      <c r="O22" s="230">
        <v>6.4927053408665856</v>
      </c>
      <c r="P22" s="230">
        <v>6.9429586165326072</v>
      </c>
      <c r="Q22" s="230">
        <v>5.6511449836735341</v>
      </c>
      <c r="R22" s="230">
        <v>5.9688198490092379</v>
      </c>
      <c r="S22" s="230">
        <v>5.5884886657600239</v>
      </c>
      <c r="T22" s="230">
        <v>5.8329058800379192</v>
      </c>
      <c r="U22" s="230">
        <v>6.260380282480182</v>
      </c>
      <c r="V22" s="230">
        <v>5.6147567014809914</v>
      </c>
      <c r="W22" s="230">
        <v>4.6436465038107171</v>
      </c>
      <c r="X22" s="230">
        <v>6.4790074824795214</v>
      </c>
      <c r="Y22" s="230">
        <v>6.0832270375135939</v>
      </c>
      <c r="DA22" s="71" t="s">
        <v>2154</v>
      </c>
    </row>
    <row r="23" spans="1:105" ht="12" customHeight="1" x14ac:dyDescent="0.25">
      <c r="A23" s="60" t="s">
        <v>2155</v>
      </c>
      <c r="B23" s="329">
        <v>0.80148453093467509</v>
      </c>
      <c r="C23" s="329">
        <v>0.78536856456492943</v>
      </c>
      <c r="D23" s="329">
        <v>0.80228053595203275</v>
      </c>
      <c r="E23" s="329">
        <v>1.3027539241581669</v>
      </c>
      <c r="F23" s="329">
        <v>1.5782166018638391</v>
      </c>
      <c r="G23" s="329">
        <v>1.0809055290453391</v>
      </c>
      <c r="H23" s="329">
        <v>1.2458315856182729</v>
      </c>
      <c r="I23" s="329">
        <v>1.5723019323423459</v>
      </c>
      <c r="J23" s="329">
        <v>1.497655417827384</v>
      </c>
      <c r="K23" s="329">
        <v>2.008641606173966</v>
      </c>
      <c r="L23" s="329">
        <v>2.1604714035000949</v>
      </c>
      <c r="M23" s="329">
        <v>2.2711206287023451</v>
      </c>
      <c r="N23" s="329">
        <v>2.675160480821154</v>
      </c>
      <c r="O23" s="329">
        <v>3.270472265000524</v>
      </c>
      <c r="P23" s="329">
        <v>3.3398284852361648</v>
      </c>
      <c r="Q23" s="329">
        <v>3.8584921349427952</v>
      </c>
      <c r="R23" s="329">
        <v>3.696046007147483</v>
      </c>
      <c r="S23" s="329">
        <v>3.782948392388108</v>
      </c>
      <c r="T23" s="329">
        <v>3.6084953176291621</v>
      </c>
      <c r="U23" s="329">
        <v>3.5793961569811961</v>
      </c>
      <c r="V23" s="329">
        <v>3.7343558445306928</v>
      </c>
      <c r="W23" s="329">
        <v>4.3663226507441122</v>
      </c>
      <c r="X23" s="329">
        <v>3.4955454651117419</v>
      </c>
      <c r="Y23" s="329">
        <v>3.4876454278924518</v>
      </c>
      <c r="DA23" s="72" t="s">
        <v>2156</v>
      </c>
    </row>
    <row r="24" spans="1:105" ht="12" customHeight="1" x14ac:dyDescent="0.25">
      <c r="A24" s="60" t="s">
        <v>2157</v>
      </c>
      <c r="B24" s="329">
        <v>0.15091670890434411</v>
      </c>
      <c r="C24" s="329">
        <v>0.15957225005515421</v>
      </c>
      <c r="D24" s="329">
        <v>0.16708762564898069</v>
      </c>
      <c r="E24" s="329">
        <v>0.19020071636324529</v>
      </c>
      <c r="F24" s="329">
        <v>0.2088444210617347</v>
      </c>
      <c r="G24" s="329">
        <v>0.19329253035311739</v>
      </c>
      <c r="H24" s="329">
        <v>0.20550547110139919</v>
      </c>
      <c r="I24" s="329">
        <v>0.21066243254483649</v>
      </c>
      <c r="J24" s="329">
        <v>0.23583592872167161</v>
      </c>
      <c r="K24" s="329">
        <v>0.22209666002645409</v>
      </c>
      <c r="L24" s="329">
        <v>0.2311659180527928</v>
      </c>
      <c r="M24" s="329">
        <v>0.23111177852497411</v>
      </c>
      <c r="N24" s="329">
        <v>0.22692467682379391</v>
      </c>
      <c r="O24" s="329">
        <v>0.22811332771423909</v>
      </c>
      <c r="P24" s="329">
        <v>0.23632891899308611</v>
      </c>
      <c r="Q24" s="329">
        <v>0.23533746045494269</v>
      </c>
      <c r="R24" s="329">
        <v>0.23793636844401389</v>
      </c>
      <c r="S24" s="329">
        <v>0.23045782510475851</v>
      </c>
      <c r="T24" s="329">
        <v>0.22591514640455171</v>
      </c>
      <c r="U24" s="329">
        <v>0.22842263399717461</v>
      </c>
      <c r="V24" s="329">
        <v>0.21868339800134581</v>
      </c>
      <c r="W24" s="329">
        <v>0.21681762744691099</v>
      </c>
      <c r="X24" s="329">
        <v>0.22610092780710661</v>
      </c>
      <c r="Y24" s="329">
        <v>0.218920246210071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10.85568666251293</v>
      </c>
      <c r="C25" s="261">
        <f t="shared" si="1"/>
        <v>11.941072769596929</v>
      </c>
      <c r="D25" s="261">
        <f t="shared" si="1"/>
        <v>12.687652864149767</v>
      </c>
      <c r="E25" s="261">
        <f t="shared" si="1"/>
        <v>12.062095478004508</v>
      </c>
      <c r="F25" s="261">
        <f t="shared" si="1"/>
        <v>12.548900085982194</v>
      </c>
      <c r="G25" s="261">
        <f t="shared" si="1"/>
        <v>13.512403312537071</v>
      </c>
      <c r="H25" s="261">
        <f t="shared" si="1"/>
        <v>13.792769515137373</v>
      </c>
      <c r="I25" s="261">
        <f t="shared" si="1"/>
        <v>12.760923265437105</v>
      </c>
      <c r="J25" s="261">
        <f t="shared" si="1"/>
        <v>15.471022890711012</v>
      </c>
      <c r="K25" s="261">
        <f t="shared" si="1"/>
        <v>12.244486572016877</v>
      </c>
      <c r="L25" s="261">
        <f t="shared" si="1"/>
        <v>12.545339874757154</v>
      </c>
      <c r="M25" s="261">
        <f t="shared" si="1"/>
        <v>12.255915487067071</v>
      </c>
      <c r="N25" s="261">
        <f t="shared" si="1"/>
        <v>11.05877262209115</v>
      </c>
      <c r="O25" s="261">
        <f t="shared" si="1"/>
        <v>10.192732531694871</v>
      </c>
      <c r="P25" s="261">
        <f t="shared" si="1"/>
        <v>10.636177559545938</v>
      </c>
      <c r="Q25" s="261">
        <f t="shared" si="1"/>
        <v>9.9584360743581719</v>
      </c>
      <c r="R25" s="261">
        <f t="shared" si="1"/>
        <v>10.282852724409983</v>
      </c>
      <c r="S25" s="261">
        <f t="shared" si="1"/>
        <v>9.7880544998753258</v>
      </c>
      <c r="T25" s="261">
        <f t="shared" si="1"/>
        <v>9.7417049304897052</v>
      </c>
      <c r="U25" s="261">
        <f t="shared" si="1"/>
        <v>9.9140263020161417</v>
      </c>
      <c r="V25" s="261">
        <f t="shared" si="1"/>
        <v>9.1702838702938365</v>
      </c>
      <c r="W25" s="261">
        <f t="shared" si="1"/>
        <v>8.5838912341357396</v>
      </c>
      <c r="X25" s="261">
        <f t="shared" si="1"/>
        <v>9.8769998997958339</v>
      </c>
      <c r="Y25" s="261">
        <f t="shared" si="1"/>
        <v>9.4246728540285325</v>
      </c>
      <c r="DA25" s="70"/>
    </row>
    <row r="26" spans="1:105" ht="12" customHeight="1" x14ac:dyDescent="0.25">
      <c r="A26" s="60" t="s">
        <v>2160</v>
      </c>
      <c r="B26" s="329">
        <v>10.06201896264708</v>
      </c>
      <c r="C26" s="329">
        <v>11.153622090746859</v>
      </c>
      <c r="D26" s="329">
        <v>11.87984606281559</v>
      </c>
      <c r="E26" s="329">
        <v>10.81796661090333</v>
      </c>
      <c r="F26" s="329">
        <v>11.05968256687755</v>
      </c>
      <c r="G26" s="329">
        <v>12.45057159637169</v>
      </c>
      <c r="H26" s="329">
        <v>12.58332196787098</v>
      </c>
      <c r="I26" s="329">
        <v>11.275119628031121</v>
      </c>
      <c r="J26" s="329">
        <v>14.0264467685868</v>
      </c>
      <c r="K26" s="329">
        <v>10.385538016849861</v>
      </c>
      <c r="L26" s="329">
        <v>10.55230877346308</v>
      </c>
      <c r="M26" s="329">
        <v>10.170721814377639</v>
      </c>
      <c r="N26" s="329">
        <v>8.640368324053691</v>
      </c>
      <c r="O26" s="329">
        <v>7.2772445377659007</v>
      </c>
      <c r="P26" s="329">
        <v>7.6560463893548931</v>
      </c>
      <c r="Q26" s="329">
        <v>6.5469114115267217</v>
      </c>
      <c r="R26" s="329">
        <v>7.0045340780837373</v>
      </c>
      <c r="S26" s="329">
        <v>6.4435493186312707</v>
      </c>
      <c r="T26" s="329">
        <v>6.5463628771282778</v>
      </c>
      <c r="U26" s="329">
        <v>6.7408439762008321</v>
      </c>
      <c r="V26" s="329">
        <v>5.8760845015171359</v>
      </c>
      <c r="W26" s="329">
        <v>4.7646076689765522</v>
      </c>
      <c r="X26" s="329">
        <v>6.7756279056967941</v>
      </c>
      <c r="Y26" s="329">
        <v>6.3358681256097622</v>
      </c>
      <c r="DA26" s="72" t="s">
        <v>2161</v>
      </c>
    </row>
    <row r="27" spans="1:105" ht="12" customHeight="1" x14ac:dyDescent="0.25">
      <c r="A27" s="59" t="s">
        <v>28</v>
      </c>
      <c r="B27" s="230">
        <v>0.88486470249871474</v>
      </c>
      <c r="C27" s="230">
        <v>1.469825089944826</v>
      </c>
      <c r="D27" s="230">
        <v>1.386236494337564</v>
      </c>
      <c r="E27" s="230">
        <v>1.106172970969336</v>
      </c>
      <c r="F27" s="230">
        <v>1.424563447782272</v>
      </c>
      <c r="G27" s="230">
        <v>1.4172973577881089</v>
      </c>
      <c r="H27" s="230">
        <v>1.4260853566422409</v>
      </c>
      <c r="I27" s="230">
        <v>1.338374946808754</v>
      </c>
      <c r="J27" s="230">
        <v>1.5207385448899711</v>
      </c>
      <c r="K27" s="230">
        <v>1.118855137593828</v>
      </c>
      <c r="L27" s="230">
        <v>1.013058026582035</v>
      </c>
      <c r="M27" s="230">
        <v>1.070406277169617</v>
      </c>
      <c r="N27" s="230">
        <v>0.98383255822957527</v>
      </c>
      <c r="O27" s="230">
        <v>0.74477528511289826</v>
      </c>
      <c r="P27" s="230">
        <v>0.78615805291494167</v>
      </c>
      <c r="Q27" s="230">
        <v>0.6989224613564603</v>
      </c>
      <c r="R27" s="230">
        <v>0.87580682804237653</v>
      </c>
      <c r="S27" s="230">
        <v>0.843424309636568</v>
      </c>
      <c r="T27" s="230">
        <v>0.64069004443002053</v>
      </c>
      <c r="U27" s="230">
        <v>0.48814616927841731</v>
      </c>
      <c r="V27" s="230">
        <v>0.33568851847065478</v>
      </c>
      <c r="W27" s="230">
        <v>6.8770394919708877E-2</v>
      </c>
      <c r="X27" s="230">
        <v>0.10440518761767981</v>
      </c>
      <c r="Y27" s="230">
        <v>8.64986750653325E-2</v>
      </c>
      <c r="DA27" s="71" t="s">
        <v>2162</v>
      </c>
    </row>
    <row r="28" spans="1:105" ht="12" customHeight="1" x14ac:dyDescent="0.25">
      <c r="A28" s="59" t="s">
        <v>31</v>
      </c>
      <c r="B28" s="230">
        <v>7.3752409276486089E-2</v>
      </c>
      <c r="C28" s="230">
        <v>7.4307351746169523E-2</v>
      </c>
      <c r="D28" s="230">
        <v>4.4866388649250688E-2</v>
      </c>
      <c r="E28" s="230">
        <v>7.2588647855404101E-2</v>
      </c>
      <c r="F28" s="230">
        <v>7.8120113288187673E-2</v>
      </c>
      <c r="G28" s="230">
        <v>0.14626826311373739</v>
      </c>
      <c r="H28" s="230">
        <v>0.21797952319979511</v>
      </c>
      <c r="I28" s="230">
        <v>7.138313930003938E-2</v>
      </c>
      <c r="J28" s="230">
        <v>0.14501355902228091</v>
      </c>
      <c r="K28" s="230">
        <v>0.20873565038328759</v>
      </c>
      <c r="L28" s="230">
        <v>6.9327382946624286E-2</v>
      </c>
      <c r="M28" s="230">
        <v>0.13776516909467021</v>
      </c>
      <c r="N28" s="230">
        <v>6.6710842739252235E-2</v>
      </c>
      <c r="O28" s="230">
        <v>6.3531980408641678E-2</v>
      </c>
      <c r="P28" s="230">
        <v>0.12802116209036901</v>
      </c>
      <c r="Q28" s="230">
        <v>0.12197640533233151</v>
      </c>
      <c r="R28" s="230">
        <v>6.1927656335343507E-2</v>
      </c>
      <c r="S28" s="230">
        <v>7.4095202003302454E-2</v>
      </c>
      <c r="T28" s="230">
        <v>6.9519765510453399E-2</v>
      </c>
      <c r="U28" s="230">
        <v>5.7059901709551178E-2</v>
      </c>
      <c r="V28" s="230">
        <v>6.1545021368470898E-2</v>
      </c>
      <c r="W28" s="230">
        <v>6.9486151179458916E-2</v>
      </c>
      <c r="X28" s="230">
        <v>8.3144102051929292E-2</v>
      </c>
      <c r="Y28" s="230">
        <v>8.1770995136292726E-2</v>
      </c>
      <c r="DA28" s="71" t="s">
        <v>2163</v>
      </c>
    </row>
    <row r="29" spans="1:105" ht="12" customHeight="1" x14ac:dyDescent="0.25">
      <c r="A29" s="59" t="s">
        <v>159</v>
      </c>
      <c r="B29" s="230">
        <v>1.037696802693413</v>
      </c>
      <c r="C29" s="230">
        <v>0.9150820985335435</v>
      </c>
      <c r="D29" s="230">
        <v>0.98610561062342406</v>
      </c>
      <c r="E29" s="230">
        <v>0.89688323934219372</v>
      </c>
      <c r="F29" s="230">
        <v>0.81799629251807848</v>
      </c>
      <c r="G29" s="230">
        <v>0.84012021852929919</v>
      </c>
      <c r="H29" s="230">
        <v>0.57942040815348905</v>
      </c>
      <c r="I29" s="230">
        <v>0.82151665096211768</v>
      </c>
      <c r="J29" s="230">
        <v>0.89907218601178918</v>
      </c>
      <c r="K29" s="230">
        <v>0.5562284089700994</v>
      </c>
      <c r="L29" s="230">
        <v>0.61639419290332864</v>
      </c>
      <c r="M29" s="230">
        <v>0.61207470950430753</v>
      </c>
      <c r="N29" s="230">
        <v>0.58845384041933557</v>
      </c>
      <c r="O29" s="230">
        <v>0.51096477376134342</v>
      </c>
      <c r="P29" s="230">
        <v>0.51485973260762763</v>
      </c>
      <c r="Q29" s="230">
        <v>0.49125725962547001</v>
      </c>
      <c r="R29" s="230">
        <v>0.38848136258295513</v>
      </c>
      <c r="S29" s="230">
        <v>0.358239450692864</v>
      </c>
      <c r="T29" s="230">
        <v>0.36010845581155759</v>
      </c>
      <c r="U29" s="230">
        <v>0.36688243628558931</v>
      </c>
      <c r="V29" s="230">
        <v>0.30673777351513187</v>
      </c>
      <c r="W29" s="230">
        <v>0.31989212247386478</v>
      </c>
      <c r="X29" s="230">
        <v>0.59688513967395618</v>
      </c>
      <c r="Y29" s="230">
        <v>0.63218220508154654</v>
      </c>
      <c r="DA29" s="71" t="s">
        <v>2164</v>
      </c>
    </row>
    <row r="30" spans="1:105" ht="12" customHeight="1" x14ac:dyDescent="0.25">
      <c r="A30" s="59" t="s">
        <v>32</v>
      </c>
      <c r="B30" s="230">
        <v>2.5735485617015699</v>
      </c>
      <c r="C30" s="230">
        <v>2.3048115244109408</v>
      </c>
      <c r="D30" s="230">
        <v>2.770383242613923</v>
      </c>
      <c r="E30" s="230">
        <v>2.2515020140946849</v>
      </c>
      <c r="F30" s="230">
        <v>1.1686611922559531</v>
      </c>
      <c r="G30" s="230">
        <v>2.054179134379353</v>
      </c>
      <c r="H30" s="230">
        <v>1.965737387744015</v>
      </c>
      <c r="I30" s="230">
        <v>1.9065956965797619</v>
      </c>
      <c r="J30" s="230">
        <v>1.811661907963424</v>
      </c>
      <c r="K30" s="230">
        <v>1.6425826334153979</v>
      </c>
      <c r="L30" s="230">
        <v>1.433562535981816</v>
      </c>
      <c r="M30" s="230">
        <v>1.4837176499241569</v>
      </c>
      <c r="N30" s="230">
        <v>0.80468385517133656</v>
      </c>
      <c r="O30" s="230">
        <v>0.54738471442753089</v>
      </c>
      <c r="P30" s="230">
        <v>0.44120859463144502</v>
      </c>
      <c r="Q30" s="230">
        <v>0.52546779881784667</v>
      </c>
      <c r="R30" s="230">
        <v>0.70430169028203016</v>
      </c>
      <c r="S30" s="230">
        <v>0.51071646816518135</v>
      </c>
      <c r="T30" s="230">
        <v>0.61528971134464761</v>
      </c>
      <c r="U30" s="230">
        <v>0.61177190019378791</v>
      </c>
      <c r="V30" s="230">
        <v>0.49314927026205041</v>
      </c>
      <c r="W30" s="230">
        <v>0.43675358056125407</v>
      </c>
      <c r="X30" s="230">
        <v>0.59202057428696142</v>
      </c>
      <c r="Y30" s="230">
        <v>0.46606038573192859</v>
      </c>
      <c r="DA30" s="71" t="s">
        <v>2165</v>
      </c>
    </row>
    <row r="31" spans="1:105" ht="12" customHeight="1" x14ac:dyDescent="0.25">
      <c r="A31" s="59" t="s">
        <v>35</v>
      </c>
      <c r="B31" s="230">
        <v>5.4921564864768913</v>
      </c>
      <c r="C31" s="230">
        <v>6.3895960261113842</v>
      </c>
      <c r="D31" s="230">
        <v>6.6922543265914296</v>
      </c>
      <c r="E31" s="230">
        <v>6.490819738641707</v>
      </c>
      <c r="F31" s="230">
        <v>7.5703415210330594</v>
      </c>
      <c r="G31" s="230">
        <v>7.9927066225611894</v>
      </c>
      <c r="H31" s="230">
        <v>8.3940992921314379</v>
      </c>
      <c r="I31" s="230">
        <v>7.137249194380443</v>
      </c>
      <c r="J31" s="230">
        <v>9.6499605706993368</v>
      </c>
      <c r="K31" s="230">
        <v>6.8591361864872518</v>
      </c>
      <c r="L31" s="230">
        <v>7.4199666350492777</v>
      </c>
      <c r="M31" s="230">
        <v>6.8667580086848838</v>
      </c>
      <c r="N31" s="230">
        <v>6.1966872274941913</v>
      </c>
      <c r="O31" s="230">
        <v>5.4105877840554868</v>
      </c>
      <c r="P31" s="230">
        <v>5.7857988471105104</v>
      </c>
      <c r="Q31" s="230">
        <v>4.7092874863946133</v>
      </c>
      <c r="R31" s="230">
        <v>4.9740165408410322</v>
      </c>
      <c r="S31" s="230">
        <v>4.6570738881333549</v>
      </c>
      <c r="T31" s="230">
        <v>4.8607549000315986</v>
      </c>
      <c r="U31" s="230">
        <v>5.216983568733486</v>
      </c>
      <c r="V31" s="230">
        <v>4.6789639179008278</v>
      </c>
      <c r="W31" s="230">
        <v>3.8697054198422651</v>
      </c>
      <c r="X31" s="230">
        <v>5.3991729020662671</v>
      </c>
      <c r="Y31" s="230">
        <v>5.0693558645946624</v>
      </c>
      <c r="DA31" s="71" t="s">
        <v>2166</v>
      </c>
    </row>
    <row r="32" spans="1:105" ht="12" customHeight="1" x14ac:dyDescent="0.25">
      <c r="A32" s="60" t="s">
        <v>2167</v>
      </c>
      <c r="B32" s="329">
        <v>0.66790377577889615</v>
      </c>
      <c r="C32" s="329">
        <v>0.65447380380410791</v>
      </c>
      <c r="D32" s="329">
        <v>0.6685671132933606</v>
      </c>
      <c r="E32" s="329">
        <v>1.0856282701318061</v>
      </c>
      <c r="F32" s="329">
        <v>1.315180501553199</v>
      </c>
      <c r="G32" s="329">
        <v>0.90075460753778258</v>
      </c>
      <c r="H32" s="329">
        <v>1.038192988015227</v>
      </c>
      <c r="I32" s="329">
        <v>1.3102516102852879</v>
      </c>
      <c r="J32" s="329">
        <v>1.2480461815228201</v>
      </c>
      <c r="K32" s="329">
        <v>1.6738680051449719</v>
      </c>
      <c r="L32" s="329">
        <v>1.8003928362500801</v>
      </c>
      <c r="M32" s="329">
        <v>1.8926005239186201</v>
      </c>
      <c r="N32" s="329">
        <v>2.2293004006842958</v>
      </c>
      <c r="O32" s="329">
        <v>2.7253935541671042</v>
      </c>
      <c r="P32" s="329">
        <v>2.7831904043634732</v>
      </c>
      <c r="Q32" s="329">
        <v>3.21541011245233</v>
      </c>
      <c r="R32" s="329">
        <v>3.0800383392895689</v>
      </c>
      <c r="S32" s="329">
        <v>3.1524569936567568</v>
      </c>
      <c r="T32" s="329">
        <v>3.007079431357635</v>
      </c>
      <c r="U32" s="329">
        <v>2.9828301308176641</v>
      </c>
      <c r="V32" s="329">
        <v>3.111963203775578</v>
      </c>
      <c r="W32" s="329">
        <v>3.638602208953428</v>
      </c>
      <c r="X32" s="329">
        <v>2.9129545542597848</v>
      </c>
      <c r="Y32" s="329">
        <v>2.9063711899103768</v>
      </c>
      <c r="DA32" s="72" t="s">
        <v>2168</v>
      </c>
    </row>
    <row r="33" spans="1:105" ht="12" customHeight="1" x14ac:dyDescent="0.25">
      <c r="A33" s="60" t="s">
        <v>2169</v>
      </c>
      <c r="B33" s="329">
        <v>0.12576392408695339</v>
      </c>
      <c r="C33" s="329">
        <v>0.1329768750459619</v>
      </c>
      <c r="D33" s="329">
        <v>0.13923968804081729</v>
      </c>
      <c r="E33" s="329">
        <v>0.1585005969693711</v>
      </c>
      <c r="F33" s="329">
        <v>0.1740370175514456</v>
      </c>
      <c r="G33" s="329">
        <v>0.16107710862759789</v>
      </c>
      <c r="H33" s="329">
        <v>0.17125455925116601</v>
      </c>
      <c r="I33" s="329">
        <v>0.17555202712069701</v>
      </c>
      <c r="J33" s="329">
        <v>0.19652994060139309</v>
      </c>
      <c r="K33" s="329">
        <v>0.18508055002204499</v>
      </c>
      <c r="L33" s="329">
        <v>0.19263826504399409</v>
      </c>
      <c r="M33" s="329">
        <v>0.19259314877081171</v>
      </c>
      <c r="N33" s="329">
        <v>0.1891038973531616</v>
      </c>
      <c r="O33" s="329">
        <v>0.19009443976186591</v>
      </c>
      <c r="P33" s="329">
        <v>0.1969407658275717</v>
      </c>
      <c r="Q33" s="329">
        <v>0.19611455037911901</v>
      </c>
      <c r="R33" s="329">
        <v>0.19828030703667829</v>
      </c>
      <c r="S33" s="329">
        <v>0.1920481875872988</v>
      </c>
      <c r="T33" s="329">
        <v>0.1882626220037931</v>
      </c>
      <c r="U33" s="329">
        <v>0.1903521949976455</v>
      </c>
      <c r="V33" s="329">
        <v>0.18223616500112161</v>
      </c>
      <c r="W33" s="329">
        <v>0.1806813562057592</v>
      </c>
      <c r="X33" s="329">
        <v>0.18841743983925549</v>
      </c>
      <c r="Y33" s="329">
        <v>0.18243353850839261</v>
      </c>
      <c r="DA33" s="72" t="s">
        <v>2170</v>
      </c>
    </row>
    <row r="34" spans="1:105" ht="12" customHeight="1" x14ac:dyDescent="0.25">
      <c r="A34" s="57" t="s">
        <v>2171</v>
      </c>
      <c r="B34" s="261">
        <v>115.204395770362</v>
      </c>
      <c r="C34" s="261">
        <v>126.7707596468474</v>
      </c>
      <c r="D34" s="261">
        <v>134.83881052211299</v>
      </c>
      <c r="E34" s="261">
        <v>127.9709538170318</v>
      </c>
      <c r="F34" s="261">
        <v>132.4692679087679</v>
      </c>
      <c r="G34" s="261">
        <v>143.2169835094852</v>
      </c>
      <c r="H34" s="261">
        <v>146.13464008430981</v>
      </c>
      <c r="I34" s="261">
        <v>134.89238849663539</v>
      </c>
      <c r="J34" s="261">
        <v>163.9234905806089</v>
      </c>
      <c r="K34" s="261">
        <v>128.57660192563941</v>
      </c>
      <c r="L34" s="261">
        <v>131.5628119371207</v>
      </c>
      <c r="M34" s="261">
        <v>128.24693102336039</v>
      </c>
      <c r="N34" s="261">
        <v>114.2342922542424</v>
      </c>
      <c r="O34" s="261">
        <v>102.87165150974791</v>
      </c>
      <c r="P34" s="261">
        <v>107.67907770590899</v>
      </c>
      <c r="Q34" s="261">
        <v>98.281963836832901</v>
      </c>
      <c r="R34" s="261">
        <v>102.43279278230401</v>
      </c>
      <c r="S34" s="261">
        <v>96.979631480706004</v>
      </c>
      <c r="T34" s="261">
        <v>97.447697457597158</v>
      </c>
      <c r="U34" s="261">
        <v>99.400418346488166</v>
      </c>
      <c r="V34" s="261">
        <v>90.418388014750221</v>
      </c>
      <c r="W34" s="261">
        <v>81.355963026411985</v>
      </c>
      <c r="X34" s="261">
        <v>99.379851186208853</v>
      </c>
      <c r="Y34" s="261">
        <v>94.114376278344949</v>
      </c>
      <c r="DA34" s="70" t="s">
        <v>2172</v>
      </c>
    </row>
    <row r="35" spans="1:105" ht="12" customHeight="1" x14ac:dyDescent="0.25">
      <c r="A35" s="64" t="s">
        <v>28</v>
      </c>
      <c r="B35" s="229">
        <v>9.7862808696218462</v>
      </c>
      <c r="C35" s="229">
        <v>16.112136954971572</v>
      </c>
      <c r="D35" s="229">
        <v>15.077612253093861</v>
      </c>
      <c r="E35" s="229">
        <v>12.45069665819603</v>
      </c>
      <c r="F35" s="229">
        <v>16.463831258458299</v>
      </c>
      <c r="G35" s="229">
        <v>15.83553028127756</v>
      </c>
      <c r="H35" s="229">
        <v>16.052931510877659</v>
      </c>
      <c r="I35" s="229">
        <v>15.36996631133287</v>
      </c>
      <c r="J35" s="229">
        <v>17.155902358641399</v>
      </c>
      <c r="K35" s="229">
        <v>13.232238458926931</v>
      </c>
      <c r="L35" s="229">
        <v>12.028836773154961</v>
      </c>
      <c r="M35" s="229">
        <v>12.801198047068819</v>
      </c>
      <c r="N35" s="229">
        <v>12.199464826198909</v>
      </c>
      <c r="O35" s="229">
        <v>9.7589000348605417</v>
      </c>
      <c r="P35" s="229">
        <v>10.210508788388619</v>
      </c>
      <c r="Q35" s="229">
        <v>9.5846255975951582</v>
      </c>
      <c r="R35" s="229">
        <v>11.811203453615571</v>
      </c>
      <c r="S35" s="229">
        <v>11.39063015362375</v>
      </c>
      <c r="T35" s="229">
        <v>8.4165552409486111</v>
      </c>
      <c r="U35" s="229">
        <v>6.3924869422743411</v>
      </c>
      <c r="V35" s="229">
        <v>4.543920572746174</v>
      </c>
      <c r="W35" s="229">
        <v>0.99463240571485112</v>
      </c>
      <c r="X35" s="229">
        <v>1.3531299351634181</v>
      </c>
      <c r="Y35" s="229">
        <v>1.143134615663201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0.81567474660573314</v>
      </c>
      <c r="C37" s="229">
        <v>0.81455285821829992</v>
      </c>
      <c r="D37" s="229">
        <v>0.48799610601312249</v>
      </c>
      <c r="E37" s="229">
        <v>0.81703247050438232</v>
      </c>
      <c r="F37" s="229">
        <v>0.90284245680361019</v>
      </c>
      <c r="G37" s="229">
        <v>1.6342622082794771</v>
      </c>
      <c r="H37" s="229">
        <v>2.4537173321371628</v>
      </c>
      <c r="I37" s="229">
        <v>0.81976762106528289</v>
      </c>
      <c r="J37" s="229">
        <v>1.6359409496294011</v>
      </c>
      <c r="K37" s="229">
        <v>2.4686304848104061</v>
      </c>
      <c r="L37" s="229">
        <v>0.8231786842344524</v>
      </c>
      <c r="M37" s="229">
        <v>1.6475606049620941</v>
      </c>
      <c r="N37" s="229">
        <v>0.82721045640948077</v>
      </c>
      <c r="O37" s="229">
        <v>0.83246887781818391</v>
      </c>
      <c r="P37" s="229">
        <v>1.6627206142285289</v>
      </c>
      <c r="Q37" s="229">
        <v>1.6727151314924631</v>
      </c>
      <c r="R37" s="229">
        <v>0.83516150475471773</v>
      </c>
      <c r="S37" s="229">
        <v>1.0006719423837049</v>
      </c>
      <c r="T37" s="229">
        <v>0.91326055686890684</v>
      </c>
      <c r="U37" s="229">
        <v>0.74722429379082833</v>
      </c>
      <c r="V37" s="229">
        <v>0.83308088706866146</v>
      </c>
      <c r="W37" s="229">
        <v>1.0049844528620551</v>
      </c>
      <c r="X37" s="229">
        <v>1.077578384617512</v>
      </c>
      <c r="Y37" s="229">
        <v>1.0806553398294441</v>
      </c>
      <c r="DA37" s="73" t="s">
        <v>2175</v>
      </c>
    </row>
    <row r="38" spans="1:105" ht="12" customHeight="1" x14ac:dyDescent="0.25">
      <c r="A38" s="64" t="s">
        <v>159</v>
      </c>
      <c r="B38" s="229">
        <v>11.476548154751439</v>
      </c>
      <c r="C38" s="229">
        <v>10.03107662093908</v>
      </c>
      <c r="D38" s="229">
        <v>10.72552778570825</v>
      </c>
      <c r="E38" s="229">
        <v>10.09500452816564</v>
      </c>
      <c r="F38" s="229">
        <v>9.4536701408616199</v>
      </c>
      <c r="G38" s="229">
        <v>9.3867028590221882</v>
      </c>
      <c r="H38" s="229">
        <v>6.5223277728572571</v>
      </c>
      <c r="I38" s="229">
        <v>9.43433921831401</v>
      </c>
      <c r="J38" s="229">
        <v>10.14269986673121</v>
      </c>
      <c r="K38" s="229">
        <v>6.5782840850607052</v>
      </c>
      <c r="L38" s="229">
        <v>7.3189342957684236</v>
      </c>
      <c r="M38" s="229">
        <v>7.3199211767376173</v>
      </c>
      <c r="N38" s="229">
        <v>7.2967923941811437</v>
      </c>
      <c r="O38" s="229">
        <v>6.6952465369688019</v>
      </c>
      <c r="P38" s="229">
        <v>6.686924855740652</v>
      </c>
      <c r="Q38" s="229">
        <v>6.7368229895952929</v>
      </c>
      <c r="R38" s="229">
        <v>5.2390918459282307</v>
      </c>
      <c r="S38" s="229">
        <v>4.8381022963851557</v>
      </c>
      <c r="T38" s="229">
        <v>4.7306380634758307</v>
      </c>
      <c r="U38" s="229">
        <v>4.8044854818225087</v>
      </c>
      <c r="V38" s="229">
        <v>4.1520397714633388</v>
      </c>
      <c r="W38" s="229">
        <v>4.626628532770348</v>
      </c>
      <c r="X38" s="229">
        <v>7.7358526791274071</v>
      </c>
      <c r="Y38" s="229">
        <v>8.3546870687808354</v>
      </c>
      <c r="DA38" s="73" t="s">
        <v>2176</v>
      </c>
    </row>
    <row r="39" spans="1:105" ht="12" customHeight="1" x14ac:dyDescent="0.25">
      <c r="A39" s="64" t="s">
        <v>32</v>
      </c>
      <c r="B39" s="229">
        <v>28.46250843242272</v>
      </c>
      <c r="C39" s="229">
        <v>25.265209575446711</v>
      </c>
      <c r="D39" s="229">
        <v>30.132495065037531</v>
      </c>
      <c r="E39" s="229">
        <v>25.342120390308679</v>
      </c>
      <c r="F39" s="229">
        <v>13.506341677911291</v>
      </c>
      <c r="G39" s="229">
        <v>22.95144043477146</v>
      </c>
      <c r="H39" s="229">
        <v>22.127600922938701</v>
      </c>
      <c r="I39" s="229">
        <v>21.8954424510388</v>
      </c>
      <c r="J39" s="229">
        <v>20.437895063769311</v>
      </c>
      <c r="K39" s="229">
        <v>19.426147642837279</v>
      </c>
      <c r="L39" s="229">
        <v>17.02181839239292</v>
      </c>
      <c r="M39" s="229">
        <v>17.744069600220559</v>
      </c>
      <c r="N39" s="229">
        <v>9.9780316327792633</v>
      </c>
      <c r="O39" s="229">
        <v>7.1724623728608288</v>
      </c>
      <c r="P39" s="229">
        <v>5.730354368683642</v>
      </c>
      <c r="Q39" s="229">
        <v>7.2059668900709077</v>
      </c>
      <c r="R39" s="229">
        <v>9.4982709546127175</v>
      </c>
      <c r="S39" s="229">
        <v>6.8973378354973569</v>
      </c>
      <c r="T39" s="229">
        <v>8.082878592762631</v>
      </c>
      <c r="U39" s="229">
        <v>8.0114197954683402</v>
      </c>
      <c r="V39" s="229">
        <v>6.675328440744341</v>
      </c>
      <c r="W39" s="229">
        <v>6.3168063095376858</v>
      </c>
      <c r="X39" s="229">
        <v>7.6728061083879693</v>
      </c>
      <c r="Y39" s="229">
        <v>6.1592823186841921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60.741247565648493</v>
      </c>
      <c r="C41" s="229">
        <v>70.042379167383203</v>
      </c>
      <c r="D41" s="229">
        <v>72.789322924046644</v>
      </c>
      <c r="E41" s="229">
        <v>73.058400222924504</v>
      </c>
      <c r="F41" s="229">
        <v>87.491242011874334</v>
      </c>
      <c r="G41" s="229">
        <v>89.302888385020083</v>
      </c>
      <c r="H41" s="229">
        <v>94.489365874539999</v>
      </c>
      <c r="I41" s="229">
        <v>81.964534628195238</v>
      </c>
      <c r="J41" s="229">
        <v>108.8640659973772</v>
      </c>
      <c r="K41" s="229">
        <v>81.120175965802972</v>
      </c>
      <c r="L41" s="229">
        <v>88.103114701531013</v>
      </c>
      <c r="M41" s="229">
        <v>82.120902208182756</v>
      </c>
      <c r="N41" s="229">
        <v>76.838550664361264</v>
      </c>
      <c r="O41" s="229">
        <v>70.895727033196479</v>
      </c>
      <c r="P41" s="229">
        <v>75.145131131363371</v>
      </c>
      <c r="Q41" s="229">
        <v>64.580493379668326</v>
      </c>
      <c r="R41" s="229">
        <v>67.079999224075436</v>
      </c>
      <c r="S41" s="229">
        <v>62.894803542814117</v>
      </c>
      <c r="T41" s="229">
        <v>63.85429660487894</v>
      </c>
      <c r="U41" s="229">
        <v>68.318674692226267</v>
      </c>
      <c r="V41" s="229">
        <v>63.33502409479992</v>
      </c>
      <c r="W41" s="229">
        <v>55.967897459935138</v>
      </c>
      <c r="X41" s="229">
        <v>69.975282317024082</v>
      </c>
      <c r="Y41" s="229">
        <v>66.994739093477236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0.77204284124933442</v>
      </c>
      <c r="E42" s="229">
        <v>0.49489925721119032</v>
      </c>
      <c r="F42" s="229">
        <v>3.9591940576928643E-2</v>
      </c>
      <c r="G42" s="229">
        <v>5.9387910865393093E-2</v>
      </c>
      <c r="H42" s="229">
        <v>0.1187758217305291</v>
      </c>
      <c r="I42" s="229">
        <v>1.979597028846301E-2</v>
      </c>
      <c r="J42" s="229">
        <v>1.979597028843073E-2</v>
      </c>
      <c r="K42" s="229">
        <v>1.9795970288451922E-2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4.4026237921449447E-2</v>
      </c>
      <c r="I43" s="229">
        <v>4.4026237921541742E-2</v>
      </c>
      <c r="J43" s="229">
        <v>6.5960173001051198E-2</v>
      </c>
      <c r="K43" s="229">
        <v>8.7973291961880362E-2</v>
      </c>
      <c r="L43" s="229">
        <v>8.7973291961908368E-2</v>
      </c>
      <c r="M43" s="229">
        <v>0.13199952988309449</v>
      </c>
      <c r="N43" s="229">
        <v>0.28593299484560802</v>
      </c>
      <c r="O43" s="229">
        <v>1.0338247523431809</v>
      </c>
      <c r="P43" s="229">
        <v>2.0895834397645441</v>
      </c>
      <c r="Q43" s="229">
        <v>2.6614494294530071</v>
      </c>
      <c r="R43" s="229">
        <v>2.1555436127684349</v>
      </c>
      <c r="S43" s="229">
        <v>3.8206222656636308</v>
      </c>
      <c r="T43" s="229">
        <v>5.3008857399329488</v>
      </c>
      <c r="U43" s="229">
        <v>5.9981789973924968</v>
      </c>
      <c r="V43" s="229">
        <v>6.6888208088781251</v>
      </c>
      <c r="W43" s="229">
        <v>8.2812878428235059</v>
      </c>
      <c r="X43" s="229">
        <v>7.2716933579781804</v>
      </c>
      <c r="Y43" s="229">
        <v>5.9453633486445154</v>
      </c>
      <c r="DA43" s="73" t="s">
        <v>2181</v>
      </c>
    </row>
    <row r="44" spans="1:105" ht="12" customHeight="1" x14ac:dyDescent="0.25">
      <c r="A44" s="64" t="s">
        <v>39</v>
      </c>
      <c r="B44" s="229">
        <v>3.9221360013117592</v>
      </c>
      <c r="C44" s="229">
        <v>4.5054044698884699</v>
      </c>
      <c r="D44" s="229">
        <v>4.853813546964278</v>
      </c>
      <c r="E44" s="229">
        <v>5.712800289721363</v>
      </c>
      <c r="F44" s="229">
        <v>4.6117484222818019</v>
      </c>
      <c r="G44" s="229">
        <v>4.0467714302490378</v>
      </c>
      <c r="H44" s="229">
        <v>4.3258946113070227</v>
      </c>
      <c r="I44" s="229">
        <v>5.3445160584792459</v>
      </c>
      <c r="J44" s="229">
        <v>5.6012302011708996</v>
      </c>
      <c r="K44" s="229">
        <v>5.6433560259507223</v>
      </c>
      <c r="L44" s="229">
        <v>6.1789557980770438</v>
      </c>
      <c r="M44" s="229">
        <v>6.481279856305445</v>
      </c>
      <c r="N44" s="229">
        <v>6.8083092854666916</v>
      </c>
      <c r="O44" s="229">
        <v>6.4830219016998516</v>
      </c>
      <c r="P44" s="229">
        <v>6.1538545077396378</v>
      </c>
      <c r="Q44" s="229">
        <v>5.8398904189577454</v>
      </c>
      <c r="R44" s="229">
        <v>5.8135221865488589</v>
      </c>
      <c r="S44" s="229">
        <v>6.1374634443382874</v>
      </c>
      <c r="T44" s="229">
        <v>6.1491826587292806</v>
      </c>
      <c r="U44" s="229">
        <v>5.127948143513378</v>
      </c>
      <c r="V44" s="229">
        <v>4.1901734390496701</v>
      </c>
      <c r="W44" s="229">
        <v>4.1637260227684063</v>
      </c>
      <c r="X44" s="229">
        <v>4.2935084039102813</v>
      </c>
      <c r="Y44" s="229">
        <v>4.4365144932655172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20.175142370975589</v>
      </c>
      <c r="C45" s="261">
        <f t="shared" si="2"/>
        <v>22.111013576081145</v>
      </c>
      <c r="D45" s="261">
        <f t="shared" si="2"/>
        <v>23.473486958218974</v>
      </c>
      <c r="E45" s="261">
        <f t="shared" si="2"/>
        <v>22.695186913405124</v>
      </c>
      <c r="F45" s="261">
        <f t="shared" si="2"/>
        <v>23.673328130148636</v>
      </c>
      <c r="G45" s="261">
        <f t="shared" si="2"/>
        <v>25.165646919070806</v>
      </c>
      <c r="H45" s="261">
        <f t="shared" si="2"/>
        <v>25.786700070400279</v>
      </c>
      <c r="I45" s="261">
        <f t="shared" si="2"/>
        <v>24.072254539331059</v>
      </c>
      <c r="J45" s="261">
        <f t="shared" si="2"/>
        <v>28.990325548800087</v>
      </c>
      <c r="K45" s="261">
        <f t="shared" si="2"/>
        <v>23.226385070144136</v>
      </c>
      <c r="L45" s="261">
        <f t="shared" si="2"/>
        <v>23.81451691856692</v>
      </c>
      <c r="M45" s="261">
        <f t="shared" si="2"/>
        <v>23.287014308024172</v>
      </c>
      <c r="N45" s="261">
        <f t="shared" si="2"/>
        <v>21.014722103325255</v>
      </c>
      <c r="O45" s="261">
        <f t="shared" si="2"/>
        <v>19.234463016699433</v>
      </c>
      <c r="P45" s="261">
        <f t="shared" si="2"/>
        <v>20.096254366189221</v>
      </c>
      <c r="Q45" s="261">
        <f t="shared" si="2"/>
        <v>18.598906067689882</v>
      </c>
      <c r="R45" s="261">
        <f t="shared" si="2"/>
        <v>19.293988522229856</v>
      </c>
      <c r="S45" s="261">
        <f t="shared" si="2"/>
        <v>18.312287211251427</v>
      </c>
      <c r="T45" s="261">
        <f t="shared" si="2"/>
        <v>18.30819464089311</v>
      </c>
      <c r="U45" s="261">
        <f t="shared" si="2"/>
        <v>18.653380580437737</v>
      </c>
      <c r="V45" s="261">
        <f t="shared" si="2"/>
        <v>17.108184836737443</v>
      </c>
      <c r="W45" s="261">
        <f t="shared" si="2"/>
        <v>15.638939632743138</v>
      </c>
      <c r="X45" s="261">
        <f t="shared" si="2"/>
        <v>18.613530296896901</v>
      </c>
      <c r="Y45" s="261">
        <f t="shared" si="2"/>
        <v>17.698812481464554</v>
      </c>
      <c r="DA45" s="70"/>
    </row>
    <row r="46" spans="1:105" ht="12" customHeight="1" x14ac:dyDescent="0.25">
      <c r="A46" s="165" t="s">
        <v>2184</v>
      </c>
      <c r="B46" s="346">
        <v>9.8181382239135644</v>
      </c>
      <c r="C46" s="346">
        <v>10.80160960669784</v>
      </c>
      <c r="D46" s="346">
        <v>11.4798538627723</v>
      </c>
      <c r="E46" s="346">
        <v>10.886835811628581</v>
      </c>
      <c r="F46" s="346">
        <v>11.28896696361333</v>
      </c>
      <c r="G46" s="346">
        <v>12.21384200393168</v>
      </c>
      <c r="H46" s="346">
        <v>12.459667878768251</v>
      </c>
      <c r="I46" s="346">
        <v>11.48830504330185</v>
      </c>
      <c r="J46" s="346">
        <v>13.96948103991882</v>
      </c>
      <c r="K46" s="346">
        <v>10.9449970378505</v>
      </c>
      <c r="L46" s="346">
        <v>11.195255926294729</v>
      </c>
      <c r="M46" s="346">
        <v>10.908123394158951</v>
      </c>
      <c r="N46" s="346">
        <v>9.7048875698560071</v>
      </c>
      <c r="O46" s="346">
        <v>8.7298186487590321</v>
      </c>
      <c r="P46" s="346">
        <v>9.1336051729987311</v>
      </c>
      <c r="Q46" s="346">
        <v>8.3287374297714649</v>
      </c>
      <c r="R46" s="346">
        <v>8.6888590802715058</v>
      </c>
      <c r="S46" s="346">
        <v>8.2019109667549124</v>
      </c>
      <c r="T46" s="346">
        <v>8.2251277660744684</v>
      </c>
      <c r="U46" s="346">
        <v>8.3954423513350225</v>
      </c>
      <c r="V46" s="346">
        <v>7.6304592380010732</v>
      </c>
      <c r="W46" s="346">
        <v>6.8412731301653231</v>
      </c>
      <c r="X46" s="346">
        <v>8.3883247692518896</v>
      </c>
      <c r="Y46" s="346">
        <v>7.9507871780741626</v>
      </c>
      <c r="DA46" s="167" t="s">
        <v>2185</v>
      </c>
    </row>
    <row r="47" spans="1:105" ht="12" customHeight="1" x14ac:dyDescent="0.25">
      <c r="A47" s="59" t="s">
        <v>28</v>
      </c>
      <c r="B47" s="230">
        <v>0.86341756965930072</v>
      </c>
      <c r="C47" s="230">
        <v>1.423436860469282</v>
      </c>
      <c r="D47" s="230">
        <v>1.339562170258068</v>
      </c>
      <c r="E47" s="230">
        <v>1.113215075194149</v>
      </c>
      <c r="F47" s="230">
        <v>1.4540968605869771</v>
      </c>
      <c r="G47" s="230">
        <v>1.3903495005529249</v>
      </c>
      <c r="H47" s="230">
        <v>1.412071466970771</v>
      </c>
      <c r="I47" s="230">
        <v>1.36368040060758</v>
      </c>
      <c r="J47" s="230">
        <v>1.514562356383188</v>
      </c>
      <c r="K47" s="230">
        <v>1.179126796019631</v>
      </c>
      <c r="L47" s="230">
        <v>1.074783170133762</v>
      </c>
      <c r="M47" s="230">
        <v>1.148013284243284</v>
      </c>
      <c r="N47" s="230">
        <v>1.105043674886111</v>
      </c>
      <c r="O47" s="230">
        <v>0.89343612673340633</v>
      </c>
      <c r="P47" s="230">
        <v>0.93788058401557772</v>
      </c>
      <c r="Q47" s="230">
        <v>0.88914318500761191</v>
      </c>
      <c r="R47" s="230">
        <v>1.086405180640027</v>
      </c>
      <c r="S47" s="230">
        <v>1.0735839446178559</v>
      </c>
      <c r="T47" s="230">
        <v>0.80499012547873827</v>
      </c>
      <c r="U47" s="230">
        <v>0.60796586268293129</v>
      </c>
      <c r="V47" s="230">
        <v>0.43591230796527242</v>
      </c>
      <c r="W47" s="230">
        <v>9.8744133326747044E-2</v>
      </c>
      <c r="X47" s="230">
        <v>0.12925512343962009</v>
      </c>
      <c r="Y47" s="230">
        <v>0.10854590767917251</v>
      </c>
      <c r="DA47" s="71" t="s">
        <v>2186</v>
      </c>
    </row>
    <row r="48" spans="1:105" ht="12" customHeight="1" x14ac:dyDescent="0.25">
      <c r="A48" s="59" t="s">
        <v>31</v>
      </c>
      <c r="B48" s="230">
        <v>7.196481653545693E-2</v>
      </c>
      <c r="C48" s="230">
        <v>7.1962183938038882E-2</v>
      </c>
      <c r="D48" s="230">
        <v>4.3355745715923183E-2</v>
      </c>
      <c r="E48" s="230">
        <v>7.3050760777299217E-2</v>
      </c>
      <c r="F48" s="230">
        <v>7.9739664567340676E-2</v>
      </c>
      <c r="G48" s="230">
        <v>0.14348718386401749</v>
      </c>
      <c r="H48" s="230">
        <v>0.21583747681068249</v>
      </c>
      <c r="I48" s="230">
        <v>7.2732822912900952E-2</v>
      </c>
      <c r="J48" s="230">
        <v>0.14442461421018901</v>
      </c>
      <c r="K48" s="230">
        <v>0.21998004065193791</v>
      </c>
      <c r="L48" s="230">
        <v>7.3551467403941861E-2</v>
      </c>
      <c r="M48" s="230">
        <v>0.14775347230296759</v>
      </c>
      <c r="N48" s="230">
        <v>7.4929818289395059E-2</v>
      </c>
      <c r="O48" s="230">
        <v>7.621327887027711E-2</v>
      </c>
      <c r="P48" s="230">
        <v>0.15272827368806341</v>
      </c>
      <c r="Q48" s="230">
        <v>0.15517385050479221</v>
      </c>
      <c r="R48" s="230">
        <v>7.6818910875580737E-2</v>
      </c>
      <c r="S48" s="230">
        <v>9.4314828651594504E-2</v>
      </c>
      <c r="T48" s="230">
        <v>8.7347579766591632E-2</v>
      </c>
      <c r="U48" s="230">
        <v>7.106574741481711E-2</v>
      </c>
      <c r="V48" s="230">
        <v>7.9920017612539918E-2</v>
      </c>
      <c r="W48" s="230">
        <v>9.9771853636114641E-2</v>
      </c>
      <c r="X48" s="230">
        <v>0.1029335938109904</v>
      </c>
      <c r="Y48" s="230">
        <v>0.10261321207745799</v>
      </c>
      <c r="DA48" s="71" t="s">
        <v>2187</v>
      </c>
    </row>
    <row r="49" spans="1:105" ht="12" customHeight="1" x14ac:dyDescent="0.25">
      <c r="A49" s="59" t="s">
        <v>159</v>
      </c>
      <c r="B49" s="230">
        <v>1.0125453630308821</v>
      </c>
      <c r="C49" s="230">
        <v>0.88620176531149319</v>
      </c>
      <c r="D49" s="230">
        <v>0.95290361873037321</v>
      </c>
      <c r="E49" s="230">
        <v>0.90259296595339567</v>
      </c>
      <c r="F49" s="230">
        <v>0.83495462611653226</v>
      </c>
      <c r="G49" s="230">
        <v>0.82414654893560757</v>
      </c>
      <c r="H49" s="230">
        <v>0.57372654583631322</v>
      </c>
      <c r="I49" s="230">
        <v>0.8370495565245365</v>
      </c>
      <c r="J49" s="230">
        <v>0.89542077642486628</v>
      </c>
      <c r="K49" s="230">
        <v>0.58619190249641151</v>
      </c>
      <c r="L49" s="230">
        <v>0.65395079779967091</v>
      </c>
      <c r="M49" s="230">
        <v>0.65645158520398783</v>
      </c>
      <c r="N49" s="230">
        <v>0.66095311532278989</v>
      </c>
      <c r="O49" s="230">
        <v>0.6129558774192464</v>
      </c>
      <c r="P49" s="230">
        <v>0.61422374917323508</v>
      </c>
      <c r="Q49" s="230">
        <v>0.62495923172045365</v>
      </c>
      <c r="R49" s="230">
        <v>0.48189640840730941</v>
      </c>
      <c r="S49" s="230">
        <v>0.45599838444104529</v>
      </c>
      <c r="T49" s="230">
        <v>0.45245552595965621</v>
      </c>
      <c r="U49" s="230">
        <v>0.45693689906304419</v>
      </c>
      <c r="V49" s="230">
        <v>0.39831797465780427</v>
      </c>
      <c r="W49" s="230">
        <v>0.45931785659533508</v>
      </c>
      <c r="X49" s="230">
        <v>0.73895238510895189</v>
      </c>
      <c r="Y49" s="230">
        <v>0.79331609666122538</v>
      </c>
      <c r="DA49" s="71" t="s">
        <v>2188</v>
      </c>
    </row>
    <row r="50" spans="1:105" ht="12" customHeight="1" x14ac:dyDescent="0.25">
      <c r="A50" s="59" t="s">
        <v>32</v>
      </c>
      <c r="B50" s="230">
        <v>2.5111715251719922</v>
      </c>
      <c r="C50" s="230">
        <v>2.232070810822858</v>
      </c>
      <c r="D50" s="230">
        <v>2.6771049558148472</v>
      </c>
      <c r="E50" s="230">
        <v>2.2658354974302419</v>
      </c>
      <c r="F50" s="230">
        <v>1.192889353854137</v>
      </c>
      <c r="G50" s="230">
        <v>2.015121892266702</v>
      </c>
      <c r="H50" s="230">
        <v>1.946420432593595</v>
      </c>
      <c r="I50" s="230">
        <v>1.942644839182051</v>
      </c>
      <c r="J50" s="230">
        <v>1.8043041899048271</v>
      </c>
      <c r="K50" s="230">
        <v>1.7310669921951041</v>
      </c>
      <c r="L50" s="230">
        <v>1.5209088192173419</v>
      </c>
      <c r="M50" s="230">
        <v>1.591290716907156</v>
      </c>
      <c r="N50" s="230">
        <v>0.9038233152602797</v>
      </c>
      <c r="O50" s="230">
        <v>0.65664541891594963</v>
      </c>
      <c r="P50" s="230">
        <v>0.52635850115804028</v>
      </c>
      <c r="Q50" s="230">
        <v>0.66848060849707425</v>
      </c>
      <c r="R50" s="230">
        <v>0.87365955660133632</v>
      </c>
      <c r="S50" s="230">
        <v>0.65008441683443619</v>
      </c>
      <c r="T50" s="230">
        <v>0.77307607047607863</v>
      </c>
      <c r="U50" s="230">
        <v>0.76193659701620264</v>
      </c>
      <c r="V50" s="230">
        <v>0.64038483517604294</v>
      </c>
      <c r="W50" s="230">
        <v>0.62711365610487346</v>
      </c>
      <c r="X50" s="230">
        <v>0.73292998321568015</v>
      </c>
      <c r="Y50" s="230">
        <v>0.58485228316350035</v>
      </c>
      <c r="DA50" s="71" t="s">
        <v>2189</v>
      </c>
    </row>
    <row r="51" spans="1:105" ht="12" customHeight="1" x14ac:dyDescent="0.25">
      <c r="A51" s="59" t="s">
        <v>35</v>
      </c>
      <c r="B51" s="230">
        <v>5.3590389495159334</v>
      </c>
      <c r="C51" s="230">
        <v>6.1879379861561654</v>
      </c>
      <c r="D51" s="230">
        <v>6.4669273722530924</v>
      </c>
      <c r="E51" s="230">
        <v>6.5321415122734896</v>
      </c>
      <c r="F51" s="230">
        <v>7.7272864584883436</v>
      </c>
      <c r="G51" s="230">
        <v>7.8407368783124332</v>
      </c>
      <c r="H51" s="230">
        <v>8.3116119565568898</v>
      </c>
      <c r="I51" s="230">
        <v>7.2721974240747826</v>
      </c>
      <c r="J51" s="230">
        <v>9.6107691029957483</v>
      </c>
      <c r="K51" s="230">
        <v>7.2286313064874097</v>
      </c>
      <c r="L51" s="230">
        <v>7.8720616717400143</v>
      </c>
      <c r="M51" s="230">
        <v>7.3646143355015514</v>
      </c>
      <c r="N51" s="230">
        <v>6.9601376460974311</v>
      </c>
      <c r="O51" s="230">
        <v>6.4905679468201534</v>
      </c>
      <c r="P51" s="230">
        <v>6.9024140649638159</v>
      </c>
      <c r="Q51" s="230">
        <v>5.9909805540415331</v>
      </c>
      <c r="R51" s="230">
        <v>6.1700790237472516</v>
      </c>
      <c r="S51" s="230">
        <v>5.9279293922099816</v>
      </c>
      <c r="T51" s="230">
        <v>6.1072584643934036</v>
      </c>
      <c r="U51" s="230">
        <v>6.4975372451580284</v>
      </c>
      <c r="V51" s="230">
        <v>6.075924102589414</v>
      </c>
      <c r="W51" s="230">
        <v>5.5563256305022533</v>
      </c>
      <c r="X51" s="230">
        <v>6.6842536836766469</v>
      </c>
      <c r="Y51" s="230">
        <v>6.3614596784928077</v>
      </c>
      <c r="DA51" s="71" t="s">
        <v>2190</v>
      </c>
    </row>
    <row r="52" spans="1:105" ht="12" customHeight="1" x14ac:dyDescent="0.25">
      <c r="A52" s="165" t="s">
        <v>2191</v>
      </c>
      <c r="B52" s="346">
        <v>8.3259167730577293</v>
      </c>
      <c r="C52" s="346">
        <v>9.1618274373910236</v>
      </c>
      <c r="D52" s="346">
        <v>9.7449121335874747</v>
      </c>
      <c r="E52" s="346">
        <v>9.2485664607212001</v>
      </c>
      <c r="F52" s="346">
        <v>9.5736633330794589</v>
      </c>
      <c r="G52" s="346">
        <v>10.350409610803419</v>
      </c>
      <c r="H52" s="346">
        <v>10.5612710597257</v>
      </c>
      <c r="I52" s="346">
        <v>9.7487842580299482</v>
      </c>
      <c r="J52" s="346">
        <v>11.84688596816877</v>
      </c>
      <c r="K52" s="346">
        <v>9.2923371494376088</v>
      </c>
      <c r="L52" s="346">
        <v>9.5081530118116877</v>
      </c>
      <c r="M52" s="346">
        <v>9.2685115612166129</v>
      </c>
      <c r="N52" s="346">
        <v>8.2558065912156895</v>
      </c>
      <c r="O52" s="346">
        <v>7.4346191657862661</v>
      </c>
      <c r="P52" s="346">
        <v>7.7820558250752043</v>
      </c>
      <c r="Q52" s="346">
        <v>7.1029186492956446</v>
      </c>
      <c r="R52" s="346">
        <v>7.4029024833159989</v>
      </c>
      <c r="S52" s="346">
        <v>7.0087980149616396</v>
      </c>
      <c r="T52" s="346">
        <v>7.0426255294573821</v>
      </c>
      <c r="U52" s="346">
        <v>7.183750279890738</v>
      </c>
      <c r="V52" s="346">
        <v>6.5346115339682553</v>
      </c>
      <c r="W52" s="346">
        <v>5.8796625998548029</v>
      </c>
      <c r="X52" s="346">
        <v>7.182263874241035</v>
      </c>
      <c r="Y52" s="346">
        <v>6.8017236564798553</v>
      </c>
      <c r="DA52" s="167" t="s">
        <v>2192</v>
      </c>
    </row>
    <row r="53" spans="1:105" ht="12" customHeight="1" x14ac:dyDescent="0.25">
      <c r="A53" s="64" t="s">
        <v>28</v>
      </c>
      <c r="B53" s="229">
        <v>0.70726259613090536</v>
      </c>
      <c r="C53" s="229">
        <v>1.164437436837048</v>
      </c>
      <c r="D53" s="229">
        <v>1.0896714827264491</v>
      </c>
      <c r="E53" s="229">
        <v>0.89982212440366915</v>
      </c>
      <c r="F53" s="229">
        <v>1.1898546744416421</v>
      </c>
      <c r="G53" s="229">
        <v>1.1444468442155711</v>
      </c>
      <c r="H53" s="229">
        <v>1.1601586105236801</v>
      </c>
      <c r="I53" s="229">
        <v>1.1108001518270241</v>
      </c>
      <c r="J53" s="229">
        <v>1.2398712240935199</v>
      </c>
      <c r="K53" s="229">
        <v>0.95630479543404967</v>
      </c>
      <c r="L53" s="229">
        <v>0.8693339623048465</v>
      </c>
      <c r="M53" s="229">
        <v>0.92515314908447155</v>
      </c>
      <c r="N53" s="229">
        <v>0.88166539253624632</v>
      </c>
      <c r="O53" s="229">
        <v>0.70528376060232145</v>
      </c>
      <c r="P53" s="229">
        <v>0.73792189798168029</v>
      </c>
      <c r="Q53" s="229">
        <v>0.69268880317348058</v>
      </c>
      <c r="R53" s="229">
        <v>0.85360542266525641</v>
      </c>
      <c r="S53" s="229">
        <v>0.82321024312990265</v>
      </c>
      <c r="T53" s="229">
        <v>0.6082713943629654</v>
      </c>
      <c r="U53" s="229">
        <v>0.46199030773378658</v>
      </c>
      <c r="V53" s="229">
        <v>0.32839289038485092</v>
      </c>
      <c r="W53" s="229">
        <v>7.1882904939452902E-2</v>
      </c>
      <c r="X53" s="229">
        <v>9.7791817299752545E-2</v>
      </c>
      <c r="Y53" s="229">
        <v>8.261528222746603E-2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5.8949487202392271E-2</v>
      </c>
      <c r="C55" s="229">
        <v>5.8868407402615827E-2</v>
      </c>
      <c r="D55" s="229">
        <v>3.5267881377897797E-2</v>
      </c>
      <c r="E55" s="229">
        <v>5.9047611029225039E-2</v>
      </c>
      <c r="F55" s="229">
        <v>6.5249169567396681E-2</v>
      </c>
      <c r="G55" s="229">
        <v>0.1181094787269306</v>
      </c>
      <c r="H55" s="229">
        <v>0.17733217691367861</v>
      </c>
      <c r="I55" s="229">
        <v>5.9245282617878939E-2</v>
      </c>
      <c r="J55" s="229">
        <v>0.11823080274993759</v>
      </c>
      <c r="K55" s="229">
        <v>0.1784099627668228</v>
      </c>
      <c r="L55" s="229">
        <v>5.9491802968636702E-2</v>
      </c>
      <c r="M55" s="229">
        <v>0.1190705648317984</v>
      </c>
      <c r="N55" s="229">
        <v>5.9783182471586663E-2</v>
      </c>
      <c r="O55" s="229">
        <v>6.0163212927141482E-2</v>
      </c>
      <c r="P55" s="229">
        <v>0.1201661912146902</v>
      </c>
      <c r="Q55" s="229">
        <v>0.1208885032269182</v>
      </c>
      <c r="R55" s="229">
        <v>6.0357811298363033E-2</v>
      </c>
      <c r="S55" s="229">
        <v>7.2319387239598326E-2</v>
      </c>
      <c r="T55" s="229">
        <v>6.6002094258308205E-2</v>
      </c>
      <c r="U55" s="229">
        <v>5.4002516477846089E-2</v>
      </c>
      <c r="V55" s="229">
        <v>6.0207443340831363E-2</v>
      </c>
      <c r="W55" s="229">
        <v>7.2631055931453165E-2</v>
      </c>
      <c r="X55" s="229">
        <v>7.7877479299097468E-2</v>
      </c>
      <c r="Y55" s="229">
        <v>7.8099853392010019E-2</v>
      </c>
      <c r="DA55" s="73" t="s">
        <v>2195</v>
      </c>
    </row>
    <row r="56" spans="1:105" ht="12" customHeight="1" x14ac:dyDescent="0.25">
      <c r="A56" s="64" t="s">
        <v>159</v>
      </c>
      <c r="B56" s="229">
        <v>0.8294196079888827</v>
      </c>
      <c r="C56" s="229">
        <v>0.72495418713519455</v>
      </c>
      <c r="D56" s="229">
        <v>0.7751427460192345</v>
      </c>
      <c r="E56" s="229">
        <v>0.72957430975712134</v>
      </c>
      <c r="F56" s="229">
        <v>0.68322454422354773</v>
      </c>
      <c r="G56" s="229">
        <v>0.67838476348962173</v>
      </c>
      <c r="H56" s="229">
        <v>0.47137401173179111</v>
      </c>
      <c r="I56" s="229">
        <v>0.68182748249511671</v>
      </c>
      <c r="J56" s="229">
        <v>0.73302129124341198</v>
      </c>
      <c r="K56" s="229">
        <v>0.47541802060157262</v>
      </c>
      <c r="L56" s="229">
        <v>0.52894542266869538</v>
      </c>
      <c r="M56" s="229">
        <v>0.52901674537091958</v>
      </c>
      <c r="N56" s="229">
        <v>0.52734520916486016</v>
      </c>
      <c r="O56" s="229">
        <v>0.48387099354281943</v>
      </c>
      <c r="P56" s="229">
        <v>0.48326957877167143</v>
      </c>
      <c r="Q56" s="229">
        <v>0.48687575809171019</v>
      </c>
      <c r="R56" s="229">
        <v>0.37863349209827468</v>
      </c>
      <c r="S56" s="229">
        <v>0.34965364637245339</v>
      </c>
      <c r="T56" s="229">
        <v>0.34188711755816192</v>
      </c>
      <c r="U56" s="229">
        <v>0.34722413143639269</v>
      </c>
      <c r="V56" s="229">
        <v>0.30007134141423902</v>
      </c>
      <c r="W56" s="229">
        <v>0.33437026292368421</v>
      </c>
      <c r="X56" s="229">
        <v>0.55907645836219377</v>
      </c>
      <c r="Y56" s="229">
        <v>0.6038001304938605</v>
      </c>
      <c r="DA56" s="73" t="s">
        <v>2196</v>
      </c>
    </row>
    <row r="57" spans="1:105" ht="12" customHeight="1" x14ac:dyDescent="0.25">
      <c r="A57" s="64" t="s">
        <v>32</v>
      </c>
      <c r="B57" s="229">
        <v>2.0570089776189859</v>
      </c>
      <c r="C57" s="229">
        <v>1.8259375501463959</v>
      </c>
      <c r="D57" s="229">
        <v>2.1777002899798901</v>
      </c>
      <c r="E57" s="229">
        <v>1.831495958219342</v>
      </c>
      <c r="F57" s="229">
        <v>0.97611446131728619</v>
      </c>
      <c r="G57" s="229">
        <v>1.658719544544152</v>
      </c>
      <c r="H57" s="229">
        <v>1.599179983019533</v>
      </c>
      <c r="I57" s="229">
        <v>1.582401698629659</v>
      </c>
      <c r="J57" s="229">
        <v>1.477063545879105</v>
      </c>
      <c r="K57" s="229">
        <v>1.403943724663022</v>
      </c>
      <c r="L57" s="229">
        <v>1.230180865178643</v>
      </c>
      <c r="M57" s="229">
        <v>1.2823785561209231</v>
      </c>
      <c r="N57" s="229">
        <v>0.72112058205707885</v>
      </c>
      <c r="O57" s="229">
        <v>0.51835977590093463</v>
      </c>
      <c r="P57" s="229">
        <v>0.41413744011026699</v>
      </c>
      <c r="Q57" s="229">
        <v>0.52078117501463395</v>
      </c>
      <c r="R57" s="229">
        <v>0.6864478818472487</v>
      </c>
      <c r="S57" s="229">
        <v>0.49847629849543501</v>
      </c>
      <c r="T57" s="229">
        <v>0.58415630757888926</v>
      </c>
      <c r="U57" s="229">
        <v>0.57899192131570376</v>
      </c>
      <c r="V57" s="229">
        <v>0.48243149628810372</v>
      </c>
      <c r="W57" s="229">
        <v>0.45652080593844041</v>
      </c>
      <c r="X57" s="229">
        <v>0.55452003065565392</v>
      </c>
      <c r="Y57" s="229">
        <v>0.44513641709775442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4.3898200979357966</v>
      </c>
      <c r="C59" s="229">
        <v>5.0620205560299789</v>
      </c>
      <c r="D59" s="229">
        <v>5.2605444486758701</v>
      </c>
      <c r="E59" s="229">
        <v>5.2799908871645691</v>
      </c>
      <c r="F59" s="229">
        <v>6.3230642762480489</v>
      </c>
      <c r="G59" s="229">
        <v>6.4539934549843343</v>
      </c>
      <c r="H59" s="229">
        <v>6.8288244641166207</v>
      </c>
      <c r="I59" s="229">
        <v>5.9236445718360944</v>
      </c>
      <c r="J59" s="229">
        <v>7.8676959069994954</v>
      </c>
      <c r="K59" s="229">
        <v>5.8626220743638511</v>
      </c>
      <c r="L59" s="229">
        <v>6.3672848205747004</v>
      </c>
      <c r="M59" s="229">
        <v>5.9349453859089856</v>
      </c>
      <c r="N59" s="229">
        <v>5.5531854797370261</v>
      </c>
      <c r="O59" s="229">
        <v>5.1236927106532253</v>
      </c>
      <c r="P59" s="229">
        <v>5.4308006523237138</v>
      </c>
      <c r="Q59" s="229">
        <v>4.6672855618626778</v>
      </c>
      <c r="R59" s="229">
        <v>4.847926912352353</v>
      </c>
      <c r="S59" s="229">
        <v>4.5454593659698332</v>
      </c>
      <c r="T59" s="229">
        <v>4.614802721539367</v>
      </c>
      <c r="U59" s="229">
        <v>4.9374470108493691</v>
      </c>
      <c r="V59" s="229">
        <v>4.5772744686238056</v>
      </c>
      <c r="W59" s="229">
        <v>4.0448461458302294</v>
      </c>
      <c r="X59" s="229">
        <v>5.0571714112721846</v>
      </c>
      <c r="Y59" s="229">
        <v>4.841765092339549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5.5796173388122303E-2</v>
      </c>
      <c r="E60" s="229">
        <v>3.5766777812904577E-2</v>
      </c>
      <c r="F60" s="229">
        <v>2.861342225034781E-3</v>
      </c>
      <c r="G60" s="229">
        <v>4.2920133375521823E-3</v>
      </c>
      <c r="H60" s="229">
        <v>8.5840266750857805E-3</v>
      </c>
      <c r="I60" s="229">
        <v>1.4306711125172959E-3</v>
      </c>
      <c r="J60" s="229">
        <v>1.430671112514963E-3</v>
      </c>
      <c r="K60" s="229">
        <v>1.4306711125164949E-3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3.1818125542317972E-3</v>
      </c>
      <c r="I61" s="229">
        <v>3.1818125542384681E-3</v>
      </c>
      <c r="J61" s="229">
        <v>4.7669961468998568E-3</v>
      </c>
      <c r="K61" s="229">
        <v>6.3579024240233064E-3</v>
      </c>
      <c r="L61" s="229">
        <v>6.3579024240253256E-3</v>
      </c>
      <c r="M61" s="229">
        <v>9.5397149782381011E-3</v>
      </c>
      <c r="N61" s="229">
        <v>2.0664613549131041E-2</v>
      </c>
      <c r="O61" s="229">
        <v>7.4715368179994038E-2</v>
      </c>
      <c r="P61" s="229">
        <v>0.15101591995255359</v>
      </c>
      <c r="Q61" s="229">
        <v>0.1923451470506167</v>
      </c>
      <c r="R61" s="229">
        <v>0.15578291609965869</v>
      </c>
      <c r="S61" s="229">
        <v>0.27611952471513518</v>
      </c>
      <c r="T61" s="229">
        <v>0.38309938782322561</v>
      </c>
      <c r="U61" s="229">
        <v>0.43349334709188841</v>
      </c>
      <c r="V61" s="229">
        <v>0.48340660086985299</v>
      </c>
      <c r="W61" s="229">
        <v>0.59849550784954941</v>
      </c>
      <c r="X61" s="229">
        <v>0.52553128110150416</v>
      </c>
      <c r="Y61" s="229">
        <v>0.42967631656236521</v>
      </c>
      <c r="DA61" s="73" t="s">
        <v>2201</v>
      </c>
    </row>
    <row r="62" spans="1:105" ht="12" customHeight="1" x14ac:dyDescent="0.25">
      <c r="A62" s="64" t="s">
        <v>39</v>
      </c>
      <c r="B62" s="229">
        <v>0.283456006180766</v>
      </c>
      <c r="C62" s="229">
        <v>0.32560929983979059</v>
      </c>
      <c r="D62" s="229">
        <v>0.35078911142001251</v>
      </c>
      <c r="E62" s="229">
        <v>0.41286879233437013</v>
      </c>
      <c r="F62" s="229">
        <v>0.33329486505650141</v>
      </c>
      <c r="G62" s="229">
        <v>0.29246351150525562</v>
      </c>
      <c r="H62" s="229">
        <v>0.31263597419107431</v>
      </c>
      <c r="I62" s="229">
        <v>0.38625258695741982</v>
      </c>
      <c r="J62" s="229">
        <v>0.40480552994388402</v>
      </c>
      <c r="K62" s="229">
        <v>0.40784999807175248</v>
      </c>
      <c r="L62" s="229">
        <v>0.44655823569214081</v>
      </c>
      <c r="M62" s="229">
        <v>0.46840744492127612</v>
      </c>
      <c r="N62" s="229">
        <v>0.49204213169976091</v>
      </c>
      <c r="O62" s="229">
        <v>0.46853334397982971</v>
      </c>
      <c r="P62" s="229">
        <v>0.44474414472062812</v>
      </c>
      <c r="Q62" s="229">
        <v>0.42205370087560751</v>
      </c>
      <c r="R62" s="229">
        <v>0.42014804695484348</v>
      </c>
      <c r="S62" s="229">
        <v>0.44355954903928302</v>
      </c>
      <c r="T62" s="229">
        <v>0.44440650633646378</v>
      </c>
      <c r="U62" s="229">
        <v>0.37060104498575192</v>
      </c>
      <c r="V62" s="229">
        <v>0.3028272930465718</v>
      </c>
      <c r="W62" s="229">
        <v>0.300915916441992</v>
      </c>
      <c r="X62" s="229">
        <v>0.31029539625064789</v>
      </c>
      <c r="Y62" s="229">
        <v>0.32063056436684989</v>
      </c>
      <c r="DA62" s="73" t="s">
        <v>2202</v>
      </c>
    </row>
    <row r="63" spans="1:105" ht="12" customHeight="1" x14ac:dyDescent="0.25">
      <c r="A63" s="166" t="s">
        <v>2203</v>
      </c>
      <c r="B63" s="347">
        <v>0.59737863941302893</v>
      </c>
      <c r="C63" s="347">
        <v>0.63164015646831895</v>
      </c>
      <c r="D63" s="347">
        <v>0.66138851819388234</v>
      </c>
      <c r="E63" s="347">
        <v>0.75287783560451305</v>
      </c>
      <c r="F63" s="347">
        <v>0.82667583336936679</v>
      </c>
      <c r="G63" s="347">
        <v>0.76511626598109006</v>
      </c>
      <c r="H63" s="347">
        <v>0.81345915644303857</v>
      </c>
      <c r="I63" s="347">
        <v>0.83387212882331108</v>
      </c>
      <c r="J63" s="347">
        <v>0.93351721785661712</v>
      </c>
      <c r="K63" s="347">
        <v>0.87913261260471387</v>
      </c>
      <c r="L63" s="347">
        <v>0.9150317589589716</v>
      </c>
      <c r="M63" s="347">
        <v>0.91481745666135583</v>
      </c>
      <c r="N63" s="347">
        <v>0.89824351242751732</v>
      </c>
      <c r="O63" s="347">
        <v>0.9029485888688632</v>
      </c>
      <c r="P63" s="347">
        <v>0.93546863768096566</v>
      </c>
      <c r="Q63" s="347">
        <v>0.93154411430081518</v>
      </c>
      <c r="R63" s="347">
        <v>0.94183145842422167</v>
      </c>
      <c r="S63" s="347">
        <v>0.91222889103966898</v>
      </c>
      <c r="T63" s="347">
        <v>0.89424745451801735</v>
      </c>
      <c r="U63" s="347">
        <v>0.90417292623881618</v>
      </c>
      <c r="V63" s="347">
        <v>0.86562178375532728</v>
      </c>
      <c r="W63" s="347">
        <v>0.85823644197735638</v>
      </c>
      <c r="X63" s="347">
        <v>0.89498283923646349</v>
      </c>
      <c r="Y63" s="347">
        <v>0.86655930791486446</v>
      </c>
      <c r="DA63" s="168" t="s">
        <v>2204</v>
      </c>
    </row>
    <row r="64" spans="1:105" ht="12" customHeight="1" x14ac:dyDescent="0.25">
      <c r="A64" s="60" t="s">
        <v>2205</v>
      </c>
      <c r="B64" s="262">
        <v>1.1947572788260581</v>
      </c>
      <c r="C64" s="262">
        <v>1.2632803129366379</v>
      </c>
      <c r="D64" s="262">
        <v>1.3227770363877649</v>
      </c>
      <c r="E64" s="262">
        <v>1.5057556712090261</v>
      </c>
      <c r="F64" s="262">
        <v>1.653351666738734</v>
      </c>
      <c r="G64" s="262">
        <v>1.5302325319621799</v>
      </c>
      <c r="H64" s="262">
        <v>1.6269183128860769</v>
      </c>
      <c r="I64" s="262">
        <v>1.6677442576466219</v>
      </c>
      <c r="J64" s="262">
        <v>1.867034435713234</v>
      </c>
      <c r="K64" s="262">
        <v>1.758265225209428</v>
      </c>
      <c r="L64" s="262">
        <v>1.830063517917943</v>
      </c>
      <c r="M64" s="262">
        <v>1.8296349133227121</v>
      </c>
      <c r="N64" s="262">
        <v>1.7964870248550351</v>
      </c>
      <c r="O64" s="262">
        <v>1.805897177737726</v>
      </c>
      <c r="P64" s="262">
        <v>1.8709372753619311</v>
      </c>
      <c r="Q64" s="262">
        <v>1.8630882286016299</v>
      </c>
      <c r="R64" s="262">
        <v>1.8836629168484429</v>
      </c>
      <c r="S64" s="262">
        <v>1.824457782079338</v>
      </c>
      <c r="T64" s="262">
        <v>1.7884949090360349</v>
      </c>
      <c r="U64" s="262">
        <v>1.8083458524776319</v>
      </c>
      <c r="V64" s="262">
        <v>1.731243567510655</v>
      </c>
      <c r="W64" s="262">
        <v>1.716472883954713</v>
      </c>
      <c r="X64" s="262">
        <v>1.789965678472927</v>
      </c>
      <c r="Y64" s="262">
        <v>1.7331186158297289</v>
      </c>
      <c r="DA64" s="72" t="s">
        <v>2206</v>
      </c>
    </row>
    <row r="65" spans="1:105" ht="12" customHeight="1" x14ac:dyDescent="0.25">
      <c r="A65" s="101" t="s">
        <v>2207</v>
      </c>
      <c r="B65" s="278">
        <v>0.23895145576521151</v>
      </c>
      <c r="C65" s="278">
        <v>0.25265606258732759</v>
      </c>
      <c r="D65" s="278">
        <v>0.26455540727755278</v>
      </c>
      <c r="E65" s="278">
        <v>0.30115113424180517</v>
      </c>
      <c r="F65" s="278">
        <v>0.33067033334774659</v>
      </c>
      <c r="G65" s="278">
        <v>0.30604650639243591</v>
      </c>
      <c r="H65" s="278">
        <v>0.3253836625772154</v>
      </c>
      <c r="I65" s="278">
        <v>0.33354885152932451</v>
      </c>
      <c r="J65" s="278">
        <v>0.37340688714264691</v>
      </c>
      <c r="K65" s="278">
        <v>0.35165304504188583</v>
      </c>
      <c r="L65" s="278">
        <v>0.36601270358358862</v>
      </c>
      <c r="M65" s="278">
        <v>0.36592698266454232</v>
      </c>
      <c r="N65" s="278">
        <v>0.35929740497100698</v>
      </c>
      <c r="O65" s="278">
        <v>0.36117943554754528</v>
      </c>
      <c r="P65" s="278">
        <v>0.37418745507238632</v>
      </c>
      <c r="Q65" s="278">
        <v>0.37261764572032607</v>
      </c>
      <c r="R65" s="278">
        <v>0.37673258336968868</v>
      </c>
      <c r="S65" s="278">
        <v>0.36489155641586768</v>
      </c>
      <c r="T65" s="278">
        <v>0.35769898180720699</v>
      </c>
      <c r="U65" s="278">
        <v>0.36166917049552638</v>
      </c>
      <c r="V65" s="278">
        <v>0.34624871350213088</v>
      </c>
      <c r="W65" s="278">
        <v>0.3432945767909425</v>
      </c>
      <c r="X65" s="278">
        <v>0.35799313569458541</v>
      </c>
      <c r="Y65" s="278">
        <v>0.34662372316594581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13.242648033588486</v>
      </c>
      <c r="C66" s="261">
        <f t="shared" si="3"/>
        <v>14.240774609616219</v>
      </c>
      <c r="D66" s="261">
        <f t="shared" si="3"/>
        <v>15.004310644566536</v>
      </c>
      <c r="E66" s="261">
        <f t="shared" si="3"/>
        <v>15.87852822360254</v>
      </c>
      <c r="F66" s="261">
        <f t="shared" si="3"/>
        <v>17.080034707677449</v>
      </c>
      <c r="G66" s="261">
        <f t="shared" si="3"/>
        <v>16.781750009027476</v>
      </c>
      <c r="H66" s="261">
        <f t="shared" si="3"/>
        <v>17.553387271556062</v>
      </c>
      <c r="I66" s="261">
        <f t="shared" si="3"/>
        <v>17.274909796976161</v>
      </c>
      <c r="J66" s="261">
        <f t="shared" si="3"/>
        <v>19.968987016767073</v>
      </c>
      <c r="K66" s="261">
        <f t="shared" si="3"/>
        <v>17.567463361500231</v>
      </c>
      <c r="L66" s="261">
        <f t="shared" si="3"/>
        <v>18.184627101074128</v>
      </c>
      <c r="M66" s="261">
        <f t="shared" si="3"/>
        <v>18.017021404448446</v>
      </c>
      <c r="N66" s="261">
        <f t="shared" si="3"/>
        <v>17.138505576170978</v>
      </c>
      <c r="O66" s="261">
        <f t="shared" si="3"/>
        <v>16.65980947142954</v>
      </c>
      <c r="P66" s="261">
        <f t="shared" si="3"/>
        <v>17.311941795274716</v>
      </c>
      <c r="Q66" s="261">
        <f t="shared" si="3"/>
        <v>16.807079032359294</v>
      </c>
      <c r="R66" s="261">
        <f t="shared" si="3"/>
        <v>17.139270584108178</v>
      </c>
      <c r="S66" s="261">
        <f t="shared" si="3"/>
        <v>16.486168422947038</v>
      </c>
      <c r="T66" s="261">
        <f t="shared" si="3"/>
        <v>16.269535962752748</v>
      </c>
      <c r="U66" s="261">
        <f t="shared" si="3"/>
        <v>16.497453120299106</v>
      </c>
      <c r="V66" s="261">
        <f t="shared" si="3"/>
        <v>15.569027982933626</v>
      </c>
      <c r="W66" s="261">
        <f t="shared" si="3"/>
        <v>15.035373740009348</v>
      </c>
      <c r="X66" s="261">
        <f t="shared" si="3"/>
        <v>16.378592578751828</v>
      </c>
      <c r="Y66" s="261">
        <f t="shared" si="3"/>
        <v>15.762090434546796</v>
      </c>
      <c r="DA66" s="70"/>
    </row>
    <row r="67" spans="1:105" ht="12" customHeight="1" x14ac:dyDescent="0.25">
      <c r="A67" s="165" t="s">
        <v>2210</v>
      </c>
      <c r="B67" s="346">
        <v>3.8870291212491881</v>
      </c>
      <c r="C67" s="346">
        <v>4.2810729174556048</v>
      </c>
      <c r="D67" s="346">
        <v>4.5469824433950592</v>
      </c>
      <c r="E67" s="346">
        <v>4.3220590173503757</v>
      </c>
      <c r="F67" s="346">
        <v>4.5003132549933129</v>
      </c>
      <c r="G67" s="346">
        <v>4.8581937986663606</v>
      </c>
      <c r="H67" s="346">
        <v>4.959924264492984</v>
      </c>
      <c r="I67" s="346">
        <v>4.5683921847372924</v>
      </c>
      <c r="J67" s="346">
        <v>5.5683067073729227</v>
      </c>
      <c r="K67" s="346">
        <v>4.3569185679530458</v>
      </c>
      <c r="L67" s="346">
        <v>4.465456297962219</v>
      </c>
      <c r="M67" s="346">
        <v>4.3457844188126131</v>
      </c>
      <c r="N67" s="346">
        <v>3.8740818692303378</v>
      </c>
      <c r="O67" s="346">
        <v>3.488734882500931</v>
      </c>
      <c r="P67" s="346">
        <v>3.6514975638599698</v>
      </c>
      <c r="Q67" s="346">
        <v>3.3257201777260619</v>
      </c>
      <c r="R67" s="346">
        <v>3.4673014270632971</v>
      </c>
      <c r="S67" s="346">
        <v>3.2743278469393058</v>
      </c>
      <c r="T67" s="346">
        <v>3.2857256658870169</v>
      </c>
      <c r="U67" s="346">
        <v>3.3576734081707378</v>
      </c>
      <c r="V67" s="346">
        <v>3.0540682906352532</v>
      </c>
      <c r="W67" s="346">
        <v>2.740057690645894</v>
      </c>
      <c r="X67" s="346">
        <v>3.3588928937987839</v>
      </c>
      <c r="Y67" s="346">
        <v>3.1845946258394622</v>
      </c>
      <c r="DA67" s="167" t="s">
        <v>2211</v>
      </c>
    </row>
    <row r="68" spans="1:105" ht="12" customHeight="1" x14ac:dyDescent="0.25">
      <c r="A68" s="165" t="s">
        <v>2212</v>
      </c>
      <c r="B68" s="346">
        <v>1.56831673287514</v>
      </c>
      <c r="C68" s="346">
        <v>1.725773589314652</v>
      </c>
      <c r="D68" s="346">
        <v>1.8356067176840669</v>
      </c>
      <c r="E68" s="346">
        <v>1.742112241908703</v>
      </c>
      <c r="F68" s="346">
        <v>1.803349325898624</v>
      </c>
      <c r="G68" s="346">
        <v>1.949661644140255</v>
      </c>
      <c r="H68" s="346">
        <v>1.989380698230879</v>
      </c>
      <c r="I68" s="346">
        <v>1.836336092925309</v>
      </c>
      <c r="J68" s="346">
        <v>2.2315463873558912</v>
      </c>
      <c r="K68" s="346">
        <v>1.7503571361821539</v>
      </c>
      <c r="L68" s="346">
        <v>1.7910094315877969</v>
      </c>
      <c r="M68" s="346">
        <v>1.745869213747173</v>
      </c>
      <c r="N68" s="346">
        <v>1.5551103828328721</v>
      </c>
      <c r="O68" s="346">
        <v>1.4004268788738681</v>
      </c>
      <c r="P68" s="346">
        <v>1.465872011371506</v>
      </c>
      <c r="Q68" s="346">
        <v>1.337945895158182</v>
      </c>
      <c r="R68" s="346">
        <v>1.3944525453337611</v>
      </c>
      <c r="S68" s="346">
        <v>1.3202168006021919</v>
      </c>
      <c r="T68" s="346">
        <v>1.326588742390864</v>
      </c>
      <c r="U68" s="346">
        <v>1.353171797874156</v>
      </c>
      <c r="V68" s="346">
        <v>1.2308963554289241</v>
      </c>
      <c r="W68" s="346">
        <v>1.107526473102844</v>
      </c>
      <c r="X68" s="346">
        <v>1.352891810106345</v>
      </c>
      <c r="Y68" s="346">
        <v>1.281211104267673</v>
      </c>
      <c r="DA68" s="167" t="s">
        <v>2213</v>
      </c>
    </row>
    <row r="69" spans="1:105" ht="12" customHeight="1" x14ac:dyDescent="0.25">
      <c r="A69" s="64" t="s">
        <v>28</v>
      </c>
      <c r="B69" s="229">
        <v>0.1332239793265971</v>
      </c>
      <c r="C69" s="229">
        <v>0.21934001580310031</v>
      </c>
      <c r="D69" s="229">
        <v>0.2052566781866994</v>
      </c>
      <c r="E69" s="229">
        <v>0.16949558022008171</v>
      </c>
      <c r="F69" s="229">
        <v>0.22412775031033691</v>
      </c>
      <c r="G69" s="229">
        <v>0.21557447481068931</v>
      </c>
      <c r="H69" s="229">
        <v>0.21853403189919729</v>
      </c>
      <c r="I69" s="229">
        <v>0.2092365936959491</v>
      </c>
      <c r="J69" s="229">
        <v>0.23354915024476289</v>
      </c>
      <c r="K69" s="229">
        <v>0.18013497531721709</v>
      </c>
      <c r="L69" s="229">
        <v>0.16375265771947239</v>
      </c>
      <c r="M69" s="229">
        <v>0.1742670751738063</v>
      </c>
      <c r="N69" s="229">
        <v>0.16607547560239541</v>
      </c>
      <c r="O69" s="229">
        <v>0.13285123468409379</v>
      </c>
      <c r="P69" s="229">
        <v>0.1389991386779896</v>
      </c>
      <c r="Q69" s="229">
        <v>0.13047877732907659</v>
      </c>
      <c r="R69" s="229">
        <v>0.160789941111461</v>
      </c>
      <c r="S69" s="229">
        <v>0.15506453333194839</v>
      </c>
      <c r="T69" s="229">
        <v>0.11457743716532311</v>
      </c>
      <c r="U69" s="229">
        <v>8.7023105057887767E-2</v>
      </c>
      <c r="V69" s="229">
        <v>6.1857940571107647E-2</v>
      </c>
      <c r="W69" s="229">
        <v>1.3540270182500831E-2</v>
      </c>
      <c r="X69" s="229">
        <v>1.842061932516114E-2</v>
      </c>
      <c r="Y69" s="229">
        <v>1.5561881416807999E-2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1.110405853119854E-2</v>
      </c>
      <c r="C71" s="229">
        <v>1.1088785881933169E-2</v>
      </c>
      <c r="D71" s="229">
        <v>6.6432574340638487E-3</v>
      </c>
      <c r="E71" s="229">
        <v>1.112254168971552E-2</v>
      </c>
      <c r="F71" s="229">
        <v>1.2290702300783871E-2</v>
      </c>
      <c r="G71" s="229">
        <v>2.2247768846070021E-2</v>
      </c>
      <c r="H71" s="229">
        <v>3.340329094218876E-2</v>
      </c>
      <c r="I71" s="229">
        <v>1.115977622719049E-2</v>
      </c>
      <c r="J71" s="229">
        <v>2.2270622124641998E-2</v>
      </c>
      <c r="K71" s="229">
        <v>3.3606308776022033E-2</v>
      </c>
      <c r="L71" s="229">
        <v>1.120621219353822E-2</v>
      </c>
      <c r="M71" s="229">
        <v>2.2428804455851221E-2</v>
      </c>
      <c r="N71" s="229">
        <v>1.1261098083290561E-2</v>
      </c>
      <c r="O71" s="229">
        <v>1.133268276743939E-2</v>
      </c>
      <c r="P71" s="229">
        <v>2.2635182832684019E-2</v>
      </c>
      <c r="Q71" s="229">
        <v>2.277124160507046E-2</v>
      </c>
      <c r="R71" s="229">
        <v>1.1369338416312149E-2</v>
      </c>
      <c r="S71" s="229">
        <v>1.362248845510439E-2</v>
      </c>
      <c r="T71" s="229">
        <v>1.2432527450318439E-2</v>
      </c>
      <c r="U71" s="229">
        <v>1.01722191703422E-2</v>
      </c>
      <c r="V71" s="229">
        <v>1.1341014258106741E-2</v>
      </c>
      <c r="W71" s="229">
        <v>1.368119613113246E-2</v>
      </c>
      <c r="X71" s="229">
        <v>1.4669442084040521E-2</v>
      </c>
      <c r="Y71" s="229">
        <v>1.471132972481075E-2</v>
      </c>
      <c r="DA71" s="73" t="s">
        <v>2216</v>
      </c>
    </row>
    <row r="72" spans="1:105" ht="12" customHeight="1" x14ac:dyDescent="0.25">
      <c r="A72" s="64" t="s">
        <v>159</v>
      </c>
      <c r="B72" s="229">
        <v>0.15623416438571749</v>
      </c>
      <c r="C72" s="229">
        <v>0.13655646738280669</v>
      </c>
      <c r="D72" s="229">
        <v>0.14601026794822139</v>
      </c>
      <c r="E72" s="229">
        <v>0.13742673978804501</v>
      </c>
      <c r="F72" s="229">
        <v>0.12869603603102839</v>
      </c>
      <c r="G72" s="229">
        <v>0.1277843875825326</v>
      </c>
      <c r="H72" s="229">
        <v>8.8790672569977275E-2</v>
      </c>
      <c r="I72" s="229">
        <v>0.12843287758910779</v>
      </c>
      <c r="J72" s="229">
        <v>0.1380760326995901</v>
      </c>
      <c r="K72" s="229">
        <v>8.9552424933260197E-2</v>
      </c>
      <c r="L72" s="229">
        <v>9.9635148868341489E-2</v>
      </c>
      <c r="M72" s="229">
        <v>9.9648583615574868E-2</v>
      </c>
      <c r="N72" s="229">
        <v>9.9333723610001354E-2</v>
      </c>
      <c r="O72" s="229">
        <v>9.1144674683966004E-2</v>
      </c>
      <c r="P72" s="229">
        <v>9.1031388799095961E-2</v>
      </c>
      <c r="Q72" s="229">
        <v>9.1710669114227941E-2</v>
      </c>
      <c r="R72" s="229">
        <v>7.1321544217957542E-2</v>
      </c>
      <c r="S72" s="229">
        <v>6.58627367128167E-2</v>
      </c>
      <c r="T72" s="229">
        <v>6.4399789456939069E-2</v>
      </c>
      <c r="U72" s="229">
        <v>6.540509955034543E-2</v>
      </c>
      <c r="V72" s="229">
        <v>5.652313356279294E-2</v>
      </c>
      <c r="W72" s="229">
        <v>6.2983872240472388E-2</v>
      </c>
      <c r="X72" s="229">
        <v>0.10531080102113349</v>
      </c>
      <c r="Y72" s="229">
        <v>0.11373520463596259</v>
      </c>
      <c r="DA72" s="73" t="s">
        <v>2217</v>
      </c>
    </row>
    <row r="73" spans="1:105" ht="12" customHeight="1" x14ac:dyDescent="0.25">
      <c r="A73" s="64" t="s">
        <v>32</v>
      </c>
      <c r="B73" s="229">
        <v>0.38746983511936572</v>
      </c>
      <c r="C73" s="229">
        <v>0.34394391526303297</v>
      </c>
      <c r="D73" s="229">
        <v>0.41020393273859418</v>
      </c>
      <c r="E73" s="229">
        <v>0.34499092841804768</v>
      </c>
      <c r="F73" s="229">
        <v>0.1838664359268018</v>
      </c>
      <c r="G73" s="229">
        <v>0.31244578678394008</v>
      </c>
      <c r="H73" s="229">
        <v>0.30123057851891483</v>
      </c>
      <c r="I73" s="229">
        <v>0.2980701260576642</v>
      </c>
      <c r="J73" s="229">
        <v>0.27822803634287868</v>
      </c>
      <c r="K73" s="229">
        <v>0.26445477362073538</v>
      </c>
      <c r="L73" s="229">
        <v>0.23172381947963361</v>
      </c>
      <c r="M73" s="229">
        <v>0.24155607151308239</v>
      </c>
      <c r="N73" s="229">
        <v>0.13583434786670731</v>
      </c>
      <c r="O73" s="229">
        <v>9.7641176623998779E-2</v>
      </c>
      <c r="P73" s="229">
        <v>7.8009268497224796E-2</v>
      </c>
      <c r="Q73" s="229">
        <v>9.809728504430773E-2</v>
      </c>
      <c r="R73" s="229">
        <v>0.12930320212081139</v>
      </c>
      <c r="S73" s="229">
        <v>9.3895812458973868E-2</v>
      </c>
      <c r="T73" s="229">
        <v>0.1100349831450539</v>
      </c>
      <c r="U73" s="229">
        <v>0.1090621901647309</v>
      </c>
      <c r="V73" s="229">
        <v>9.0873522846512622E-2</v>
      </c>
      <c r="W73" s="229">
        <v>8.5992838791728407E-2</v>
      </c>
      <c r="X73" s="229">
        <v>0.1044525265500955</v>
      </c>
      <c r="Y73" s="229">
        <v>8.3848410976862325E-2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0.82689132038679825</v>
      </c>
      <c r="C75" s="229">
        <v>0.95351079725772392</v>
      </c>
      <c r="D75" s="229">
        <v>0.99090587952897258</v>
      </c>
      <c r="E75" s="229">
        <v>0.99456892057393564</v>
      </c>
      <c r="F75" s="229">
        <v>1.191048118517638</v>
      </c>
      <c r="G75" s="229">
        <v>1.215710678501204</v>
      </c>
      <c r="H75" s="229">
        <v>1.286315965539973</v>
      </c>
      <c r="I75" s="229">
        <v>1.115811165886023</v>
      </c>
      <c r="J75" s="229">
        <v>1.48200366115226</v>
      </c>
      <c r="K75" s="229">
        <v>1.1043166234258781</v>
      </c>
      <c r="L75" s="229">
        <v>1.1993777501359539</v>
      </c>
      <c r="M75" s="229">
        <v>1.1179398510853491</v>
      </c>
      <c r="N75" s="229">
        <v>1.0460293978452011</v>
      </c>
      <c r="O75" s="229">
        <v>0.96512771281002596</v>
      </c>
      <c r="P75" s="229">
        <v>1.0229763001606991</v>
      </c>
      <c r="Q75" s="229">
        <v>0.87915628312094762</v>
      </c>
      <c r="R75" s="229">
        <v>0.91318290869795005</v>
      </c>
      <c r="S75" s="229">
        <v>0.85620841242645029</v>
      </c>
      <c r="T75" s="229">
        <v>0.86927031873871707</v>
      </c>
      <c r="U75" s="229">
        <v>0.93004542032619686</v>
      </c>
      <c r="V75" s="229">
        <v>0.86220128494852877</v>
      </c>
      <c r="W75" s="229">
        <v>0.76191007733090221</v>
      </c>
      <c r="X75" s="229">
        <v>0.95259738494877755</v>
      </c>
      <c r="Y75" s="229">
        <v>0.91202223346008116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1.051008252186237E-2</v>
      </c>
      <c r="E76" s="229">
        <v>6.7372323858102814E-3</v>
      </c>
      <c r="F76" s="229">
        <v>5.3897859086527735E-4</v>
      </c>
      <c r="G76" s="229">
        <v>8.0846788629791776E-4</v>
      </c>
      <c r="H76" s="229">
        <v>1.6169357725923351E-3</v>
      </c>
      <c r="I76" s="229">
        <v>2.6948929543262089E-4</v>
      </c>
      <c r="J76" s="229">
        <v>2.6948929543218152E-4</v>
      </c>
      <c r="K76" s="229">
        <v>2.6948929543247003E-4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5.9934419304089254E-4</v>
      </c>
      <c r="I77" s="229">
        <v>5.9934419304214902E-4</v>
      </c>
      <c r="J77" s="229">
        <v>8.979383323800287E-4</v>
      </c>
      <c r="K77" s="229">
        <v>1.1976104289018971E-3</v>
      </c>
      <c r="L77" s="229">
        <v>1.1976104289022781E-3</v>
      </c>
      <c r="M77" s="229">
        <v>1.7969546219395859E-3</v>
      </c>
      <c r="N77" s="229">
        <v>3.89250338321582E-3</v>
      </c>
      <c r="O77" s="229">
        <v>1.407380896465262E-2</v>
      </c>
      <c r="P77" s="229">
        <v>2.8446212068625049E-2</v>
      </c>
      <c r="Q77" s="229">
        <v>3.6231218835019209E-2</v>
      </c>
      <c r="R77" s="229">
        <v>2.934415040104375E-2</v>
      </c>
      <c r="S77" s="229">
        <v>5.2011434018363389E-2</v>
      </c>
      <c r="T77" s="229">
        <v>7.2162765573349955E-2</v>
      </c>
      <c r="U77" s="229">
        <v>8.1655256515923549E-2</v>
      </c>
      <c r="V77" s="229">
        <v>9.1057199055817176E-2</v>
      </c>
      <c r="W77" s="229">
        <v>0.11273599593841931</v>
      </c>
      <c r="X77" s="229">
        <v>9.8992041869535391E-2</v>
      </c>
      <c r="Y77" s="229">
        <v>8.0936259075459357E-2</v>
      </c>
      <c r="DA77" s="73" t="s">
        <v>2222</v>
      </c>
    </row>
    <row r="78" spans="1:105" ht="12" customHeight="1" x14ac:dyDescent="0.25">
      <c r="A78" s="64" t="s">
        <v>39</v>
      </c>
      <c r="B78" s="229">
        <v>5.3393375125462862E-2</v>
      </c>
      <c r="C78" s="229">
        <v>6.1333607726054708E-2</v>
      </c>
      <c r="D78" s="229">
        <v>6.6076619325653313E-2</v>
      </c>
      <c r="E78" s="229">
        <v>7.777029883306695E-2</v>
      </c>
      <c r="F78" s="229">
        <v>6.2781304221169246E-2</v>
      </c>
      <c r="G78" s="229">
        <v>5.5090079729521832E-2</v>
      </c>
      <c r="H78" s="229">
        <v>5.8889878794994591E-2</v>
      </c>
      <c r="I78" s="229">
        <v>7.2756719980899012E-2</v>
      </c>
      <c r="J78" s="229">
        <v>7.6251457163944908E-2</v>
      </c>
      <c r="K78" s="229">
        <v>7.6824930384706835E-2</v>
      </c>
      <c r="L78" s="229">
        <v>8.4116232761954485E-2</v>
      </c>
      <c r="M78" s="229">
        <v>8.8231873281569992E-2</v>
      </c>
      <c r="N78" s="229">
        <v>9.26838364420602E-2</v>
      </c>
      <c r="O78" s="229">
        <v>8.825558833969091E-2</v>
      </c>
      <c r="P78" s="229">
        <v>8.3774520335187549E-2</v>
      </c>
      <c r="Q78" s="229">
        <v>7.9500420109532677E-2</v>
      </c>
      <c r="R78" s="229">
        <v>7.9141460368225364E-2</v>
      </c>
      <c r="S78" s="229">
        <v>8.3551383198535292E-2</v>
      </c>
      <c r="T78" s="229">
        <v>8.371092086116215E-2</v>
      </c>
      <c r="U78" s="229">
        <v>6.9808507088728891E-2</v>
      </c>
      <c r="V78" s="229">
        <v>5.7042260186057847E-2</v>
      </c>
      <c r="W78" s="229">
        <v>5.6682222487688262E-2</v>
      </c>
      <c r="X78" s="229">
        <v>5.8448994307601282E-2</v>
      </c>
      <c r="Y78" s="229">
        <v>6.0395784977689167E-2</v>
      </c>
      <c r="DA78" s="73" t="s">
        <v>2223</v>
      </c>
    </row>
    <row r="79" spans="1:105" ht="12" customHeight="1" x14ac:dyDescent="0.25">
      <c r="A79" s="165" t="s">
        <v>2224</v>
      </c>
      <c r="B79" s="346">
        <v>7.7873021794641577</v>
      </c>
      <c r="C79" s="346">
        <v>8.2339281028459617</v>
      </c>
      <c r="D79" s="346">
        <v>8.6217214834874092</v>
      </c>
      <c r="E79" s="346">
        <v>9.8143569643434621</v>
      </c>
      <c r="F79" s="346">
        <v>10.77637212678551</v>
      </c>
      <c r="G79" s="346">
        <v>9.9738945662208618</v>
      </c>
      <c r="H79" s="346">
        <v>10.604082308832201</v>
      </c>
      <c r="I79" s="346">
        <v>10.87018151931356</v>
      </c>
      <c r="J79" s="346">
        <v>12.169133922038259</v>
      </c>
      <c r="K79" s="346">
        <v>11.460187657365029</v>
      </c>
      <c r="L79" s="346">
        <v>11.92816137152411</v>
      </c>
      <c r="M79" s="346">
        <v>11.925367771888659</v>
      </c>
      <c r="N79" s="346">
        <v>11.70931332410777</v>
      </c>
      <c r="O79" s="346">
        <v>11.770647710054741</v>
      </c>
      <c r="P79" s="346">
        <v>12.19457222004324</v>
      </c>
      <c r="Q79" s="346">
        <v>12.14341295947505</v>
      </c>
      <c r="R79" s="346">
        <v>12.277516611711119</v>
      </c>
      <c r="S79" s="346">
        <v>11.89162377540554</v>
      </c>
      <c r="T79" s="346">
        <v>11.657221554474869</v>
      </c>
      <c r="U79" s="346">
        <v>11.78660791425421</v>
      </c>
      <c r="V79" s="346">
        <v>11.284063336869449</v>
      </c>
      <c r="W79" s="346">
        <v>11.187789576260609</v>
      </c>
      <c r="X79" s="346">
        <v>11.6668078748467</v>
      </c>
      <c r="Y79" s="346">
        <v>11.29628470443966</v>
      </c>
      <c r="DA79" s="167" t="s">
        <v>2225</v>
      </c>
    </row>
    <row r="80" spans="1:105" ht="12" customHeight="1" x14ac:dyDescent="0.25">
      <c r="A80" s="132" t="s">
        <v>2226</v>
      </c>
      <c r="B80" s="316">
        <v>10.673584237259741</v>
      </c>
      <c r="C80" s="316">
        <v>11.28574738515079</v>
      </c>
      <c r="D80" s="316">
        <v>11.81727232402417</v>
      </c>
      <c r="E80" s="316">
        <v>13.45194566479053</v>
      </c>
      <c r="F80" s="316">
        <v>14.77052167959118</v>
      </c>
      <c r="G80" s="316">
        <v>13.67061420922423</v>
      </c>
      <c r="H80" s="316">
        <v>14.53437444364646</v>
      </c>
      <c r="I80" s="316">
        <v>14.89910054173356</v>
      </c>
      <c r="J80" s="316">
        <v>16.679496058840229</v>
      </c>
      <c r="K80" s="316">
        <v>15.70778628037097</v>
      </c>
      <c r="L80" s="316">
        <v>16.349209554283771</v>
      </c>
      <c r="M80" s="316">
        <v>16.345380536178791</v>
      </c>
      <c r="N80" s="316">
        <v>16.049247768362829</v>
      </c>
      <c r="O80" s="316">
        <v>16.13331510258956</v>
      </c>
      <c r="P80" s="316">
        <v>16.714362795786009</v>
      </c>
      <c r="Q80" s="316">
        <v>16.644241890675829</v>
      </c>
      <c r="R80" s="316">
        <v>16.82804965820289</v>
      </c>
      <c r="S80" s="316">
        <v>16.299129680534051</v>
      </c>
      <c r="T80" s="316">
        <v>15.97784872946192</v>
      </c>
      <c r="U80" s="316">
        <v>16.15519078945017</v>
      </c>
      <c r="V80" s="316">
        <v>15.466383323645189</v>
      </c>
      <c r="W80" s="316">
        <v>15.334426701182791</v>
      </c>
      <c r="X80" s="316">
        <v>15.99098811915762</v>
      </c>
      <c r="Y80" s="316">
        <v>15.483134413207271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0.99999999999999989</v>
      </c>
      <c r="E84" s="232">
        <f t="shared" si="4"/>
        <v>1</v>
      </c>
      <c r="F84" s="232">
        <f t="shared" si="4"/>
        <v>1</v>
      </c>
      <c r="G84" s="232">
        <f t="shared" si="4"/>
        <v>0.99999999999999978</v>
      </c>
      <c r="H84" s="232">
        <f t="shared" si="4"/>
        <v>1.0000000000000007</v>
      </c>
      <c r="I84" s="232">
        <f t="shared" si="4"/>
        <v>0.99999999999999978</v>
      </c>
      <c r="J84" s="232">
        <f t="shared" si="4"/>
        <v>1.0000000000000004</v>
      </c>
      <c r="K84" s="232">
        <f t="shared" si="4"/>
        <v>1.0000000000000007</v>
      </c>
      <c r="L84" s="232">
        <f t="shared" si="4"/>
        <v>0.99999999999999989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1</v>
      </c>
      <c r="P84" s="232">
        <f t="shared" si="4"/>
        <v>1.0000000000000002</v>
      </c>
      <c r="Q84" s="232">
        <f t="shared" si="4"/>
        <v>1</v>
      </c>
      <c r="R84" s="232">
        <f t="shared" si="4"/>
        <v>1.0000000000000002</v>
      </c>
      <c r="S84" s="232">
        <f t="shared" si="4"/>
        <v>0.99999999999999978</v>
      </c>
      <c r="T84" s="232">
        <f t="shared" si="4"/>
        <v>1</v>
      </c>
      <c r="U84" s="232">
        <f t="shared" si="4"/>
        <v>1.0000000000000004</v>
      </c>
      <c r="V84" s="232">
        <f t="shared" si="4"/>
        <v>1</v>
      </c>
      <c r="W84" s="232">
        <f t="shared" si="4"/>
        <v>0.99999999999999967</v>
      </c>
      <c r="X84" s="232">
        <f t="shared" si="4"/>
        <v>1.0000000000000002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9.423154737695949E-3</v>
      </c>
      <c r="C85" s="299">
        <f t="shared" si="5"/>
        <v>9.1142101760968534E-3</v>
      </c>
      <c r="D85" s="299">
        <f t="shared" si="5"/>
        <v>8.9972173785266389E-3</v>
      </c>
      <c r="E85" s="299">
        <f t="shared" si="5"/>
        <v>1.0455773573927145E-2</v>
      </c>
      <c r="F85" s="299">
        <f t="shared" si="5"/>
        <v>1.0955744987167981E-2</v>
      </c>
      <c r="G85" s="299">
        <f t="shared" si="5"/>
        <v>9.654827241580238E-3</v>
      </c>
      <c r="H85" s="299">
        <f t="shared" si="5"/>
        <v>9.987723308230629E-3</v>
      </c>
      <c r="I85" s="299">
        <f t="shared" si="5"/>
        <v>1.0876860341774571E-2</v>
      </c>
      <c r="J85" s="299">
        <f t="shared" si="5"/>
        <v>1.0175626901301495E-2</v>
      </c>
      <c r="K85" s="299">
        <f t="shared" si="5"/>
        <v>1.1778885013425465E-2</v>
      </c>
      <c r="L85" s="299">
        <f t="shared" si="5"/>
        <v>1.1935252853378384E-2</v>
      </c>
      <c r="M85" s="299">
        <f t="shared" si="5"/>
        <v>1.2172684363729817E-2</v>
      </c>
      <c r="N85" s="299">
        <f t="shared" si="5"/>
        <v>1.3105405168663929E-2</v>
      </c>
      <c r="O85" s="299">
        <f t="shared" si="5"/>
        <v>1.4201504180525454E-2</v>
      </c>
      <c r="P85" s="299">
        <f t="shared" si="5"/>
        <v>1.4098363699887637E-2</v>
      </c>
      <c r="Q85" s="299">
        <f t="shared" si="5"/>
        <v>1.4990826126995132E-2</v>
      </c>
      <c r="R85" s="299">
        <f t="shared" si="5"/>
        <v>1.4676511921557462E-2</v>
      </c>
      <c r="S85" s="299">
        <f t="shared" si="5"/>
        <v>1.4916814037462678E-2</v>
      </c>
      <c r="T85" s="299">
        <f t="shared" si="5"/>
        <v>1.4667148274933312E-2</v>
      </c>
      <c r="U85" s="299">
        <f t="shared" si="5"/>
        <v>1.4575148779120844E-2</v>
      </c>
      <c r="V85" s="299">
        <f t="shared" si="5"/>
        <v>1.5102071550868642E-2</v>
      </c>
      <c r="W85" s="299">
        <f t="shared" si="5"/>
        <v>1.6119146474225458E-2</v>
      </c>
      <c r="X85" s="299">
        <f t="shared" si="5"/>
        <v>1.4473717820492853E-2</v>
      </c>
      <c r="Y85" s="299">
        <f t="shared" si="5"/>
        <v>1.4698079371902113E-2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1.0993680527311945E-2</v>
      </c>
      <c r="C86" s="233">
        <f t="shared" si="6"/>
        <v>1.0633245205446337E-2</v>
      </c>
      <c r="D86" s="233">
        <f t="shared" si="6"/>
        <v>1.0496753608281076E-2</v>
      </c>
      <c r="E86" s="233">
        <f t="shared" si="6"/>
        <v>1.2198402502915007E-2</v>
      </c>
      <c r="F86" s="233">
        <f t="shared" si="6"/>
        <v>1.2781702485029318E-2</v>
      </c>
      <c r="G86" s="233">
        <f t="shared" si="6"/>
        <v>1.1263965115176947E-2</v>
      </c>
      <c r="H86" s="233">
        <f t="shared" si="6"/>
        <v>1.1652343859602409E-2</v>
      </c>
      <c r="I86" s="233">
        <f t="shared" si="6"/>
        <v>1.2689670398737E-2</v>
      </c>
      <c r="J86" s="233">
        <f t="shared" si="6"/>
        <v>1.1871564718185084E-2</v>
      </c>
      <c r="K86" s="233">
        <f t="shared" si="6"/>
        <v>1.3742032515663046E-2</v>
      </c>
      <c r="L86" s="233">
        <f t="shared" si="6"/>
        <v>1.3924461662274784E-2</v>
      </c>
      <c r="M86" s="233">
        <f t="shared" si="6"/>
        <v>1.4201465091018118E-2</v>
      </c>
      <c r="N86" s="233">
        <f t="shared" si="6"/>
        <v>1.5289639363441245E-2</v>
      </c>
      <c r="O86" s="233">
        <f t="shared" si="6"/>
        <v>1.6568421543946363E-2</v>
      </c>
      <c r="P86" s="233">
        <f t="shared" si="6"/>
        <v>1.6448090983202251E-2</v>
      </c>
      <c r="Q86" s="233">
        <f t="shared" si="6"/>
        <v>1.7489297148160991E-2</v>
      </c>
      <c r="R86" s="233">
        <f t="shared" si="6"/>
        <v>1.7122597241817049E-2</v>
      </c>
      <c r="S86" s="233">
        <f t="shared" si="6"/>
        <v>1.7402949710373122E-2</v>
      </c>
      <c r="T86" s="233">
        <f t="shared" si="6"/>
        <v>1.7111672987422197E-2</v>
      </c>
      <c r="U86" s="233">
        <f t="shared" si="6"/>
        <v>1.7004340242307653E-2</v>
      </c>
      <c r="V86" s="233">
        <f t="shared" si="6"/>
        <v>1.7619083476013417E-2</v>
      </c>
      <c r="W86" s="233">
        <f t="shared" si="6"/>
        <v>1.8805670886596376E-2</v>
      </c>
      <c r="X86" s="233">
        <f t="shared" si="6"/>
        <v>1.6886004123908342E-2</v>
      </c>
      <c r="Y86" s="233">
        <f t="shared" si="6"/>
        <v>1.7147759267219141E-2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2.512841263385587E-2</v>
      </c>
      <c r="C87" s="233">
        <f t="shared" si="7"/>
        <v>2.4304560469591611E-2</v>
      </c>
      <c r="D87" s="233">
        <f t="shared" si="7"/>
        <v>2.3992579676071026E-2</v>
      </c>
      <c r="E87" s="233">
        <f t="shared" si="7"/>
        <v>2.7882062863805727E-2</v>
      </c>
      <c r="F87" s="233">
        <f t="shared" si="7"/>
        <v>2.9215319965781292E-2</v>
      </c>
      <c r="G87" s="233">
        <f t="shared" si="7"/>
        <v>2.5746205977547301E-2</v>
      </c>
      <c r="H87" s="233">
        <f t="shared" si="7"/>
        <v>2.6633928821948354E-2</v>
      </c>
      <c r="I87" s="233">
        <f t="shared" si="7"/>
        <v>2.9004960911398855E-2</v>
      </c>
      <c r="J87" s="233">
        <f t="shared" si="7"/>
        <v>2.713500507013733E-2</v>
      </c>
      <c r="K87" s="233">
        <f t="shared" si="7"/>
        <v>3.1410360035801235E-2</v>
      </c>
      <c r="L87" s="233">
        <f t="shared" si="7"/>
        <v>3.1827340942342346E-2</v>
      </c>
      <c r="M87" s="233">
        <f t="shared" si="7"/>
        <v>3.2460491636612833E-2</v>
      </c>
      <c r="N87" s="233">
        <f t="shared" si="7"/>
        <v>3.4947747116437139E-2</v>
      </c>
      <c r="O87" s="233">
        <f t="shared" si="7"/>
        <v>3.7870677814734542E-2</v>
      </c>
      <c r="P87" s="233">
        <f t="shared" si="7"/>
        <v>3.7595636533033716E-2</v>
      </c>
      <c r="Q87" s="233">
        <f t="shared" si="7"/>
        <v>3.9975536338653694E-2</v>
      </c>
      <c r="R87" s="233">
        <f t="shared" si="7"/>
        <v>3.9137365124153251E-2</v>
      </c>
      <c r="S87" s="233">
        <f t="shared" si="7"/>
        <v>3.9778170766567138E-2</v>
      </c>
      <c r="T87" s="233">
        <f t="shared" si="7"/>
        <v>3.9112395399822156E-2</v>
      </c>
      <c r="U87" s="233">
        <f t="shared" si="7"/>
        <v>3.8867063410988917E-2</v>
      </c>
      <c r="V87" s="233">
        <f t="shared" si="7"/>
        <v>4.0272190802316379E-2</v>
      </c>
      <c r="W87" s="233">
        <f t="shared" si="7"/>
        <v>4.2984390597934553E-2</v>
      </c>
      <c r="X87" s="233">
        <f t="shared" si="7"/>
        <v>3.8596580854647629E-2</v>
      </c>
      <c r="Y87" s="233">
        <f t="shared" si="7"/>
        <v>3.9194878325072326E-2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1.8846309475391902E-2</v>
      </c>
      <c r="C88" s="233">
        <f t="shared" si="8"/>
        <v>1.8228420352193714E-2</v>
      </c>
      <c r="D88" s="233">
        <f t="shared" si="8"/>
        <v>1.7994434757053274E-2</v>
      </c>
      <c r="E88" s="233">
        <f t="shared" si="8"/>
        <v>2.091154714785429E-2</v>
      </c>
      <c r="F88" s="233">
        <f t="shared" si="8"/>
        <v>2.1911489974335969E-2</v>
      </c>
      <c r="G88" s="233">
        <f t="shared" si="8"/>
        <v>1.9309654483160472E-2</v>
      </c>
      <c r="H88" s="233">
        <f t="shared" si="8"/>
        <v>1.9975446616461254E-2</v>
      </c>
      <c r="I88" s="233">
        <f t="shared" si="8"/>
        <v>2.1753720683549145E-2</v>
      </c>
      <c r="J88" s="233">
        <f t="shared" si="8"/>
        <v>2.0351253802602994E-2</v>
      </c>
      <c r="K88" s="233">
        <f t="shared" si="8"/>
        <v>2.355777002685093E-2</v>
      </c>
      <c r="L88" s="233">
        <f t="shared" si="8"/>
        <v>2.3870505706756764E-2</v>
      </c>
      <c r="M88" s="233">
        <f t="shared" si="8"/>
        <v>2.434536872745963E-2</v>
      </c>
      <c r="N88" s="233">
        <f t="shared" si="8"/>
        <v>2.6210810337327861E-2</v>
      </c>
      <c r="O88" s="233">
        <f t="shared" si="8"/>
        <v>2.8403008361050905E-2</v>
      </c>
      <c r="P88" s="233">
        <f t="shared" si="8"/>
        <v>2.8196727399775273E-2</v>
      </c>
      <c r="Q88" s="233">
        <f t="shared" si="8"/>
        <v>2.998165225399026E-2</v>
      </c>
      <c r="R88" s="233">
        <f t="shared" si="8"/>
        <v>2.9353023843114931E-2</v>
      </c>
      <c r="S88" s="233">
        <f t="shared" si="8"/>
        <v>2.9833628074925355E-2</v>
      </c>
      <c r="T88" s="233">
        <f t="shared" si="8"/>
        <v>2.9334296549866624E-2</v>
      </c>
      <c r="U88" s="233">
        <f t="shared" si="8"/>
        <v>2.9150297558241684E-2</v>
      </c>
      <c r="V88" s="233">
        <f t="shared" si="8"/>
        <v>3.0204143101737285E-2</v>
      </c>
      <c r="W88" s="233">
        <f t="shared" si="8"/>
        <v>3.2238292948450917E-2</v>
      </c>
      <c r="X88" s="233">
        <f t="shared" si="8"/>
        <v>2.8947435640985709E-2</v>
      </c>
      <c r="Y88" s="233">
        <f t="shared" si="8"/>
        <v>2.9396158743804232E-2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2.0604504553308808E-2</v>
      </c>
      <c r="C89" s="300">
        <f t="shared" si="9"/>
        <v>2.0754393861661238E-2</v>
      </c>
      <c r="D89" s="300">
        <f t="shared" si="9"/>
        <v>2.0759789772600644E-2</v>
      </c>
      <c r="E89" s="300">
        <f t="shared" si="9"/>
        <v>2.0263465504053568E-2</v>
      </c>
      <c r="F89" s="300">
        <f t="shared" si="9"/>
        <v>2.0321859191837578E-2</v>
      </c>
      <c r="G89" s="300">
        <f t="shared" si="9"/>
        <v>2.0703206078992158E-2</v>
      </c>
      <c r="H89" s="300">
        <f t="shared" si="9"/>
        <v>2.0570975244542745E-2</v>
      </c>
      <c r="I89" s="300">
        <f t="shared" si="9"/>
        <v>2.0208833897083368E-2</v>
      </c>
      <c r="J89" s="300">
        <f t="shared" si="9"/>
        <v>2.0586360638342887E-2</v>
      </c>
      <c r="K89" s="300">
        <f t="shared" si="9"/>
        <v>1.9969880090825204E-2</v>
      </c>
      <c r="L89" s="300">
        <f t="shared" si="9"/>
        <v>2.0023582040900587E-2</v>
      </c>
      <c r="M89" s="300">
        <f t="shared" si="9"/>
        <v>1.9913796637169665E-2</v>
      </c>
      <c r="N89" s="300">
        <f t="shared" si="9"/>
        <v>1.9832842068356307E-2</v>
      </c>
      <c r="O89" s="300">
        <f t="shared" si="9"/>
        <v>1.9796456698699668E-2</v>
      </c>
      <c r="P89" s="300">
        <f t="shared" si="9"/>
        <v>1.9796685686048216E-2</v>
      </c>
      <c r="Q89" s="300">
        <f t="shared" si="9"/>
        <v>1.9833784928361103E-2</v>
      </c>
      <c r="R89" s="300">
        <f t="shared" si="9"/>
        <v>1.9790392842873851E-2</v>
      </c>
      <c r="S89" s="300">
        <f t="shared" si="9"/>
        <v>1.9797612715857123E-2</v>
      </c>
      <c r="T89" s="300">
        <f t="shared" si="9"/>
        <v>1.9752509375039452E-2</v>
      </c>
      <c r="U89" s="300">
        <f t="shared" si="9"/>
        <v>1.9767013146610366E-2</v>
      </c>
      <c r="V89" s="300">
        <f t="shared" si="9"/>
        <v>1.9826336809034565E-2</v>
      </c>
      <c r="W89" s="300">
        <f t="shared" si="9"/>
        <v>2.0029013632491866E-2</v>
      </c>
      <c r="X89" s="300">
        <f t="shared" si="9"/>
        <v>1.9784960368193022E-2</v>
      </c>
      <c r="Y89" s="300">
        <f t="shared" si="9"/>
        <v>1.9813331586128288E-2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6.5071007252651927E-2</v>
      </c>
      <c r="C90" s="301">
        <f t="shared" si="10"/>
        <v>6.5475111766647526E-2</v>
      </c>
      <c r="D90" s="301">
        <f t="shared" si="10"/>
        <v>6.5586800687791325E-2</v>
      </c>
      <c r="E90" s="301">
        <f t="shared" si="10"/>
        <v>6.3655805243169855E-2</v>
      </c>
      <c r="F90" s="301">
        <f t="shared" si="10"/>
        <v>6.3196922652771298E-2</v>
      </c>
      <c r="G90" s="301">
        <f t="shared" si="10"/>
        <v>6.4793772727926788E-2</v>
      </c>
      <c r="H90" s="301">
        <f t="shared" si="10"/>
        <v>6.4352559686005534E-2</v>
      </c>
      <c r="I90" s="301">
        <f t="shared" si="10"/>
        <v>6.3251348317309081E-2</v>
      </c>
      <c r="J90" s="301">
        <f t="shared" si="10"/>
        <v>6.4082798269061048E-2</v>
      </c>
      <c r="K90" s="301">
        <f t="shared" si="10"/>
        <v>6.2341029076492409E-2</v>
      </c>
      <c r="L90" s="301">
        <f t="shared" si="10"/>
        <v>6.2181541555142952E-2</v>
      </c>
      <c r="M90" s="301">
        <f t="shared" si="10"/>
        <v>6.1969967993056804E-2</v>
      </c>
      <c r="N90" s="301">
        <f t="shared" si="10"/>
        <v>6.131219838794482E-2</v>
      </c>
      <c r="O90" s="301">
        <f t="shared" si="10"/>
        <v>6.0917987434530155E-2</v>
      </c>
      <c r="P90" s="301">
        <f t="shared" si="10"/>
        <v>6.0912812634170629E-2</v>
      </c>
      <c r="Q90" s="301">
        <f t="shared" si="10"/>
        <v>6.0897137269583942E-2</v>
      </c>
      <c r="R90" s="301">
        <f t="shared" si="10"/>
        <v>6.0890125843715184E-2</v>
      </c>
      <c r="S90" s="301">
        <f t="shared" si="10"/>
        <v>6.0820814024842677E-2</v>
      </c>
      <c r="T90" s="301">
        <f t="shared" si="10"/>
        <v>6.0716473252247632E-2</v>
      </c>
      <c r="U90" s="301">
        <f t="shared" si="10"/>
        <v>6.0728864557107846E-2</v>
      </c>
      <c r="V90" s="301">
        <f t="shared" si="10"/>
        <v>6.079596029694842E-2</v>
      </c>
      <c r="W90" s="301">
        <f t="shared" si="10"/>
        <v>6.1263653551187375E-2</v>
      </c>
      <c r="X90" s="301">
        <f t="shared" si="10"/>
        <v>6.0697952200026474E-2</v>
      </c>
      <c r="Y90" s="301">
        <f t="shared" si="10"/>
        <v>6.0745229542911061E-2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6.0313615273708127E-2</v>
      </c>
      <c r="C91" s="302">
        <f t="shared" si="11"/>
        <v>6.1157373971790163E-2</v>
      </c>
      <c r="D91" s="302">
        <f t="shared" si="11"/>
        <v>6.1410972089654674E-2</v>
      </c>
      <c r="E91" s="302">
        <f t="shared" si="11"/>
        <v>5.7090111495676825E-2</v>
      </c>
      <c r="F91" s="302">
        <f t="shared" si="11"/>
        <v>5.5697144686323176E-2</v>
      </c>
      <c r="G91" s="302">
        <f t="shared" si="11"/>
        <v>5.9702148292124897E-2</v>
      </c>
      <c r="H91" s="302">
        <f t="shared" si="11"/>
        <v>5.8709672274080374E-2</v>
      </c>
      <c r="I91" s="302">
        <f t="shared" si="11"/>
        <v>5.5886749263944914E-2</v>
      </c>
      <c r="J91" s="302">
        <f t="shared" si="11"/>
        <v>5.8099193896400593E-2</v>
      </c>
      <c r="K91" s="302">
        <f t="shared" si="11"/>
        <v>5.2876461881472686E-2</v>
      </c>
      <c r="L91" s="302">
        <f t="shared" si="11"/>
        <v>5.2302993226996629E-2</v>
      </c>
      <c r="M91" s="302">
        <f t="shared" si="11"/>
        <v>5.1426538145466369E-2</v>
      </c>
      <c r="N91" s="302">
        <f t="shared" si="11"/>
        <v>4.790404820974787E-2</v>
      </c>
      <c r="O91" s="302">
        <f t="shared" si="11"/>
        <v>4.3493252661257753E-2</v>
      </c>
      <c r="P91" s="302">
        <f t="shared" si="11"/>
        <v>4.384576288073945E-2</v>
      </c>
      <c r="Q91" s="302">
        <f t="shared" si="11"/>
        <v>4.0035218375917933E-2</v>
      </c>
      <c r="R91" s="302">
        <f t="shared" si="11"/>
        <v>4.1477493933044986E-2</v>
      </c>
      <c r="S91" s="302">
        <f t="shared" si="11"/>
        <v>4.0038795735492273E-2</v>
      </c>
      <c r="T91" s="302">
        <f t="shared" si="11"/>
        <v>4.0801078390770504E-2</v>
      </c>
      <c r="U91" s="302">
        <f t="shared" si="11"/>
        <v>4.1291377323464169E-2</v>
      </c>
      <c r="V91" s="302">
        <f t="shared" si="11"/>
        <v>3.8956503976174395E-2</v>
      </c>
      <c r="W91" s="302">
        <f t="shared" si="11"/>
        <v>3.4005239066720219E-2</v>
      </c>
      <c r="X91" s="302">
        <f t="shared" si="11"/>
        <v>4.1638831924423796E-2</v>
      </c>
      <c r="Y91" s="302">
        <f t="shared" si="11"/>
        <v>4.0836830052861331E-2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4.003539599928131E-3</v>
      </c>
      <c r="C92" s="302">
        <f t="shared" si="12"/>
        <v>3.5886009807696148E-3</v>
      </c>
      <c r="D92" s="302">
        <f t="shared" si="12"/>
        <v>3.4560512078545178E-3</v>
      </c>
      <c r="E92" s="302">
        <f t="shared" si="12"/>
        <v>5.7292318615788547E-3</v>
      </c>
      <c r="F92" s="302">
        <f t="shared" si="12"/>
        <v>6.6233183674746822E-3</v>
      </c>
      <c r="G92" s="302">
        <f t="shared" si="12"/>
        <v>4.3192382564754715E-3</v>
      </c>
      <c r="H92" s="302">
        <f t="shared" si="12"/>
        <v>4.8438695472666961E-3</v>
      </c>
      <c r="I92" s="302">
        <f t="shared" si="12"/>
        <v>6.4944502260221955E-3</v>
      </c>
      <c r="J92" s="302">
        <f t="shared" si="12"/>
        <v>5.1695542205563369E-3</v>
      </c>
      <c r="K92" s="302">
        <f t="shared" si="12"/>
        <v>8.5222563939456909E-3</v>
      </c>
      <c r="L92" s="302">
        <f t="shared" si="12"/>
        <v>8.9237280998760542E-3</v>
      </c>
      <c r="M92" s="302">
        <f t="shared" si="12"/>
        <v>9.5696150984920444E-3</v>
      </c>
      <c r="N92" s="302">
        <f t="shared" si="12"/>
        <v>1.2359717764703836E-2</v>
      </c>
      <c r="O92" s="302">
        <f t="shared" si="12"/>
        <v>1.6288614438830364E-2</v>
      </c>
      <c r="P92" s="302">
        <f t="shared" si="12"/>
        <v>1.5939180657440169E-2</v>
      </c>
      <c r="Q92" s="302">
        <f t="shared" si="12"/>
        <v>1.9662652803506393E-2</v>
      </c>
      <c r="R92" s="302">
        <f t="shared" si="12"/>
        <v>1.8238510956945599E-2</v>
      </c>
      <c r="S92" s="302">
        <f t="shared" si="12"/>
        <v>1.9588673166353383E-2</v>
      </c>
      <c r="T92" s="302">
        <f t="shared" si="12"/>
        <v>1.8742022999482476E-2</v>
      </c>
      <c r="U92" s="302">
        <f t="shared" si="12"/>
        <v>1.8271475331314013E-2</v>
      </c>
      <c r="V92" s="302">
        <f t="shared" si="12"/>
        <v>2.0631290596704533E-2</v>
      </c>
      <c r="W92" s="302">
        <f t="shared" si="12"/>
        <v>2.5968882766529113E-2</v>
      </c>
      <c r="X92" s="302">
        <f t="shared" si="12"/>
        <v>1.790122284996324E-2</v>
      </c>
      <c r="Y92" s="302">
        <f t="shared" si="12"/>
        <v>1.8732553140297568E-2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7.5385237901567611E-4</v>
      </c>
      <c r="C93" s="302">
        <f t="shared" si="13"/>
        <v>7.2913681408774819E-4</v>
      </c>
      <c r="D93" s="302">
        <f t="shared" si="13"/>
        <v>7.1977739028213062E-4</v>
      </c>
      <c r="E93" s="302">
        <f t="shared" si="13"/>
        <v>8.3646188591417127E-4</v>
      </c>
      <c r="F93" s="302">
        <f t="shared" si="13"/>
        <v>8.7645959897343889E-4</v>
      </c>
      <c r="G93" s="302">
        <f t="shared" si="13"/>
        <v>7.7238617932641885E-4</v>
      </c>
      <c r="H93" s="302">
        <f t="shared" si="13"/>
        <v>7.9901786465845026E-4</v>
      </c>
      <c r="I93" s="302">
        <f t="shared" si="13"/>
        <v>8.7014882734196561E-4</v>
      </c>
      <c r="J93" s="302">
        <f t="shared" si="13"/>
        <v>8.1405015210411975E-4</v>
      </c>
      <c r="K93" s="302">
        <f t="shared" si="13"/>
        <v>9.4231080107403721E-4</v>
      </c>
      <c r="L93" s="302">
        <f t="shared" si="13"/>
        <v>9.5482022827027041E-4</v>
      </c>
      <c r="M93" s="302">
        <f t="shared" si="13"/>
        <v>9.7381474909838547E-4</v>
      </c>
      <c r="N93" s="302">
        <f t="shared" si="13"/>
        <v>1.0484324134931143E-3</v>
      </c>
      <c r="O93" s="302">
        <f t="shared" si="13"/>
        <v>1.1361203344420357E-3</v>
      </c>
      <c r="P93" s="302">
        <f t="shared" si="13"/>
        <v>1.1278690959910115E-3</v>
      </c>
      <c r="Q93" s="302">
        <f t="shared" si="13"/>
        <v>1.1992660901596103E-3</v>
      </c>
      <c r="R93" s="302">
        <f t="shared" si="13"/>
        <v>1.1741209537245972E-3</v>
      </c>
      <c r="S93" s="302">
        <f t="shared" si="13"/>
        <v>1.1933451229970142E-3</v>
      </c>
      <c r="T93" s="302">
        <f t="shared" si="13"/>
        <v>1.1733718619946645E-3</v>
      </c>
      <c r="U93" s="302">
        <f t="shared" si="13"/>
        <v>1.1660119023296674E-3</v>
      </c>
      <c r="V93" s="302">
        <f t="shared" si="13"/>
        <v>1.2081657240694912E-3</v>
      </c>
      <c r="W93" s="302">
        <f t="shared" si="13"/>
        <v>1.2895317179380365E-3</v>
      </c>
      <c r="X93" s="302">
        <f t="shared" si="13"/>
        <v>1.1578974256394288E-3</v>
      </c>
      <c r="Y93" s="302">
        <f t="shared" si="13"/>
        <v>1.1758463497521692E-3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5.4225839377209969E-2</v>
      </c>
      <c r="C94" s="301">
        <f t="shared" si="14"/>
        <v>5.4562593138872906E-2</v>
      </c>
      <c r="D94" s="301">
        <f t="shared" si="14"/>
        <v>5.4655667239826088E-2</v>
      </c>
      <c r="E94" s="301">
        <f t="shared" si="14"/>
        <v>5.3046504369308238E-2</v>
      </c>
      <c r="F94" s="301">
        <f t="shared" si="14"/>
        <v>5.2664102210642737E-2</v>
      </c>
      <c r="G94" s="301">
        <f t="shared" si="14"/>
        <v>5.3994810606605687E-2</v>
      </c>
      <c r="H94" s="301">
        <f t="shared" si="14"/>
        <v>5.362713307167128E-2</v>
      </c>
      <c r="I94" s="301">
        <f t="shared" si="14"/>
        <v>5.2709456931090914E-2</v>
      </c>
      <c r="J94" s="301">
        <f t="shared" si="14"/>
        <v>5.3402331890884204E-2</v>
      </c>
      <c r="K94" s="301">
        <f t="shared" si="14"/>
        <v>5.1950857563743652E-2</v>
      </c>
      <c r="L94" s="301">
        <f t="shared" si="14"/>
        <v>5.1817951295952444E-2</v>
      </c>
      <c r="M94" s="301">
        <f t="shared" si="14"/>
        <v>5.164163999421402E-2</v>
      </c>
      <c r="N94" s="301">
        <f t="shared" si="14"/>
        <v>5.1093498656620696E-2</v>
      </c>
      <c r="O94" s="301">
        <f t="shared" si="14"/>
        <v>5.0764989528775117E-2</v>
      </c>
      <c r="P94" s="301">
        <f t="shared" si="14"/>
        <v>5.0760677195142226E-2</v>
      </c>
      <c r="Q94" s="301">
        <f t="shared" si="14"/>
        <v>5.0747614391319966E-2</v>
      </c>
      <c r="R94" s="301">
        <f t="shared" si="14"/>
        <v>5.0741771536429316E-2</v>
      </c>
      <c r="S94" s="301">
        <f t="shared" si="14"/>
        <v>5.0684011687368906E-2</v>
      </c>
      <c r="T94" s="301">
        <f t="shared" si="14"/>
        <v>5.0597061043539698E-2</v>
      </c>
      <c r="U94" s="301">
        <f t="shared" si="14"/>
        <v>5.060738713092322E-2</v>
      </c>
      <c r="V94" s="301">
        <f t="shared" si="14"/>
        <v>5.0663300247457035E-2</v>
      </c>
      <c r="W94" s="301">
        <f t="shared" si="14"/>
        <v>5.1053044625989502E-2</v>
      </c>
      <c r="X94" s="301">
        <f t="shared" si="14"/>
        <v>5.0581626833355389E-2</v>
      </c>
      <c r="Y94" s="301">
        <f t="shared" si="14"/>
        <v>5.0621024619092563E-2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5.0261346061423462E-2</v>
      </c>
      <c r="C95" s="302">
        <f t="shared" si="15"/>
        <v>5.0964478309825104E-2</v>
      </c>
      <c r="D95" s="302">
        <f t="shared" si="15"/>
        <v>5.1175810074712218E-2</v>
      </c>
      <c r="E95" s="302">
        <f t="shared" si="15"/>
        <v>4.757509291306404E-2</v>
      </c>
      <c r="F95" s="302">
        <f t="shared" si="15"/>
        <v>4.6414287238602643E-2</v>
      </c>
      <c r="G95" s="302">
        <f t="shared" si="15"/>
        <v>4.9751790243437441E-2</v>
      </c>
      <c r="H95" s="302">
        <f t="shared" si="15"/>
        <v>4.8924726895066994E-2</v>
      </c>
      <c r="I95" s="302">
        <f t="shared" si="15"/>
        <v>4.6572291053287446E-2</v>
      </c>
      <c r="J95" s="302">
        <f t="shared" si="15"/>
        <v>4.8415994913667153E-2</v>
      </c>
      <c r="K95" s="302">
        <f t="shared" si="15"/>
        <v>4.4063718234560546E-2</v>
      </c>
      <c r="L95" s="302">
        <f t="shared" si="15"/>
        <v>4.3585827689163838E-2</v>
      </c>
      <c r="M95" s="302">
        <f t="shared" si="15"/>
        <v>4.2855448454555335E-2</v>
      </c>
      <c r="N95" s="302">
        <f t="shared" si="15"/>
        <v>3.9920040174789895E-2</v>
      </c>
      <c r="O95" s="302">
        <f t="shared" si="15"/>
        <v>3.6244377217714778E-2</v>
      </c>
      <c r="P95" s="302">
        <f t="shared" si="15"/>
        <v>3.653813573394956E-2</v>
      </c>
      <c r="Q95" s="302">
        <f t="shared" si="15"/>
        <v>3.336268197993162E-2</v>
      </c>
      <c r="R95" s="302">
        <f t="shared" si="15"/>
        <v>3.4564578277537492E-2</v>
      </c>
      <c r="S95" s="302">
        <f t="shared" si="15"/>
        <v>3.336566311291024E-2</v>
      </c>
      <c r="T95" s="302">
        <f t="shared" si="15"/>
        <v>3.4000898658975418E-2</v>
      </c>
      <c r="U95" s="302">
        <f t="shared" si="15"/>
        <v>3.4409481102886816E-2</v>
      </c>
      <c r="V95" s="302">
        <f t="shared" si="15"/>
        <v>3.2463753313478672E-2</v>
      </c>
      <c r="W95" s="302">
        <f t="shared" si="15"/>
        <v>2.8337699222266866E-2</v>
      </c>
      <c r="X95" s="302">
        <f t="shared" si="15"/>
        <v>3.4699026603686497E-2</v>
      </c>
      <c r="Y95" s="302">
        <f t="shared" si="15"/>
        <v>3.4030691710717778E-2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3.3362829999401106E-3</v>
      </c>
      <c r="C96" s="302">
        <f t="shared" si="16"/>
        <v>2.9905008173080126E-3</v>
      </c>
      <c r="D96" s="302">
        <f t="shared" si="16"/>
        <v>2.8800426732120978E-3</v>
      </c>
      <c r="E96" s="302">
        <f t="shared" si="16"/>
        <v>4.7743598846490473E-3</v>
      </c>
      <c r="F96" s="302">
        <f t="shared" si="16"/>
        <v>5.519431972895567E-3</v>
      </c>
      <c r="G96" s="302">
        <f t="shared" si="16"/>
        <v>3.5993652137295599E-3</v>
      </c>
      <c r="H96" s="302">
        <f t="shared" si="16"/>
        <v>4.036557956055579E-3</v>
      </c>
      <c r="I96" s="302">
        <f t="shared" si="16"/>
        <v>5.4120418550184946E-3</v>
      </c>
      <c r="J96" s="302">
        <f t="shared" si="16"/>
        <v>4.3079618504636144E-3</v>
      </c>
      <c r="K96" s="302">
        <f t="shared" si="16"/>
        <v>7.1018803282880761E-3</v>
      </c>
      <c r="L96" s="302">
        <f t="shared" si="16"/>
        <v>7.4364400832300486E-3</v>
      </c>
      <c r="M96" s="302">
        <f t="shared" si="16"/>
        <v>7.9746792487433663E-3</v>
      </c>
      <c r="N96" s="302">
        <f t="shared" si="16"/>
        <v>1.0299764803919868E-2</v>
      </c>
      <c r="O96" s="302">
        <f t="shared" si="16"/>
        <v>1.3573845365691974E-2</v>
      </c>
      <c r="P96" s="302">
        <f t="shared" si="16"/>
        <v>1.3282650547866818E-2</v>
      </c>
      <c r="Q96" s="302">
        <f t="shared" si="16"/>
        <v>1.6385544002921998E-2</v>
      </c>
      <c r="R96" s="302">
        <f t="shared" si="16"/>
        <v>1.5198759130787998E-2</v>
      </c>
      <c r="S96" s="302">
        <f t="shared" si="16"/>
        <v>1.6323894305294486E-2</v>
      </c>
      <c r="T96" s="302">
        <f t="shared" si="16"/>
        <v>1.5618352499568729E-2</v>
      </c>
      <c r="U96" s="302">
        <f t="shared" si="16"/>
        <v>1.5226229442761681E-2</v>
      </c>
      <c r="V96" s="302">
        <f t="shared" si="16"/>
        <v>1.7192742163920447E-2</v>
      </c>
      <c r="W96" s="302">
        <f t="shared" si="16"/>
        <v>2.1640735638774267E-2</v>
      </c>
      <c r="X96" s="302">
        <f t="shared" si="16"/>
        <v>1.4917685708302701E-2</v>
      </c>
      <c r="Y96" s="302">
        <f t="shared" si="16"/>
        <v>1.5610460950247974E-2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6.2821031584639659E-4</v>
      </c>
      <c r="C97" s="302">
        <f t="shared" si="17"/>
        <v>6.0761401173979037E-4</v>
      </c>
      <c r="D97" s="302">
        <f t="shared" si="17"/>
        <v>5.9981449190177577E-4</v>
      </c>
      <c r="E97" s="302">
        <f t="shared" si="17"/>
        <v>6.9705157159514282E-4</v>
      </c>
      <c r="F97" s="302">
        <f t="shared" si="17"/>
        <v>7.3038299914453242E-4</v>
      </c>
      <c r="G97" s="302">
        <f t="shared" si="17"/>
        <v>6.436551494386827E-4</v>
      </c>
      <c r="H97" s="302">
        <f t="shared" si="17"/>
        <v>6.6584822054870855E-4</v>
      </c>
      <c r="I97" s="302">
        <f t="shared" si="17"/>
        <v>7.2512402278497113E-4</v>
      </c>
      <c r="J97" s="302">
        <f t="shared" si="17"/>
        <v>6.7837512675343332E-4</v>
      </c>
      <c r="K97" s="302">
        <f t="shared" si="17"/>
        <v>7.8525900089503064E-4</v>
      </c>
      <c r="L97" s="302">
        <f t="shared" si="17"/>
        <v>7.9568352355855907E-4</v>
      </c>
      <c r="M97" s="302">
        <f t="shared" si="17"/>
        <v>8.1151229091532104E-4</v>
      </c>
      <c r="N97" s="302">
        <f t="shared" si="17"/>
        <v>8.736936779109286E-4</v>
      </c>
      <c r="O97" s="302">
        <f t="shared" si="17"/>
        <v>9.4676694536836316E-4</v>
      </c>
      <c r="P97" s="302">
        <f t="shared" si="17"/>
        <v>9.3989091332584256E-4</v>
      </c>
      <c r="Q97" s="302">
        <f t="shared" si="17"/>
        <v>9.9938840846634249E-4</v>
      </c>
      <c r="R97" s="302">
        <f t="shared" si="17"/>
        <v>9.7843412810383139E-4</v>
      </c>
      <c r="S97" s="302">
        <f t="shared" si="17"/>
        <v>9.9445426916417866E-4</v>
      </c>
      <c r="T97" s="302">
        <f t="shared" si="17"/>
        <v>9.7780988499555389E-4</v>
      </c>
      <c r="U97" s="302">
        <f t="shared" si="17"/>
        <v>9.7167658527472277E-4</v>
      </c>
      <c r="V97" s="302">
        <f t="shared" si="17"/>
        <v>1.0068047700579098E-3</v>
      </c>
      <c r="W97" s="302">
        <f t="shared" si="17"/>
        <v>1.074609764948364E-3</v>
      </c>
      <c r="X97" s="302">
        <f t="shared" si="17"/>
        <v>9.6491452136619066E-4</v>
      </c>
      <c r="Y97" s="302">
        <f t="shared" si="17"/>
        <v>9.7987195812680836E-4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0.57546383336252971</v>
      </c>
      <c r="C98" s="301">
        <f t="shared" si="18"/>
        <v>0.57925627906128763</v>
      </c>
      <c r="D98" s="301">
        <f t="shared" si="18"/>
        <v>0.58085646240640831</v>
      </c>
      <c r="E98" s="301">
        <f t="shared" si="18"/>
        <v>0.56278876030939529</v>
      </c>
      <c r="F98" s="301">
        <f t="shared" si="18"/>
        <v>0.55593518293363109</v>
      </c>
      <c r="G98" s="301">
        <f t="shared" si="18"/>
        <v>0.57228708479040291</v>
      </c>
      <c r="H98" s="301">
        <f t="shared" si="18"/>
        <v>0.56818043552321462</v>
      </c>
      <c r="I98" s="301">
        <f t="shared" si="18"/>
        <v>0.55717790898822095</v>
      </c>
      <c r="J98" s="301">
        <f t="shared" si="18"/>
        <v>0.56582533104219312</v>
      </c>
      <c r="K98" s="301">
        <f t="shared" si="18"/>
        <v>0.54552428093918892</v>
      </c>
      <c r="L98" s="301">
        <f t="shared" si="18"/>
        <v>0.5434141640939989</v>
      </c>
      <c r="M98" s="301">
        <f t="shared" si="18"/>
        <v>0.54038246667577816</v>
      </c>
      <c r="N98" s="301">
        <f t="shared" si="18"/>
        <v>0.52778277095351633</v>
      </c>
      <c r="O98" s="301">
        <f t="shared" si="18"/>
        <v>0.51235311978031306</v>
      </c>
      <c r="P98" s="301">
        <f t="shared" si="18"/>
        <v>0.51389353679928806</v>
      </c>
      <c r="Q98" s="301">
        <f t="shared" si="18"/>
        <v>0.50083920458712217</v>
      </c>
      <c r="R98" s="301">
        <f t="shared" si="18"/>
        <v>0.50546492383963504</v>
      </c>
      <c r="S98" s="301">
        <f t="shared" si="18"/>
        <v>0.50217505179067412</v>
      </c>
      <c r="T98" s="301">
        <f t="shared" si="18"/>
        <v>0.50612979267958358</v>
      </c>
      <c r="U98" s="301">
        <f t="shared" si="18"/>
        <v>0.50740186670812604</v>
      </c>
      <c r="V98" s="301">
        <f t="shared" si="18"/>
        <v>0.49953676512912343</v>
      </c>
      <c r="W98" s="301">
        <f t="shared" si="18"/>
        <v>0.4838679216321583</v>
      </c>
      <c r="X98" s="301">
        <f t="shared" si="18"/>
        <v>0.50893941464544468</v>
      </c>
      <c r="Y98" s="301">
        <f t="shared" si="18"/>
        <v>0.5054993666501878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0.10077796675900162</v>
      </c>
      <c r="C99" s="301">
        <f t="shared" si="19"/>
        <v>0.10103231601699166</v>
      </c>
      <c r="D99" s="301">
        <f t="shared" si="19"/>
        <v>0.10111871012580609</v>
      </c>
      <c r="E99" s="301">
        <f t="shared" si="19"/>
        <v>9.9808555980969507E-2</v>
      </c>
      <c r="F99" s="301">
        <f t="shared" si="19"/>
        <v>9.9350107481125161E-2</v>
      </c>
      <c r="G99" s="301">
        <f t="shared" si="19"/>
        <v>0.10056052263679871</v>
      </c>
      <c r="H99" s="301">
        <f t="shared" si="19"/>
        <v>0.10026027003764211</v>
      </c>
      <c r="I99" s="301">
        <f t="shared" si="19"/>
        <v>9.9431321502556361E-2</v>
      </c>
      <c r="J99" s="301">
        <f t="shared" si="19"/>
        <v>0.10006778462666036</v>
      </c>
      <c r="K99" s="301">
        <f t="shared" si="19"/>
        <v>9.854481160992995E-2</v>
      </c>
      <c r="L99" s="301">
        <f t="shared" si="19"/>
        <v>9.8364770515778771E-2</v>
      </c>
      <c r="M99" s="301">
        <f t="shared" si="19"/>
        <v>9.8122381041555407E-2</v>
      </c>
      <c r="N99" s="301">
        <f t="shared" si="19"/>
        <v>9.7091758032047573E-2</v>
      </c>
      <c r="O99" s="301">
        <f t="shared" si="19"/>
        <v>9.5797403748020718E-2</v>
      </c>
      <c r="P99" s="301">
        <f t="shared" si="19"/>
        <v>9.5908466646277668E-2</v>
      </c>
      <c r="Q99" s="301">
        <f t="shared" si="19"/>
        <v>9.4778949844726415E-2</v>
      </c>
      <c r="R99" s="301">
        <f t="shared" si="19"/>
        <v>9.5208127925186375E-2</v>
      </c>
      <c r="S99" s="301">
        <f t="shared" si="19"/>
        <v>9.4823764931973517E-2</v>
      </c>
      <c r="T99" s="301">
        <f t="shared" si="19"/>
        <v>9.50902176212505E-2</v>
      </c>
      <c r="U99" s="301">
        <f t="shared" si="19"/>
        <v>9.5218514010063079E-2</v>
      </c>
      <c r="V99" s="301">
        <f t="shared" si="19"/>
        <v>9.4518023360256997E-2</v>
      </c>
      <c r="W99" s="301">
        <f t="shared" si="19"/>
        <v>9.3013233881449442E-2</v>
      </c>
      <c r="X99" s="301">
        <f t="shared" si="19"/>
        <v>9.5322734947932461E-2</v>
      </c>
      <c r="Y99" s="301">
        <f t="shared" si="19"/>
        <v>9.5062400173387226E-2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4.9043123928002225E-2</v>
      </c>
      <c r="C100" s="302">
        <f t="shared" si="20"/>
        <v>4.9356020316346262E-2</v>
      </c>
      <c r="D100" s="302">
        <f t="shared" si="20"/>
        <v>4.9452730099387165E-2</v>
      </c>
      <c r="E100" s="302">
        <f t="shared" si="20"/>
        <v>4.7877964861295974E-2</v>
      </c>
      <c r="F100" s="302">
        <f t="shared" si="20"/>
        <v>4.7376527500479236E-2</v>
      </c>
      <c r="G100" s="302">
        <f t="shared" si="20"/>
        <v>4.8805831984708017E-2</v>
      </c>
      <c r="H100" s="302">
        <f t="shared" si="20"/>
        <v>4.8443952219329053E-2</v>
      </c>
      <c r="I100" s="302">
        <f t="shared" si="20"/>
        <v>4.7452861152394957E-2</v>
      </c>
      <c r="J100" s="302">
        <f t="shared" si="20"/>
        <v>4.8219362617908615E-2</v>
      </c>
      <c r="K100" s="302">
        <f t="shared" si="20"/>
        <v>4.6437388681403E-2</v>
      </c>
      <c r="L100" s="302">
        <f t="shared" si="20"/>
        <v>4.6241491432346932E-2</v>
      </c>
      <c r="M100" s="302">
        <f t="shared" si="20"/>
        <v>4.5962570640116697E-2</v>
      </c>
      <c r="N100" s="302">
        <f t="shared" si="20"/>
        <v>4.4838308640378681E-2</v>
      </c>
      <c r="O100" s="302">
        <f t="shared" si="20"/>
        <v>4.3478934712973073E-2</v>
      </c>
      <c r="P100" s="302">
        <f t="shared" si="20"/>
        <v>4.3589718319281441E-2</v>
      </c>
      <c r="Q100" s="302">
        <f t="shared" si="20"/>
        <v>4.2442764335346363E-2</v>
      </c>
      <c r="R100" s="302">
        <f t="shared" si="20"/>
        <v>4.2876049495171945E-2</v>
      </c>
      <c r="S100" s="302">
        <f t="shared" si="20"/>
        <v>4.247072299230252E-2</v>
      </c>
      <c r="T100" s="302">
        <f t="shared" si="20"/>
        <v>4.2720170097582999E-2</v>
      </c>
      <c r="U100" s="302">
        <f t="shared" si="20"/>
        <v>4.2855585436863013E-2</v>
      </c>
      <c r="V100" s="302">
        <f t="shared" si="20"/>
        <v>4.2156191985847823E-2</v>
      </c>
      <c r="W100" s="302">
        <f t="shared" si="20"/>
        <v>4.0688752092287991E-2</v>
      </c>
      <c r="X100" s="302">
        <f t="shared" si="20"/>
        <v>4.2957893848319426E-2</v>
      </c>
      <c r="Y100" s="302">
        <f t="shared" si="20"/>
        <v>4.2704611578153688E-2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4.1589246230080104E-2</v>
      </c>
      <c r="C101" s="302">
        <f t="shared" si="21"/>
        <v>4.1863329411047791E-2</v>
      </c>
      <c r="D101" s="302">
        <f t="shared" si="21"/>
        <v>4.1978975982205249E-2</v>
      </c>
      <c r="E101" s="302">
        <f t="shared" si="21"/>
        <v>4.0673208238411973E-2</v>
      </c>
      <c r="F101" s="302">
        <f t="shared" si="21"/>
        <v>4.0177894544461724E-2</v>
      </c>
      <c r="G101" s="302">
        <f t="shared" si="21"/>
        <v>4.135965998865597E-2</v>
      </c>
      <c r="H101" s="302">
        <f t="shared" si="21"/>
        <v>4.1062869056451422E-2</v>
      </c>
      <c r="I101" s="302">
        <f t="shared" si="21"/>
        <v>4.0267707382184111E-2</v>
      </c>
      <c r="J101" s="302">
        <f t="shared" si="21"/>
        <v>4.0892663711683805E-2</v>
      </c>
      <c r="K101" s="302">
        <f t="shared" si="21"/>
        <v>3.9425490064072206E-2</v>
      </c>
      <c r="L101" s="302">
        <f t="shared" si="21"/>
        <v>3.9272990177961112E-2</v>
      </c>
      <c r="M101" s="302">
        <f t="shared" si="21"/>
        <v>3.9053886903156275E-2</v>
      </c>
      <c r="N101" s="302">
        <f t="shared" si="21"/>
        <v>3.8143296493407398E-2</v>
      </c>
      <c r="O101" s="302">
        <f t="shared" si="21"/>
        <v>3.7028182867348589E-2</v>
      </c>
      <c r="P101" s="302">
        <f t="shared" si="21"/>
        <v>3.7139510076783851E-2</v>
      </c>
      <c r="Q101" s="302">
        <f t="shared" si="21"/>
        <v>3.6196062712648615E-2</v>
      </c>
      <c r="R101" s="302">
        <f t="shared" si="21"/>
        <v>3.6530367261137564E-2</v>
      </c>
      <c r="S101" s="302">
        <f t="shared" si="21"/>
        <v>3.6292605492669508E-2</v>
      </c>
      <c r="T101" s="302">
        <f t="shared" si="21"/>
        <v>3.6578417880989297E-2</v>
      </c>
      <c r="U101" s="302">
        <f t="shared" si="21"/>
        <v>3.6670351721013288E-2</v>
      </c>
      <c r="V101" s="302">
        <f t="shared" si="21"/>
        <v>3.6101934337973929E-2</v>
      </c>
      <c r="W101" s="302">
        <f t="shared" si="21"/>
        <v>3.496953408524537E-2</v>
      </c>
      <c r="X101" s="302">
        <f t="shared" si="21"/>
        <v>3.6781471579549058E-2</v>
      </c>
      <c r="Y101" s="302">
        <f t="shared" si="21"/>
        <v>3.653285647148561E-2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2.9839990002703855E-3</v>
      </c>
      <c r="C102" s="302">
        <f t="shared" si="22"/>
        <v>2.8861665557640042E-3</v>
      </c>
      <c r="D102" s="302">
        <f t="shared" si="22"/>
        <v>2.8491188365334357E-3</v>
      </c>
      <c r="E102" s="302">
        <f t="shared" si="22"/>
        <v>3.3109949650769301E-3</v>
      </c>
      <c r="F102" s="302">
        <f t="shared" si="22"/>
        <v>3.46931924593653E-3</v>
      </c>
      <c r="G102" s="302">
        <f t="shared" si="22"/>
        <v>3.0573619598337431E-3</v>
      </c>
      <c r="H102" s="302">
        <f t="shared" si="22"/>
        <v>3.162779047606366E-3</v>
      </c>
      <c r="I102" s="302">
        <f t="shared" si="22"/>
        <v>3.4443391082286138E-3</v>
      </c>
      <c r="J102" s="302">
        <f t="shared" si="22"/>
        <v>3.2222818520788081E-3</v>
      </c>
      <c r="K102" s="302">
        <f t="shared" si="22"/>
        <v>3.7299802542513959E-3</v>
      </c>
      <c r="L102" s="302">
        <f t="shared" si="22"/>
        <v>3.7794967369031542E-3</v>
      </c>
      <c r="M102" s="302">
        <f t="shared" si="22"/>
        <v>3.8546833818477754E-3</v>
      </c>
      <c r="N102" s="302">
        <f t="shared" si="22"/>
        <v>4.1500449700769097E-3</v>
      </c>
      <c r="O102" s="302">
        <f t="shared" si="22"/>
        <v>4.4971429904997256E-3</v>
      </c>
      <c r="P102" s="302">
        <f t="shared" si="22"/>
        <v>4.4644818382977526E-3</v>
      </c>
      <c r="Q102" s="302">
        <f t="shared" si="22"/>
        <v>4.7470949402151266E-3</v>
      </c>
      <c r="R102" s="302">
        <f t="shared" si="22"/>
        <v>4.647562108493198E-3</v>
      </c>
      <c r="S102" s="302">
        <f t="shared" si="22"/>
        <v>4.7236577785298474E-3</v>
      </c>
      <c r="T102" s="302">
        <f t="shared" si="22"/>
        <v>4.6445969537288814E-3</v>
      </c>
      <c r="U102" s="302">
        <f t="shared" si="22"/>
        <v>4.615463780054934E-3</v>
      </c>
      <c r="V102" s="302">
        <f t="shared" si="22"/>
        <v>4.78232265777507E-3</v>
      </c>
      <c r="W102" s="302">
        <f t="shared" si="22"/>
        <v>5.1043963835047303E-3</v>
      </c>
      <c r="X102" s="302">
        <f t="shared" si="22"/>
        <v>4.5833439764894051E-3</v>
      </c>
      <c r="Y102" s="302">
        <f t="shared" si="22"/>
        <v>4.6543918011023372E-3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5.9679980005407718E-3</v>
      </c>
      <c r="C103" s="302">
        <f t="shared" si="23"/>
        <v>5.7723331115280083E-3</v>
      </c>
      <c r="D103" s="302">
        <f t="shared" si="23"/>
        <v>5.6982376730668723E-3</v>
      </c>
      <c r="E103" s="302">
        <f t="shared" si="23"/>
        <v>6.6219899301538602E-3</v>
      </c>
      <c r="F103" s="302">
        <f t="shared" si="23"/>
        <v>6.9386384918730618E-3</v>
      </c>
      <c r="G103" s="302">
        <f t="shared" si="23"/>
        <v>6.1147239196674853E-3</v>
      </c>
      <c r="H103" s="302">
        <f t="shared" si="23"/>
        <v>6.3255580952127312E-3</v>
      </c>
      <c r="I103" s="302">
        <f t="shared" si="23"/>
        <v>6.8886782164572268E-3</v>
      </c>
      <c r="J103" s="302">
        <f t="shared" si="23"/>
        <v>6.4445637041576154E-3</v>
      </c>
      <c r="K103" s="302">
        <f t="shared" si="23"/>
        <v>7.4599605085027935E-3</v>
      </c>
      <c r="L103" s="302">
        <f t="shared" si="23"/>
        <v>7.5589934738063075E-3</v>
      </c>
      <c r="M103" s="302">
        <f t="shared" si="23"/>
        <v>7.7093667636955526E-3</v>
      </c>
      <c r="N103" s="302">
        <f t="shared" si="23"/>
        <v>8.3000899401538212E-3</v>
      </c>
      <c r="O103" s="302">
        <f t="shared" si="23"/>
        <v>8.9942859809994495E-3</v>
      </c>
      <c r="P103" s="302">
        <f t="shared" si="23"/>
        <v>8.9289636765955051E-3</v>
      </c>
      <c r="Q103" s="302">
        <f t="shared" si="23"/>
        <v>9.4941898804302496E-3</v>
      </c>
      <c r="R103" s="302">
        <f t="shared" si="23"/>
        <v>9.2951242169863925E-3</v>
      </c>
      <c r="S103" s="302">
        <f t="shared" si="23"/>
        <v>9.4473155570596948E-3</v>
      </c>
      <c r="T103" s="302">
        <f t="shared" si="23"/>
        <v>9.2891939074577646E-3</v>
      </c>
      <c r="U103" s="302">
        <f t="shared" si="23"/>
        <v>9.2309275601098646E-3</v>
      </c>
      <c r="V103" s="302">
        <f t="shared" si="23"/>
        <v>9.5646453155501417E-3</v>
      </c>
      <c r="W103" s="302">
        <f t="shared" si="23"/>
        <v>1.0208792767009461E-2</v>
      </c>
      <c r="X103" s="302">
        <f t="shared" si="23"/>
        <v>9.1666879529788102E-3</v>
      </c>
      <c r="Y103" s="302">
        <f t="shared" si="23"/>
        <v>9.3087836022046743E-3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1.1935996001081538E-3</v>
      </c>
      <c r="C104" s="302">
        <f t="shared" si="24"/>
        <v>1.1544666223056018E-3</v>
      </c>
      <c r="D104" s="302">
        <f t="shared" si="24"/>
        <v>1.1396475346133737E-3</v>
      </c>
      <c r="E104" s="302">
        <f t="shared" si="24"/>
        <v>1.3243979860307717E-3</v>
      </c>
      <c r="F104" s="302">
        <f t="shared" si="24"/>
        <v>1.3877276983746115E-3</v>
      </c>
      <c r="G104" s="302">
        <f t="shared" si="24"/>
        <v>1.2229447839334968E-3</v>
      </c>
      <c r="H104" s="302">
        <f t="shared" si="24"/>
        <v>1.2651116190425464E-3</v>
      </c>
      <c r="I104" s="302">
        <f t="shared" si="24"/>
        <v>1.3777356432914459E-3</v>
      </c>
      <c r="J104" s="302">
        <f t="shared" si="24"/>
        <v>1.2889127408315236E-3</v>
      </c>
      <c r="K104" s="302">
        <f t="shared" si="24"/>
        <v>1.4919921017005596E-3</v>
      </c>
      <c r="L104" s="302">
        <f t="shared" si="24"/>
        <v>1.5117986947612615E-3</v>
      </c>
      <c r="M104" s="302">
        <f t="shared" si="24"/>
        <v>1.5418733527391101E-3</v>
      </c>
      <c r="N104" s="302">
        <f t="shared" si="24"/>
        <v>1.6600179880307642E-3</v>
      </c>
      <c r="O104" s="302">
        <f t="shared" si="24"/>
        <v>1.7988571961998902E-3</v>
      </c>
      <c r="P104" s="302">
        <f t="shared" si="24"/>
        <v>1.7857927353191014E-3</v>
      </c>
      <c r="Q104" s="302">
        <f t="shared" si="24"/>
        <v>1.8988379760860505E-3</v>
      </c>
      <c r="R104" s="302">
        <f t="shared" si="24"/>
        <v>1.859024843397279E-3</v>
      </c>
      <c r="S104" s="302">
        <f t="shared" si="24"/>
        <v>1.8894631114119394E-3</v>
      </c>
      <c r="T104" s="302">
        <f t="shared" si="24"/>
        <v>1.857838781491553E-3</v>
      </c>
      <c r="U104" s="302">
        <f t="shared" si="24"/>
        <v>1.846185512021973E-3</v>
      </c>
      <c r="V104" s="302">
        <f t="shared" si="24"/>
        <v>1.9129290631100277E-3</v>
      </c>
      <c r="W104" s="302">
        <f t="shared" si="24"/>
        <v>2.0417585534018919E-3</v>
      </c>
      <c r="X104" s="302">
        <f t="shared" si="24"/>
        <v>1.8333375905957622E-3</v>
      </c>
      <c r="Y104" s="302">
        <f t="shared" si="24"/>
        <v>1.861756720440935E-3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6.6149081815158675E-2</v>
      </c>
      <c r="C105" s="301">
        <f t="shared" si="25"/>
        <v>6.5070668774854928E-2</v>
      </c>
      <c r="D105" s="301">
        <f t="shared" si="25"/>
        <v>6.4635328419931845E-2</v>
      </c>
      <c r="E105" s="301">
        <f t="shared" si="25"/>
        <v>6.983035562332178E-2</v>
      </c>
      <c r="F105" s="301">
        <f t="shared" si="25"/>
        <v>7.1679962980281162E-2</v>
      </c>
      <c r="G105" s="301">
        <f t="shared" si="25"/>
        <v>6.7058937808947672E-2</v>
      </c>
      <c r="H105" s="301">
        <f t="shared" si="25"/>
        <v>6.8248645352712717E-2</v>
      </c>
      <c r="I105" s="301">
        <f t="shared" si="25"/>
        <v>7.135464221451894E-2</v>
      </c>
      <c r="J105" s="301">
        <f t="shared" si="25"/>
        <v>6.8928246033067825E-2</v>
      </c>
      <c r="K105" s="301">
        <f t="shared" si="25"/>
        <v>7.4535161722118284E-2</v>
      </c>
      <c r="L105" s="301">
        <f t="shared" si="25"/>
        <v>7.5110768689059249E-2</v>
      </c>
      <c r="M105" s="301">
        <f t="shared" si="25"/>
        <v>7.5916689709422364E-2</v>
      </c>
      <c r="N105" s="301">
        <f t="shared" si="25"/>
        <v>7.9182947471343773E-2</v>
      </c>
      <c r="O105" s="301">
        <f t="shared" si="25"/>
        <v>8.2974320255991094E-2</v>
      </c>
      <c r="P105" s="301">
        <f t="shared" si="25"/>
        <v>8.2620460609210217E-2</v>
      </c>
      <c r="Q105" s="301">
        <f t="shared" si="25"/>
        <v>8.5647902884548044E-2</v>
      </c>
      <c r="R105" s="301">
        <f t="shared" si="25"/>
        <v>8.4575455429345511E-2</v>
      </c>
      <c r="S105" s="301">
        <f t="shared" si="25"/>
        <v>8.536784843599135E-2</v>
      </c>
      <c r="T105" s="301">
        <f t="shared" si="25"/>
        <v>8.4501707876722176E-2</v>
      </c>
      <c r="U105" s="301">
        <f t="shared" si="25"/>
        <v>8.4213312664245019E-2</v>
      </c>
      <c r="V105" s="301">
        <f t="shared" si="25"/>
        <v>8.6014604391428995E-2</v>
      </c>
      <c r="W105" s="301">
        <f t="shared" si="25"/>
        <v>8.9423501018348242E-2</v>
      </c>
      <c r="X105" s="301">
        <f t="shared" si="25"/>
        <v>8.3877277136665138E-2</v>
      </c>
      <c r="Y105" s="301">
        <f t="shared" si="25"/>
        <v>8.4660038634073218E-2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1.9416313618488713E-2</v>
      </c>
      <c r="C106" s="302">
        <f t="shared" si="26"/>
        <v>1.9561595871663253E-2</v>
      </c>
      <c r="D106" s="302">
        <f t="shared" si="26"/>
        <v>1.9587417943451559E-2</v>
      </c>
      <c r="E106" s="302">
        <f t="shared" si="26"/>
        <v>1.9007486963302837E-2</v>
      </c>
      <c r="F106" s="302">
        <f t="shared" si="26"/>
        <v>1.8886512412799081E-2</v>
      </c>
      <c r="G106" s="302">
        <f t="shared" si="26"/>
        <v>1.9413071678062874E-2</v>
      </c>
      <c r="H106" s="302">
        <f t="shared" si="26"/>
        <v>1.9284489475841677E-2</v>
      </c>
      <c r="I106" s="302">
        <f t="shared" si="26"/>
        <v>1.8869909809577912E-2</v>
      </c>
      <c r="J106" s="302">
        <f t="shared" si="26"/>
        <v>1.9220484964565871E-2</v>
      </c>
      <c r="K106" s="302">
        <f t="shared" si="26"/>
        <v>1.8485516285986308E-2</v>
      </c>
      <c r="L106" s="302">
        <f t="shared" si="26"/>
        <v>1.8444362549921711E-2</v>
      </c>
      <c r="M106" s="302">
        <f t="shared" si="26"/>
        <v>1.83114378265423E-2</v>
      </c>
      <c r="N106" s="302">
        <f t="shared" si="26"/>
        <v>1.7898948060994627E-2</v>
      </c>
      <c r="O106" s="302">
        <f t="shared" si="26"/>
        <v>1.7375673228755148E-2</v>
      </c>
      <c r="P106" s="302">
        <f t="shared" si="26"/>
        <v>1.7426607263771262E-2</v>
      </c>
      <c r="Q106" s="302">
        <f t="shared" si="26"/>
        <v>1.6947677716910161E-2</v>
      </c>
      <c r="R106" s="302">
        <f t="shared" si="26"/>
        <v>1.7109747807856131E-2</v>
      </c>
      <c r="S106" s="302">
        <f t="shared" si="26"/>
        <v>1.6954959830338408E-2</v>
      </c>
      <c r="T106" s="302">
        <f t="shared" si="26"/>
        <v>1.7065602302209475E-2</v>
      </c>
      <c r="U106" s="302">
        <f t="shared" si="26"/>
        <v>1.7139663830823902E-2</v>
      </c>
      <c r="V106" s="302">
        <f t="shared" si="26"/>
        <v>1.6872888666611564E-2</v>
      </c>
      <c r="W106" s="302">
        <f t="shared" si="26"/>
        <v>1.6296605320677164E-2</v>
      </c>
      <c r="X106" s="302">
        <f t="shared" si="26"/>
        <v>1.7201404135971616E-2</v>
      </c>
      <c r="Y106" s="302">
        <f t="shared" si="26"/>
        <v>1.7104831695833548E-2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7.8339854394610716E-3</v>
      </c>
      <c r="C107" s="302">
        <f t="shared" si="27"/>
        <v>7.8856132962638464E-3</v>
      </c>
      <c r="D107" s="302">
        <f t="shared" si="27"/>
        <v>7.907397137922316E-3</v>
      </c>
      <c r="E107" s="302">
        <f t="shared" si="27"/>
        <v>7.6614353468476863E-3</v>
      </c>
      <c r="F107" s="302">
        <f t="shared" si="27"/>
        <v>7.5681352604526249E-3</v>
      </c>
      <c r="G107" s="302">
        <f t="shared" si="27"/>
        <v>7.790739277641563E-3</v>
      </c>
      <c r="H107" s="302">
        <f t="shared" si="27"/>
        <v>7.7348340604950017E-3</v>
      </c>
      <c r="I107" s="302">
        <f t="shared" si="27"/>
        <v>7.5850529140956222E-3</v>
      </c>
      <c r="J107" s="302">
        <f t="shared" si="27"/>
        <v>7.7027732199293625E-3</v>
      </c>
      <c r="K107" s="302">
        <f t="shared" si="27"/>
        <v>7.4264081007116636E-3</v>
      </c>
      <c r="L107" s="302">
        <f t="shared" si="27"/>
        <v>7.3976823603915656E-3</v>
      </c>
      <c r="M107" s="302">
        <f t="shared" si="27"/>
        <v>7.3564108294033956E-3</v>
      </c>
      <c r="N107" s="302">
        <f t="shared" si="27"/>
        <v>7.1848868741044404E-3</v>
      </c>
      <c r="O107" s="302">
        <f t="shared" si="27"/>
        <v>6.9748377700268845E-3</v>
      </c>
      <c r="P107" s="302">
        <f t="shared" si="27"/>
        <v>6.9958079923027718E-3</v>
      </c>
      <c r="Q107" s="302">
        <f t="shared" si="27"/>
        <v>6.8180949154019524E-3</v>
      </c>
      <c r="R107" s="302">
        <f t="shared" si="27"/>
        <v>6.8810664093001484E-3</v>
      </c>
      <c r="S107" s="302">
        <f t="shared" si="27"/>
        <v>6.8362802590069957E-3</v>
      </c>
      <c r="T107" s="302">
        <f t="shared" si="27"/>
        <v>6.8901174955880102E-3</v>
      </c>
      <c r="U107" s="302">
        <f t="shared" si="27"/>
        <v>6.9074346732102606E-3</v>
      </c>
      <c r="V107" s="302">
        <f t="shared" si="27"/>
        <v>6.8003643628316577E-3</v>
      </c>
      <c r="W107" s="302">
        <f t="shared" si="27"/>
        <v>6.5870590520683819E-3</v>
      </c>
      <c r="X107" s="302">
        <f t="shared" si="27"/>
        <v>6.9283658376989941E-3</v>
      </c>
      <c r="Y107" s="302">
        <f t="shared" si="27"/>
        <v>6.8815352910277577E-3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3.8898782757208893E-2</v>
      </c>
      <c r="C108" s="302">
        <f t="shared" si="28"/>
        <v>3.7623459606927825E-2</v>
      </c>
      <c r="D108" s="302">
        <f t="shared" si="28"/>
        <v>3.7140513338557966E-2</v>
      </c>
      <c r="E108" s="302">
        <f t="shared" si="28"/>
        <v>4.3161433313171259E-2</v>
      </c>
      <c r="F108" s="302">
        <f t="shared" si="28"/>
        <v>4.5225315307029446E-2</v>
      </c>
      <c r="G108" s="302">
        <f t="shared" si="28"/>
        <v>3.9855126853243231E-2</v>
      </c>
      <c r="H108" s="302">
        <f t="shared" si="28"/>
        <v>4.1229321816376042E-2</v>
      </c>
      <c r="I108" s="302">
        <f t="shared" si="28"/>
        <v>4.4899679490845411E-2</v>
      </c>
      <c r="J108" s="302">
        <f t="shared" si="28"/>
        <v>4.2004987848572595E-2</v>
      </c>
      <c r="K108" s="302">
        <f t="shared" si="28"/>
        <v>4.8623237335420309E-2</v>
      </c>
      <c r="L108" s="302">
        <f t="shared" si="28"/>
        <v>4.9268723778745964E-2</v>
      </c>
      <c r="M108" s="302">
        <f t="shared" si="28"/>
        <v>5.024884105347667E-2</v>
      </c>
      <c r="N108" s="302">
        <f t="shared" si="28"/>
        <v>5.4099112536244713E-2</v>
      </c>
      <c r="O108" s="302">
        <f t="shared" si="28"/>
        <v>5.8623809257209065E-2</v>
      </c>
      <c r="P108" s="302">
        <f t="shared" si="28"/>
        <v>5.8198045353136177E-2</v>
      </c>
      <c r="Q108" s="302">
        <f t="shared" si="28"/>
        <v>6.1882130252235934E-2</v>
      </c>
      <c r="R108" s="302">
        <f t="shared" si="28"/>
        <v>6.0584641212189233E-2</v>
      </c>
      <c r="S108" s="302">
        <f t="shared" si="28"/>
        <v>6.1576608346645939E-2</v>
      </c>
      <c r="T108" s="302">
        <f t="shared" si="28"/>
        <v>6.0545988078924702E-2</v>
      </c>
      <c r="U108" s="302">
        <f t="shared" si="28"/>
        <v>6.016621416021084E-2</v>
      </c>
      <c r="V108" s="302">
        <f t="shared" si="28"/>
        <v>6.2341351361985778E-2</v>
      </c>
      <c r="W108" s="302">
        <f t="shared" si="28"/>
        <v>6.6539836645602701E-2</v>
      </c>
      <c r="X108" s="302">
        <f t="shared" si="28"/>
        <v>5.9747507162994526E-2</v>
      </c>
      <c r="Y108" s="302">
        <f t="shared" si="28"/>
        <v>6.0673671647211914E-2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5.3316209505883706E-2</v>
      </c>
      <c r="C109" s="235">
        <f t="shared" si="29"/>
        <v>5.1568201176356028E-2</v>
      </c>
      <c r="D109" s="235">
        <f t="shared" si="29"/>
        <v>5.0906255927703738E-2</v>
      </c>
      <c r="E109" s="235">
        <f t="shared" si="29"/>
        <v>5.9158766881279794E-2</v>
      </c>
      <c r="F109" s="235">
        <f t="shared" si="29"/>
        <v>6.1987605137396436E-2</v>
      </c>
      <c r="G109" s="235">
        <f t="shared" si="29"/>
        <v>5.4627012532860987E-2</v>
      </c>
      <c r="H109" s="235">
        <f t="shared" si="29"/>
        <v>5.65105384779689E-2</v>
      </c>
      <c r="I109" s="235">
        <f t="shared" si="29"/>
        <v>6.1541275813760517E-2</v>
      </c>
      <c r="J109" s="235">
        <f t="shared" si="29"/>
        <v>5.757369700756388E-2</v>
      </c>
      <c r="K109" s="235">
        <f t="shared" si="29"/>
        <v>6.6644931405961297E-2</v>
      </c>
      <c r="L109" s="235">
        <f t="shared" si="29"/>
        <v>6.7529660644414874E-2</v>
      </c>
      <c r="M109" s="235">
        <f t="shared" si="29"/>
        <v>6.8873048129983294E-2</v>
      </c>
      <c r="N109" s="235">
        <f t="shared" si="29"/>
        <v>7.4150382444300528E-2</v>
      </c>
      <c r="O109" s="235">
        <f t="shared" si="29"/>
        <v>8.0352110653412981E-2</v>
      </c>
      <c r="P109" s="235">
        <f t="shared" si="29"/>
        <v>7.9768541813964255E-2</v>
      </c>
      <c r="Q109" s="235">
        <f t="shared" si="29"/>
        <v>8.4818094226538479E-2</v>
      </c>
      <c r="R109" s="235">
        <f t="shared" si="29"/>
        <v>8.3039704452172181E-2</v>
      </c>
      <c r="S109" s="235">
        <f t="shared" si="29"/>
        <v>8.4399333823963862E-2</v>
      </c>
      <c r="T109" s="235">
        <f t="shared" si="29"/>
        <v>8.2986724939572654E-2</v>
      </c>
      <c r="U109" s="235">
        <f t="shared" si="29"/>
        <v>8.2466191792265706E-2</v>
      </c>
      <c r="V109" s="235">
        <f t="shared" si="29"/>
        <v>8.54475208348148E-2</v>
      </c>
      <c r="W109" s="235">
        <f t="shared" si="29"/>
        <v>9.120213075116769E-2</v>
      </c>
      <c r="X109" s="235">
        <f t="shared" si="29"/>
        <v>8.1892295428348638E-2</v>
      </c>
      <c r="Y109" s="235">
        <f t="shared" si="29"/>
        <v>8.316173308622217E-2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108.94925259389792</v>
      </c>
      <c r="C113" s="320">
        <f t="shared" si="30"/>
        <v>109.19531160357128</v>
      </c>
      <c r="D113" s="320">
        <f t="shared" si="30"/>
        <v>111.52671379556679</v>
      </c>
      <c r="E113" s="320">
        <f t="shared" si="30"/>
        <v>112.0377738125604</v>
      </c>
      <c r="F113" s="320">
        <f t="shared" si="30"/>
        <v>110.07090512905101</v>
      </c>
      <c r="G113" s="320">
        <f t="shared" si="30"/>
        <v>105.75903992192646</v>
      </c>
      <c r="H113" s="320">
        <f t="shared" si="30"/>
        <v>101.66642059462868</v>
      </c>
      <c r="I113" s="320">
        <f t="shared" si="30"/>
        <v>101.4044683000389</v>
      </c>
      <c r="J113" s="320">
        <f t="shared" si="30"/>
        <v>100.46047410561017</v>
      </c>
      <c r="K113" s="320">
        <f t="shared" si="30"/>
        <v>96.667568135169219</v>
      </c>
      <c r="L113" s="320">
        <f t="shared" si="30"/>
        <v>99.194771286176632</v>
      </c>
      <c r="M113" s="320">
        <f t="shared" si="30"/>
        <v>99.212462675420042</v>
      </c>
      <c r="N113" s="320">
        <f t="shared" si="30"/>
        <v>99.996127920555381</v>
      </c>
      <c r="O113" s="320">
        <f t="shared" si="30"/>
        <v>98.644404463652734</v>
      </c>
      <c r="P113" s="320">
        <f t="shared" si="30"/>
        <v>97.287241633792576</v>
      </c>
      <c r="Q113" s="320">
        <f t="shared" si="30"/>
        <v>95.64411151418112</v>
      </c>
      <c r="R113" s="320">
        <f t="shared" si="30"/>
        <v>97.349277509353215</v>
      </c>
      <c r="S113" s="320">
        <f t="shared" si="30"/>
        <v>97.689943262779849</v>
      </c>
      <c r="T113" s="320">
        <f t="shared" si="30"/>
        <v>98.166485076638196</v>
      </c>
      <c r="U113" s="320">
        <f t="shared" si="30"/>
        <v>95.96747990101035</v>
      </c>
      <c r="V113" s="320">
        <f t="shared" si="30"/>
        <v>96.628114700679404</v>
      </c>
      <c r="W113" s="320">
        <f t="shared" si="30"/>
        <v>100.82155772557385</v>
      </c>
      <c r="X113" s="320">
        <f t="shared" si="30"/>
        <v>99.996916203670239</v>
      </c>
      <c r="Y113" s="320">
        <f t="shared" si="30"/>
        <v>91.001652296177099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1.0266456657486218</v>
      </c>
      <c r="C114" s="330">
        <f>IF(C$6=0,0,C$6/FBT!C$5*1000)</f>
        <v>0.9952290201993359</v>
      </c>
      <c r="D114" s="330">
        <f>IF(D$6=0,0,D$6/FBT!D$5*1000)</f>
        <v>1.0034300875314401</v>
      </c>
      <c r="E114" s="330">
        <f>IF(E$6=0,0,E$6/FBT!E$5*1000)</f>
        <v>1.1714415947109955</v>
      </c>
      <c r="F114" s="330">
        <f>IF(F$6=0,0,F$6/FBT!F$5*1000)</f>
        <v>1.2059087671006432</v>
      </c>
      <c r="G114" s="330">
        <f>IF(G$6=0,0,G$6/FBT!G$5*1000)</f>
        <v>1.0210852596815878</v>
      </c>
      <c r="H114" s="330">
        <f>IF(H$6=0,0,H$6/FBT!H$5*1000)</f>
        <v>1.0154160786373505</v>
      </c>
      <c r="I114" s="330">
        <f>IF(I$6=0,0,I$6/FBT!I$5*1000)</f>
        <v>1.1029622397314298</v>
      </c>
      <c r="J114" s="330">
        <f>IF(J$6=0,0,J$6/FBT!J$5*1000)</f>
        <v>1.022248302826549</v>
      </c>
      <c r="K114" s="330">
        <f>IF(K$6=0,0,K$6/FBT!K$5*1000)</f>
        <v>1.1386361695916294</v>
      </c>
      <c r="L114" s="330">
        <f>IF(L$6=0,0,L$6/FBT!L$5*1000)</f>
        <v>1.1839146770335558</v>
      </c>
      <c r="M114" s="330">
        <f>IF(M$6=0,0,M$6/FBT!M$5*1000)</f>
        <v>1.2076819930962135</v>
      </c>
      <c r="N114" s="330">
        <f>IF(N$6=0,0,N$6/FBT!N$5*1000)</f>
        <v>1.3104897716964257</v>
      </c>
      <c r="O114" s="330">
        <f>IF(O$6=0,0,O$6/FBT!O$5*1000)</f>
        <v>1.4008989223760078</v>
      </c>
      <c r="P114" s="330">
        <f>IF(P$6=0,0,P$6/FBT!P$5*1000)</f>
        <v>1.3715909159120583</v>
      </c>
      <c r="Q114" s="330">
        <f>IF(Q$6=0,0,Q$6/FBT!Q$5*1000)</f>
        <v>1.4337842457800223</v>
      </c>
      <c r="R114" s="330">
        <f>IF(R$6=0,0,R$6/FBT!R$5*1000)</f>
        <v>1.4287478319210281</v>
      </c>
      <c r="S114" s="330">
        <f>IF(S$6=0,0,S$6/FBT!S$5*1000)</f>
        <v>1.4572227169811669</v>
      </c>
      <c r="T114" s="330">
        <f>IF(T$6=0,0,T$6/FBT!T$5*1000)</f>
        <v>1.4398223922480806</v>
      </c>
      <c r="U114" s="330">
        <f>IF(U$6=0,0,U$6/FBT!U$5*1000)</f>
        <v>1.3987402975145149</v>
      </c>
      <c r="V114" s="330">
        <f>IF(V$6=0,0,V$6/FBT!V$5*1000)</f>
        <v>1.4592847020352024</v>
      </c>
      <c r="W114" s="330">
        <f>IF(W$6=0,0,W$6/FBT!W$5*1000)</f>
        <v>1.6251574567381029</v>
      </c>
      <c r="X114" s="330">
        <f>IF(X$6=0,0,X$6/FBT!X$5*1000)</f>
        <v>1.4473271480513923</v>
      </c>
      <c r="Y114" s="330">
        <f>IF(Y$6=0,0,Y$6/FBT!Y$5*1000)</f>
        <v>1.337549508423449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1.1977532767067258</v>
      </c>
      <c r="C115" s="331">
        <f>IF(C$7=0,0,C$7/FBT!C$5*1000)</f>
        <v>1.1611005235658927</v>
      </c>
      <c r="D115" s="331">
        <f>IF(D$7=0,0,D$7/FBT!D$5*1000)</f>
        <v>1.1706684354533468</v>
      </c>
      <c r="E115" s="331">
        <f>IF(E$7=0,0,E$7/FBT!E$5*1000)</f>
        <v>1.3666818604961619</v>
      </c>
      <c r="F115" s="331">
        <f>IF(F$7=0,0,F$7/FBT!F$5*1000)</f>
        <v>1.4068935616174174</v>
      </c>
      <c r="G115" s="331">
        <f>IF(G$7=0,0,G$7/FBT!G$5*1000)</f>
        <v>1.1912661362951857</v>
      </c>
      <c r="H115" s="331">
        <f>IF(H$7=0,0,H$7/FBT!H$5*1000)</f>
        <v>1.1846520917435763</v>
      </c>
      <c r="I115" s="331">
        <f>IF(I$7=0,0,I$7/FBT!I$5*1000)</f>
        <v>1.2867892796866685</v>
      </c>
      <c r="J115" s="331">
        <f>IF(J$7=0,0,J$7/FBT!J$5*1000)</f>
        <v>1.1926230199643078</v>
      </c>
      <c r="K115" s="331">
        <f>IF(K$7=0,0,K$7/FBT!K$5*1000)</f>
        <v>1.3284088645235681</v>
      </c>
      <c r="L115" s="331">
        <f>IF(L$7=0,0,L$7/FBT!L$5*1000)</f>
        <v>1.3812337898724822</v>
      </c>
      <c r="M115" s="331">
        <f>IF(M$7=0,0,M$7/FBT!M$5*1000)</f>
        <v>1.4089623252789154</v>
      </c>
      <c r="N115" s="331">
        <f>IF(N$7=0,0,N$7/FBT!N$5*1000)</f>
        <v>1.5289047336458297</v>
      </c>
      <c r="O115" s="331">
        <f>IF(O$7=0,0,O$7/FBT!O$5*1000)</f>
        <v>1.6343820761053427</v>
      </c>
      <c r="P115" s="331">
        <f>IF(P$7=0,0,P$7/FBT!P$5*1000)</f>
        <v>1.6001894018974019</v>
      </c>
      <c r="Q115" s="331">
        <f>IF(Q$7=0,0,Q$7/FBT!Q$5*1000)</f>
        <v>1.6727482867433594</v>
      </c>
      <c r="R115" s="331">
        <f>IF(R$7=0,0,R$7/FBT!R$5*1000)</f>
        <v>1.6668724705745335</v>
      </c>
      <c r="S115" s="331">
        <f>IF(S$7=0,0,S$7/FBT!S$5*1000)</f>
        <v>1.7000931698113615</v>
      </c>
      <c r="T115" s="331">
        <f>IF(T$7=0,0,T$7/FBT!T$5*1000)</f>
        <v>1.6797927909560941</v>
      </c>
      <c r="U115" s="331">
        <f>IF(U$7=0,0,U$7/FBT!U$5*1000)</f>
        <v>1.6318636804336009</v>
      </c>
      <c r="V115" s="331">
        <f>IF(V$7=0,0,V$7/FBT!V$5*1000)</f>
        <v>1.7024988190410697</v>
      </c>
      <c r="W115" s="331">
        <f>IF(W$7=0,0,W$7/FBT!W$5*1000)</f>
        <v>1.8960170328611206</v>
      </c>
      <c r="X115" s="331">
        <f>IF(X$7=0,0,X$7/FBT!X$5*1000)</f>
        <v>1.6885483393932921</v>
      </c>
      <c r="Y115" s="331">
        <f>IF(Y$7=0,0,Y$7/FBT!Y$5*1000)</f>
        <v>1.5604744264940247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2.7377217753296588</v>
      </c>
      <c r="C116" s="331">
        <f>IF(C$8=0,0,C$8/FBT!C$5*1000)</f>
        <v>2.6539440538648962</v>
      </c>
      <c r="D116" s="331">
        <f>IF(D$8=0,0,D$8/FBT!D$5*1000)</f>
        <v>2.6758135667505063</v>
      </c>
      <c r="E116" s="331">
        <f>IF(E$8=0,0,E$8/FBT!E$5*1000)</f>
        <v>3.1238442525626553</v>
      </c>
      <c r="F116" s="331">
        <f>IF(F$8=0,0,F$8/FBT!F$5*1000)</f>
        <v>3.2157567122683819</v>
      </c>
      <c r="G116" s="331">
        <f>IF(G$8=0,0,G$8/FBT!G$5*1000)</f>
        <v>2.7228940258175669</v>
      </c>
      <c r="H116" s="331">
        <f>IF(H$8=0,0,H$8/FBT!H$5*1000)</f>
        <v>2.7077762096996021</v>
      </c>
      <c r="I116" s="331">
        <f>IF(I$8=0,0,I$8/FBT!I$5*1000)</f>
        <v>2.9412326392838133</v>
      </c>
      <c r="J116" s="331">
        <f>IF(J$8=0,0,J$8/FBT!J$5*1000)</f>
        <v>2.7259954742041312</v>
      </c>
      <c r="K116" s="331">
        <f>IF(K$8=0,0,K$8/FBT!K$5*1000)</f>
        <v>3.0363631189110114</v>
      </c>
      <c r="L116" s="331">
        <f>IF(L$8=0,0,L$8/FBT!L$5*1000)</f>
        <v>3.1571058054228143</v>
      </c>
      <c r="M116" s="331">
        <f>IF(M$8=0,0,M$8/FBT!M$5*1000)</f>
        <v>3.2204853149232351</v>
      </c>
      <c r="N116" s="331">
        <f>IF(N$8=0,0,N$8/FBT!N$5*1000)</f>
        <v>3.4946393911904683</v>
      </c>
      <c r="O116" s="331">
        <f>IF(O$8=0,0,O$8/FBT!O$5*1000)</f>
        <v>3.7357304596693544</v>
      </c>
      <c r="P116" s="331">
        <f>IF(P$8=0,0,P$8/FBT!P$5*1000)</f>
        <v>3.6575757757654896</v>
      </c>
      <c r="Q116" s="331">
        <f>IF(Q$8=0,0,Q$8/FBT!Q$5*1000)</f>
        <v>3.8234246554133935</v>
      </c>
      <c r="R116" s="331">
        <f>IF(R$8=0,0,R$8/FBT!R$5*1000)</f>
        <v>3.8099942184560769</v>
      </c>
      <c r="S116" s="331">
        <f>IF(S$8=0,0,S$8/FBT!S$5*1000)</f>
        <v>3.8859272452831122</v>
      </c>
      <c r="T116" s="331">
        <f>IF(T$8=0,0,T$8/FBT!T$5*1000)</f>
        <v>3.8395263793282139</v>
      </c>
      <c r="U116" s="331">
        <f>IF(U$8=0,0,U$8/FBT!U$5*1000)</f>
        <v>3.7299741267053723</v>
      </c>
      <c r="V116" s="331">
        <f>IF(V$8=0,0,V$8/FBT!V$5*1000)</f>
        <v>3.8914258720938735</v>
      </c>
      <c r="W116" s="331">
        <f>IF(W$8=0,0,W$8/FBT!W$5*1000)</f>
        <v>4.3337532179682734</v>
      </c>
      <c r="X116" s="331">
        <f>IF(X$8=0,0,X$8/FBT!X$5*1000)</f>
        <v>3.8595390614703811</v>
      </c>
      <c r="Y116" s="331">
        <f>IF(Y$8=0,0,Y$8/FBT!Y$5*1000)</f>
        <v>3.566798689129199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2.0532913314972441</v>
      </c>
      <c r="C117" s="331">
        <f>IF(C$9=0,0,C$9/FBT!C$5*1000)</f>
        <v>1.9904580403986722</v>
      </c>
      <c r="D117" s="331">
        <f>IF(D$9=0,0,D$9/FBT!D$5*1000)</f>
        <v>2.0068601750628803</v>
      </c>
      <c r="E117" s="331">
        <f>IF(E$9=0,0,E$9/FBT!E$5*1000)</f>
        <v>2.342883189421991</v>
      </c>
      <c r="F117" s="331">
        <f>IF(F$9=0,0,F$9/FBT!F$5*1000)</f>
        <v>2.4118175342012864</v>
      </c>
      <c r="G117" s="331">
        <f>IF(G$9=0,0,G$9/FBT!G$5*1000)</f>
        <v>2.0421705193631752</v>
      </c>
      <c r="H117" s="331">
        <f>IF(H$9=0,0,H$9/FBT!H$5*1000)</f>
        <v>2.0308321572747006</v>
      </c>
      <c r="I117" s="331">
        <f>IF(I$9=0,0,I$9/FBT!I$5*1000)</f>
        <v>2.2059244794628601</v>
      </c>
      <c r="J117" s="331">
        <f>IF(J$9=0,0,J$9/FBT!J$5*1000)</f>
        <v>2.0444966056530984</v>
      </c>
      <c r="K117" s="331">
        <f>IF(K$9=0,0,K$9/FBT!K$5*1000)</f>
        <v>2.2772723391832588</v>
      </c>
      <c r="L117" s="331">
        <f>IF(L$9=0,0,L$9/FBT!L$5*1000)</f>
        <v>2.3678293540671111</v>
      </c>
      <c r="M117" s="331">
        <f>IF(M$9=0,0,M$9/FBT!M$5*1000)</f>
        <v>2.4153639861924265</v>
      </c>
      <c r="N117" s="331">
        <f>IF(N$9=0,0,N$9/FBT!N$5*1000)</f>
        <v>2.6209795433928518</v>
      </c>
      <c r="O117" s="331">
        <f>IF(O$9=0,0,O$9/FBT!O$5*1000)</f>
        <v>2.8017978447520151</v>
      </c>
      <c r="P117" s="331">
        <f>IF(P$9=0,0,P$9/FBT!P$5*1000)</f>
        <v>2.7431818318241166</v>
      </c>
      <c r="Q117" s="331">
        <f>IF(Q$9=0,0,Q$9/FBT!Q$5*1000)</f>
        <v>2.8675684915600441</v>
      </c>
      <c r="R117" s="331">
        <f>IF(R$9=0,0,R$9/FBT!R$5*1000)</f>
        <v>2.8574956638420566</v>
      </c>
      <c r="S117" s="331">
        <f>IF(S$9=0,0,S$9/FBT!S$5*1000)</f>
        <v>2.9144454339623338</v>
      </c>
      <c r="T117" s="331">
        <f>IF(T$9=0,0,T$9/FBT!T$5*1000)</f>
        <v>2.8796447844961612</v>
      </c>
      <c r="U117" s="331">
        <f>IF(U$9=0,0,U$9/FBT!U$5*1000)</f>
        <v>2.7974805950290293</v>
      </c>
      <c r="V117" s="331">
        <f>IF(V$9=0,0,V$9/FBT!V$5*1000)</f>
        <v>2.9185694040704049</v>
      </c>
      <c r="W117" s="331">
        <f>IF(W$9=0,0,W$9/FBT!W$5*1000)</f>
        <v>3.2503149134762057</v>
      </c>
      <c r="X117" s="331">
        <f>IF(X$9=0,0,X$9/FBT!X$5*1000)</f>
        <v>2.894654296102785</v>
      </c>
      <c r="Y117" s="331">
        <f>IF(Y$9=0,0,Y$9/FBT!Y$5*1000)</f>
        <v>2.6750990168468984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2.2448453711505607</v>
      </c>
      <c r="C118" s="332">
        <f>IF(C$10=0,0,C$10/FBT!C$5*1000)</f>
        <v>2.2662825048673452</v>
      </c>
      <c r="D118" s="332">
        <f>IF(D$10=0,0,D$10/FBT!D$5*1000)</f>
        <v>2.3152711324249666</v>
      </c>
      <c r="E118" s="332">
        <f>IF(E$10=0,0,E$10/FBT!E$5*1000)</f>
        <v>2.2702735648017733</v>
      </c>
      <c r="F118" s="332">
        <f>IF(F$10=0,0,F$10/FBT!F$5*1000)</f>
        <v>2.2368454351506872</v>
      </c>
      <c r="G118" s="332">
        <f>IF(G$10=0,0,G$10/FBT!G$5*1000)</f>
        <v>2.1895511982200024</v>
      </c>
      <c r="H118" s="332">
        <f>IF(H$10=0,0,H$10/FBT!H$5*1000)</f>
        <v>2.0913774212533758</v>
      </c>
      <c r="I118" s="332">
        <f>IF(I$10=0,0,I$10/FBT!I$5*1000)</f>
        <v>2.0492660562975429</v>
      </c>
      <c r="J118" s="332">
        <f>IF(J$10=0,0,J$10/FBT!J$5*1000)</f>
        <v>2.0681155498369979</v>
      </c>
      <c r="K118" s="332">
        <f>IF(K$10=0,0,K$10/FBT!K$5*1000)</f>
        <v>1.9304397443310042</v>
      </c>
      <c r="L118" s="332">
        <f>IF(L$10=0,0,L$10/FBT!L$5*1000)</f>
        <v>1.9862346408771274</v>
      </c>
      <c r="M118" s="332">
        <f>IF(M$10=0,0,M$10/FBT!M$5*1000)</f>
        <v>1.9756968055911002</v>
      </c>
      <c r="N118" s="332">
        <f>IF(N$10=0,0,N$10/FBT!N$5*1000)</f>
        <v>1.9832074124955292</v>
      </c>
      <c r="O118" s="332">
        <f>IF(O$10=0,0,O$10/FBT!O$5*1000)</f>
        <v>1.9528096815337175</v>
      </c>
      <c r="P118" s="332">
        <f>IF(P$10=0,0,P$10/FBT!P$5*1000)</f>
        <v>1.9259649438868154</v>
      </c>
      <c r="Q118" s="332">
        <f>IF(Q$10=0,0,Q$10/FBT!Q$5*1000)</f>
        <v>1.8969847374364541</v>
      </c>
      <c r="R118" s="332">
        <f>IF(R$10=0,0,R$10/FBT!R$5*1000)</f>
        <v>1.9265804448800441</v>
      </c>
      <c r="S118" s="332">
        <f>IF(S$10=0,0,S$10/FBT!S$5*1000)</f>
        <v>1.9340276629505715</v>
      </c>
      <c r="T118" s="332">
        <f>IF(T$10=0,0,T$10/FBT!T$5*1000)</f>
        <v>1.9390344167909663</v>
      </c>
      <c r="U118" s="332">
        <f>IF(U$10=0,0,U$10/FBT!U$5*1000)</f>
        <v>1.8969904368503372</v>
      </c>
      <c r="V118" s="332">
        <f>IF(V$10=0,0,V$10/FBT!V$5*1000)</f>
        <v>1.9157815472776942</v>
      </c>
      <c r="W118" s="332">
        <f>IF(W$10=0,0,W$10/FBT!W$5*1000)</f>
        <v>2.0193563541345849</v>
      </c>
      <c r="X118" s="332">
        <f>IF(X$10=0,0,X$10/FBT!X$5*1000)</f>
        <v>1.9784350240311341</v>
      </c>
      <c r="Y118" s="332">
        <f>IF(Y$10=0,0,Y$10/FBT!Y$5*1000)</f>
        <v>1.8030459118297093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7.0894376057085378</v>
      </c>
      <c r="C119" s="348">
        <f>IF(C$16=0,0,C$16/FBT!C$5*1000)</f>
        <v>7.1495752316377308</v>
      </c>
      <c r="D119" s="348">
        <f>IF(D$16=0,0,D$16/FBT!D$5*1000)</f>
        <v>7.3146803490741856</v>
      </c>
      <c r="E119" s="348">
        <f>IF(E$16=0,0,E$16/FBT!E$5*1000)</f>
        <v>7.1318547096906588</v>
      </c>
      <c r="F119" s="348">
        <f>IF(F$16=0,0,F$16/FBT!F$5*1000)</f>
        <v>6.9561424777611638</v>
      </c>
      <c r="G119" s="348">
        <f>IF(G$16=0,0,G$16/FBT!G$5*1000)</f>
        <v>6.8525271966250401</v>
      </c>
      <c r="H119" s="348">
        <f>IF(H$16=0,0,H$16/FBT!H$5*1000)</f>
        <v>6.5424943993783788</v>
      </c>
      <c r="I119" s="348">
        <f>IF(I$16=0,0,I$16/FBT!I$5*1000)</f>
        <v>6.4139693453772884</v>
      </c>
      <c r="J119" s="348">
        <f>IF(J$16=0,0,J$16/FBT!J$5*1000)</f>
        <v>6.4377882961240465</v>
      </c>
      <c r="K119" s="348">
        <f>IF(K$16=0,0,K$16/FBT!K$5*1000)</f>
        <v>6.0263556758683929</v>
      </c>
      <c r="L119" s="348">
        <f>IF(L$16=0,0,L$16/FBT!L$5*1000)</f>
        <v>6.1680837927842935</v>
      </c>
      <c r="M119" s="348">
        <f>IF(M$16=0,0,M$16/FBT!M$5*1000)</f>
        <v>6.1481931365081222</v>
      </c>
      <c r="N119" s="348">
        <f>IF(N$16=0,0,N$16/FBT!N$5*1000)</f>
        <v>6.1309824330913996</v>
      </c>
      <c r="O119" s="348">
        <f>IF(O$16=0,0,O$16/FBT!O$5*1000)</f>
        <v>6.0092185916035072</v>
      </c>
      <c r="P119" s="348">
        <f>IF(P$16=0,0,P$16/FBT!P$5*1000)</f>
        <v>5.9260395213344896</v>
      </c>
      <c r="Q119" s="348">
        <f>IF(Q$16=0,0,Q$16/FBT!Q$5*1000)</f>
        <v>5.8244525879064817</v>
      </c>
      <c r="R119" s="348">
        <f>IF(R$16=0,0,R$16/FBT!R$5*1000)</f>
        <v>5.9276097583392691</v>
      </c>
      <c r="S119" s="348">
        <f>IF(S$16=0,0,S$16/FBT!S$5*1000)</f>
        <v>5.9415818712829669</v>
      </c>
      <c r="T119" s="348">
        <f>IF(T$16=0,0,T$16/FBT!T$5*1000)</f>
        <v>5.9603227654228705</v>
      </c>
      <c r="U119" s="348">
        <f>IF(U$16=0,0,U$16/FBT!U$5*1000)</f>
        <v>5.8279960887954259</v>
      </c>
      <c r="V119" s="348">
        <f>IF(V$16=0,0,V$16/FBT!V$5*1000)</f>
        <v>5.8745990249114826</v>
      </c>
      <c r="W119" s="348">
        <f>IF(W$16=0,0,W$16/FBT!W$5*1000)</f>
        <v>6.1766969829905962</v>
      </c>
      <c r="X119" s="348">
        <f>IF(X$16=0,0,X$16/FBT!X$5*1000)</f>
        <v>6.0696080398804275</v>
      </c>
      <c r="Y119" s="348">
        <f>IF(Y$16=0,0,Y$16/FBT!Y$5*1000)</f>
        <v>5.5279162575154563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5.907864671423785</v>
      </c>
      <c r="C120" s="348">
        <f>IF(C$25=0,0,C$25/FBT!C$5*1000)</f>
        <v>5.957979359698105</v>
      </c>
      <c r="D120" s="348">
        <f>IF(D$25=0,0,D$25/FBT!D$5*1000)</f>
        <v>6.0955669575618208</v>
      </c>
      <c r="E120" s="348">
        <f>IF(E$25=0,0,E$25/FBT!E$5*1000)</f>
        <v>5.943212258075552</v>
      </c>
      <c r="F120" s="348">
        <f>IF(F$25=0,0,F$25/FBT!F$5*1000)</f>
        <v>5.7967853981343023</v>
      </c>
      <c r="G120" s="348">
        <f>IF(G$25=0,0,G$25/FBT!G$5*1000)</f>
        <v>5.7104393305208694</v>
      </c>
      <c r="H120" s="348">
        <f>IF(H$25=0,0,H$25/FBT!H$5*1000)</f>
        <v>5.4520786661486493</v>
      </c>
      <c r="I120" s="348">
        <f>IF(I$25=0,0,I$25/FBT!I$5*1000)</f>
        <v>5.3449744544810747</v>
      </c>
      <c r="J120" s="348">
        <f>IF(J$25=0,0,J$25/FBT!J$5*1000)</f>
        <v>5.3648235801033719</v>
      </c>
      <c r="K120" s="348">
        <f>IF(K$25=0,0,K$25/FBT!K$5*1000)</f>
        <v>5.0219630632236587</v>
      </c>
      <c r="L120" s="348">
        <f>IF(L$25=0,0,L$25/FBT!L$5*1000)</f>
        <v>5.1400698273202421</v>
      </c>
      <c r="M120" s="348">
        <f>IF(M$25=0,0,M$25/FBT!M$5*1000)</f>
        <v>5.1234942804234365</v>
      </c>
      <c r="N120" s="348">
        <f>IF(N$25=0,0,N$25/FBT!N$5*1000)</f>
        <v>5.1091520275761679</v>
      </c>
      <c r="O120" s="348">
        <f>IF(O$25=0,0,O$25/FBT!O$5*1000)</f>
        <v>5.0076821596695877</v>
      </c>
      <c r="P120" s="348">
        <f>IF(P$25=0,0,P$25/FBT!P$5*1000)</f>
        <v>4.9383662677787452</v>
      </c>
      <c r="Q120" s="348">
        <f>IF(Q$25=0,0,Q$25/FBT!Q$5*1000)</f>
        <v>4.8537104899220695</v>
      </c>
      <c r="R120" s="348">
        <f>IF(R$25=0,0,R$25/FBT!R$5*1000)</f>
        <v>4.9396747986160578</v>
      </c>
      <c r="S120" s="348">
        <f>IF(S$25=0,0,S$25/FBT!S$5*1000)</f>
        <v>4.95131822606914</v>
      </c>
      <c r="T120" s="348">
        <f>IF(T$25=0,0,T$25/FBT!T$5*1000)</f>
        <v>4.9669356378523917</v>
      </c>
      <c r="U120" s="348">
        <f>IF(U$25=0,0,U$25/FBT!U$5*1000)</f>
        <v>4.8566634073295232</v>
      </c>
      <c r="V120" s="348">
        <f>IF(V$25=0,0,V$25/FBT!V$5*1000)</f>
        <v>4.8954991874262381</v>
      </c>
      <c r="W120" s="348">
        <f>IF(W$25=0,0,W$25/FBT!W$5*1000)</f>
        <v>5.1472474858254991</v>
      </c>
      <c r="X120" s="348">
        <f>IF(X$25=0,0,X$25/FBT!X$5*1000)</f>
        <v>5.0580066999003561</v>
      </c>
      <c r="Y120" s="348">
        <f>IF(Y$25=0,0,Y$25/FBT!Y$5*1000)</f>
        <v>4.606596881262881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62.696354539667027</v>
      </c>
      <c r="C121" s="348">
        <f>IF(C$34=0,0,C$34/FBT!C$5*1000)</f>
        <v>63.252069890422518</v>
      </c>
      <c r="D121" s="348">
        <f>IF(D$34=0,0,D$34/FBT!D$5*1000)</f>
        <v>64.781012439104899</v>
      </c>
      <c r="E121" s="348">
        <f>IF(E$34=0,0,E$34/FBT!E$5*1000)</f>
        <v>63.053599831795289</v>
      </c>
      <c r="F121" s="348">
        <f>IF(F$34=0,0,F$34/FBT!F$5*1000)</f>
        <v>61.192288778589322</v>
      </c>
      <c r="G121" s="348">
        <f>IF(G$34=0,0,G$34/FBT!G$5*1000)</f>
        <v>60.52453264715114</v>
      </c>
      <c r="H121" s="348">
        <f>IF(H$34=0,0,H$34/FBT!H$5*1000)</f>
        <v>57.764871131542399</v>
      </c>
      <c r="I121" s="348">
        <f>IF(I$34=0,0,I$34/FBT!I$5*1000)</f>
        <v>56.500329609478015</v>
      </c>
      <c r="J121" s="348">
        <f>IF(J$34=0,0,J$34/FBT!J$5*1000)</f>
        <v>56.843081017462538</v>
      </c>
      <c r="K121" s="348">
        <f>IF(K$34=0,0,K$34/FBT!K$5*1000)</f>
        <v>52.734505597078218</v>
      </c>
      <c r="L121" s="348">
        <f>IF(L$34=0,0,L$34/FBT!L$5*1000)</f>
        <v>53.903843720973072</v>
      </c>
      <c r="M121" s="348">
        <f>IF(M$34=0,0,M$34/FBT!M$5*1000)</f>
        <v>53.612675305522046</v>
      </c>
      <c r="N121" s="348">
        <f>IF(N$34=0,0,N$34/FBT!N$5*1000)</f>
        <v>52.776233478532994</v>
      </c>
      <c r="O121" s="348">
        <f>IF(O$34=0,0,O$34/FBT!O$5*1000)</f>
        <v>50.540768375823511</v>
      </c>
      <c r="P121" s="348">
        <f>IF(P$34=0,0,P$34/FBT!P$5*1000)</f>
        <v>49.995284688636602</v>
      </c>
      <c r="Q121" s="348">
        <f>IF(Q$34=0,0,Q$34/FBT!Q$5*1000)</f>
        <v>47.90232073420448</v>
      </c>
      <c r="R121" s="348">
        <f>IF(R$34=0,0,R$34/FBT!R$5*1000)</f>
        <v>49.206645142108712</v>
      </c>
      <c r="S121" s="348">
        <f>IF(S$34=0,0,S$34/FBT!S$5*1000)</f>
        <v>49.057452317414494</v>
      </c>
      <c r="T121" s="348">
        <f>IF(T$34=0,0,T$34/FBT!T$5*1000)</f>
        <v>49.684982739922326</v>
      </c>
      <c r="U121" s="348">
        <f>IF(U$34=0,0,U$34/FBT!U$5*1000)</f>
        <v>48.694078445047204</v>
      </c>
      <c r="V121" s="348">
        <f>IF(V$34=0,0,V$34/FBT!V$5*1000)</f>
        <v>48.269295838103289</v>
      </c>
      <c r="W121" s="348">
        <f>IF(W$34=0,0,W$34/FBT!W$5*1000)</f>
        <v>48.78431759239011</v>
      </c>
      <c r="X121" s="348">
        <f>IF(X$34=0,0,X$34/FBT!X$5*1000)</f>
        <v>50.892371999045508</v>
      </c>
      <c r="Y121" s="348">
        <f>IF(Y$34=0,0,Y$34/FBT!Y$5*1000)</f>
        <v>46.001277599838119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10.979684156325916</v>
      </c>
      <c r="C122" s="348">
        <f>IF(C$45=0,0,C$45/FBT!C$5*1000)</f>
        <v>11.032255229505886</v>
      </c>
      <c r="D122" s="348">
        <f>IF(D$45=0,0,D$45/FBT!D$5*1000)</f>
        <v>11.277437443577659</v>
      </c>
      <c r="E122" s="348">
        <f>IF(E$45=0,0,E$45/FBT!E$5*1000)</f>
        <v>11.182328419554132</v>
      </c>
      <c r="F122" s="348">
        <f>IF(F$45=0,0,F$45/FBT!F$5*1000)</f>
        <v>10.935556255115948</v>
      </c>
      <c r="G122" s="348">
        <f>IF(G$45=0,0,G$45/FBT!G$5*1000)</f>
        <v>10.635184328114985</v>
      </c>
      <c r="H122" s="348">
        <f>IF(H$45=0,0,H$45/FBT!H$5*1000)</f>
        <v>10.193102782577961</v>
      </c>
      <c r="I122" s="348">
        <f>IF(I$45=0,0,I$45/FBT!I$5*1000)</f>
        <v>10.082780289336956</v>
      </c>
      <c r="J122" s="348">
        <f>IF(J$45=0,0,J$45/FBT!J$5*1000)</f>
        <v>10.052857086292386</v>
      </c>
      <c r="K122" s="348">
        <f>IF(K$45=0,0,K$45/FBT!K$5*1000)</f>
        <v>9.5260872906703149</v>
      </c>
      <c r="L122" s="348">
        <f>IF(L$45=0,0,L$45/FBT!L$5*1000)</f>
        <v>9.7572709139299256</v>
      </c>
      <c r="M122" s="348">
        <f>IF(M$45=0,0,M$45/FBT!M$5*1000)</f>
        <v>9.7349630667086569</v>
      </c>
      <c r="N122" s="348">
        <f>IF(N$45=0,0,N$45/FBT!N$5*1000)</f>
        <v>9.708799856204239</v>
      </c>
      <c r="O122" s="348">
        <f>IF(O$45=0,0,O$45/FBT!O$5*1000)</f>
        <v>9.4498778418875986</v>
      </c>
      <c r="P122" s="348">
        <f>IF(P$45=0,0,P$45/FBT!P$5*1000)</f>
        <v>9.3306701693429481</v>
      </c>
      <c r="Q122" s="348">
        <f>IF(Q$45=0,0,Q$45/FBT!Q$5*1000)</f>
        <v>9.0650484481459923</v>
      </c>
      <c r="R122" s="348">
        <f>IF(R$45=0,0,R$45/FBT!R$5*1000)</f>
        <v>9.2684424665349692</v>
      </c>
      <c r="S122" s="348">
        <f>IF(S$45=0,0,S$45/FBT!S$5*1000)</f>
        <v>9.2633282161676664</v>
      </c>
      <c r="T122" s="348">
        <f>IF(T$45=0,0,T$45/FBT!T$5*1000)</f>
        <v>9.3346724290507659</v>
      </c>
      <c r="U122" s="348">
        <f>IF(U$45=0,0,U$45/FBT!U$5*1000)</f>
        <v>9.1378808294647982</v>
      </c>
      <c r="V122" s="348">
        <f>IF(V$45=0,0,V$45/FBT!V$5*1000)</f>
        <v>9.1330984025364099</v>
      </c>
      <c r="W122" s="348">
        <f>IF(W$45=0,0,W$45/FBT!W$5*1000)</f>
        <v>9.3777391290208598</v>
      </c>
      <c r="X122" s="348">
        <f>IF(X$45=0,0,X$45/FBT!X$5*1000)</f>
        <v>9.5319795388930704</v>
      </c>
      <c r="Y122" s="348">
        <f>IF(Y$45=0,0,Y$45/FBT!Y$5*1000)</f>
        <v>8.6508354870186288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7.2068930235341426</v>
      </c>
      <c r="C123" s="348">
        <f>IF(C$66=0,0,C$66/FBT!C$5*1000)</f>
        <v>7.105411953123058</v>
      </c>
      <c r="D123" s="348">
        <f>IF(D$66=0,0,D$66/FBT!D$5*1000)</f>
        <v>7.2085657737722038</v>
      </c>
      <c r="E123" s="348">
        <f>IF(E$66=0,0,E$66/FBT!E$5*1000)</f>
        <v>7.8236375885763803</v>
      </c>
      <c r="F123" s="348">
        <f>IF(F$66=0,0,F$66/FBT!F$5*1000)</f>
        <v>7.8898784048564155</v>
      </c>
      <c r="G123" s="348">
        <f>IF(G$66=0,0,G$66/FBT!G$5*1000)</f>
        <v>7.0920888808584808</v>
      </c>
      <c r="H123" s="348">
        <f>IF(H$66=0,0,H$66/FBT!H$5*1000)</f>
        <v>6.9385954834425352</v>
      </c>
      <c r="I123" s="348">
        <f>IF(I$66=0,0,I$66/FBT!I$5*1000)</f>
        <v>7.2356795545028048</v>
      </c>
      <c r="J123" s="348">
        <f>IF(J$66=0,0,J$66/FBT!J$5*1000)</f>
        <v>6.9245642757501358</v>
      </c>
      <c r="K123" s="348">
        <f>IF(K$66=0,0,K$66/FBT!K$5*1000)</f>
        <v>7.2051328242387243</v>
      </c>
      <c r="L123" s="348">
        <f>IF(L$66=0,0,L$66/FBT!L$5*1000)</f>
        <v>7.4505955212401478</v>
      </c>
      <c r="M123" s="348">
        <f>IF(M$66=0,0,M$66/FBT!M$5*1000)</f>
        <v>7.5318817442375101</v>
      </c>
      <c r="N123" s="348">
        <f>IF(N$66=0,0,N$66/FBT!N$5*1000)</f>
        <v>7.9179881444711091</v>
      </c>
      <c r="O123" s="348">
        <f>IF(O$66=0,0,O$66/FBT!O$5*1000)</f>
        <v>8.1849524074286375</v>
      </c>
      <c r="P123" s="348">
        <f>IF(P$66=0,0,P$66/FBT!P$5*1000)</f>
        <v>8.0379167151834743</v>
      </c>
      <c r="Q123" s="348">
        <f>IF(Q$66=0,0,Q$66/FBT!Q$5*1000)</f>
        <v>8.1917175744454678</v>
      </c>
      <c r="R123" s="348">
        <f>IF(R$66=0,0,R$66/FBT!R$5*1000)</f>
        <v>8.2333594810712896</v>
      </c>
      <c r="S123" s="348">
        <f>IF(S$66=0,0,S$66/FBT!S$5*1000)</f>
        <v>8.339580270177585</v>
      </c>
      <c r="T123" s="348">
        <f>IF(T$66=0,0,T$66/FBT!T$5*1000)</f>
        <v>8.2952356452306883</v>
      </c>
      <c r="U123" s="348">
        <f>IF(U$66=0,0,U$66/FBT!U$5*1000)</f>
        <v>8.0817393905034329</v>
      </c>
      <c r="V123" s="348">
        <f>IF(V$66=0,0,V$66/FBT!V$5*1000)</f>
        <v>8.3114290590685656</v>
      </c>
      <c r="W123" s="348">
        <f>IF(W$66=0,0,W$66/FBT!W$5*1000)</f>
        <v>9.0158166699443107</v>
      </c>
      <c r="X123" s="348">
        <f>IF(X$66=0,0,X$66/FBT!X$5*1000)</f>
        <v>8.387469053227127</v>
      </c>
      <c r="Y123" s="348">
        <f>IF(Y$66=0,0,Y$66/FBT!Y$5*1000)</f>
        <v>7.7042033991588497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5.8087611768057057</v>
      </c>
      <c r="C124" s="333">
        <f>IF(C$80=0,0,C$80/FBT!C$5*1000)</f>
        <v>5.6310057962878464</v>
      </c>
      <c r="D124" s="333">
        <f>IF(D$80=0,0,D$80/FBT!D$5*1000)</f>
        <v>5.6774074352528903</v>
      </c>
      <c r="E124" s="333">
        <f>IF(E$80=0,0,E$80/FBT!E$5*1000)</f>
        <v>6.6280165428748132</v>
      </c>
      <c r="F124" s="333">
        <f>IF(F$80=0,0,F$80/FBT!F$5*1000)</f>
        <v>6.8230318042554376</v>
      </c>
      <c r="G124" s="333">
        <f>IF(G$80=0,0,G$80/FBT!G$5*1000)</f>
        <v>5.7773003992784231</v>
      </c>
      <c r="H124" s="333">
        <f>IF(H$80=0,0,H$80/FBT!H$5*1000)</f>
        <v>5.7452241729301292</v>
      </c>
      <c r="I124" s="333">
        <f>IF(I$80=0,0,I$80/FBT!I$5*1000)</f>
        <v>6.2405603524004301</v>
      </c>
      <c r="J124" s="333">
        <f>IF(J$80=0,0,J$80/FBT!J$5*1000)</f>
        <v>5.7838808973926161</v>
      </c>
      <c r="K124" s="333">
        <f>IF(K$80=0,0,K$80/FBT!K$5*1000)</f>
        <v>6.4424034475494407</v>
      </c>
      <c r="L124" s="333">
        <f>IF(L$80=0,0,L$80/FBT!L$5*1000)</f>
        <v>6.6985892426558564</v>
      </c>
      <c r="M124" s="333">
        <f>IF(M$80=0,0,M$80/FBT!M$5*1000)</f>
        <v>6.8330647169383747</v>
      </c>
      <c r="N124" s="333">
        <f>IF(N$80=0,0,N$80/FBT!N$5*1000)</f>
        <v>7.4147511282583789</v>
      </c>
      <c r="O124" s="333">
        <f>IF(O$80=0,0,O$80/FBT!O$5*1000)</f>
        <v>7.9262861028034495</v>
      </c>
      <c r="P124" s="333">
        <f>IF(P$80=0,0,P$80/FBT!P$5*1000)</f>
        <v>7.7604614022304261</v>
      </c>
      <c r="Q124" s="333">
        <f>IF(Q$80=0,0,Q$80/FBT!Q$5*1000)</f>
        <v>8.1123512626233669</v>
      </c>
      <c r="R124" s="333">
        <f>IF(R$80=0,0,R$80/FBT!R$5*1000)</f>
        <v>8.0838552330091815</v>
      </c>
      <c r="S124" s="333">
        <f>IF(S$80=0,0,S$80/FBT!S$5*1000)</f>
        <v>8.2449661326794459</v>
      </c>
      <c r="T124" s="333">
        <f>IF(T$80=0,0,T$80/FBT!T$5*1000)</f>
        <v>8.1465150953396392</v>
      </c>
      <c r="U124" s="333">
        <f>IF(U$80=0,0,U$80/FBT!U$5*1000)</f>
        <v>7.9140726033371225</v>
      </c>
      <c r="V124" s="333">
        <f>IF(V$80=0,0,V$80/FBT!V$5*1000)</f>
        <v>8.2566328441151793</v>
      </c>
      <c r="W124" s="333">
        <f>IF(W$80=0,0,W$80/FBT!W$5*1000)</f>
        <v>9.1951408902241898</v>
      </c>
      <c r="X124" s="333">
        <f>IF(X$80=0,0,X$80/FBT!X$5*1000)</f>
        <v>8.1889770036747844</v>
      </c>
      <c r="Y124" s="333">
        <f>IF(Y$80=0,0,Y$80/FBT!Y$5*1000)</f>
        <v>7.5678551186598755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HR: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93.693494160761759</v>
      </c>
      <c r="C5" s="223">
        <v>102.3525739029217</v>
      </c>
      <c r="D5" s="223">
        <v>108.41149708246211</v>
      </c>
      <c r="E5" s="223">
        <v>107.526906891972</v>
      </c>
      <c r="F5" s="223">
        <v>113.8135945790994</v>
      </c>
      <c r="G5" s="223">
        <v>118.2148626150382</v>
      </c>
      <c r="H5" s="223">
        <v>121.9367390519628</v>
      </c>
      <c r="I5" s="223">
        <v>114.9946166076269</v>
      </c>
      <c r="J5" s="223">
        <v>137.89710363438749</v>
      </c>
      <c r="K5" s="223">
        <v>112.8517133056348</v>
      </c>
      <c r="L5" s="223">
        <v>116.4652732019712</v>
      </c>
      <c r="M5" s="223">
        <v>114.0618950771069</v>
      </c>
      <c r="N5" s="223">
        <v>104.9926457554557</v>
      </c>
      <c r="O5" s="223">
        <v>98.237281382473213</v>
      </c>
      <c r="P5" s="223">
        <v>102.5311643230349</v>
      </c>
      <c r="Q5" s="223">
        <v>96.230092163423734</v>
      </c>
      <c r="R5" s="223">
        <v>98.946770566492773</v>
      </c>
      <c r="S5" s="223">
        <v>94.470761056139366</v>
      </c>
      <c r="T5" s="223">
        <v>94.155444384269884</v>
      </c>
      <c r="U5" s="223">
        <v>95.945657927433274</v>
      </c>
      <c r="V5" s="223">
        <v>89.023324684345113</v>
      </c>
      <c r="W5" s="223">
        <v>83.307519793503388</v>
      </c>
      <c r="X5" s="223">
        <v>95.916608322079298</v>
      </c>
      <c r="Y5" s="223">
        <v>91.721317668026884</v>
      </c>
      <c r="DA5" s="89" t="s">
        <v>2228</v>
      </c>
    </row>
    <row r="6" spans="1:105" ht="12" customHeight="1" x14ac:dyDescent="0.25">
      <c r="A6" s="55" t="s">
        <v>91</v>
      </c>
      <c r="B6" s="259">
        <v>0.91022846227473686</v>
      </c>
      <c r="C6" s="259">
        <v>0.9624328866161882</v>
      </c>
      <c r="D6" s="259">
        <v>1.0077605963167859</v>
      </c>
      <c r="E6" s="259">
        <v>1.147163271951571</v>
      </c>
      <c r="F6" s="259">
        <v>1.259609605972587</v>
      </c>
      <c r="G6" s="259">
        <v>1.1658110221846121</v>
      </c>
      <c r="H6" s="259">
        <v>1.2394712971658739</v>
      </c>
      <c r="I6" s="259">
        <v>1.270574633030727</v>
      </c>
      <c r="J6" s="259">
        <v>1.4224042937851431</v>
      </c>
      <c r="K6" s="259">
        <v>1.339538231385426</v>
      </c>
      <c r="L6" s="259">
        <v>1.394237918697846</v>
      </c>
      <c r="M6" s="259">
        <v>1.3939113853437031</v>
      </c>
      <c r="N6" s="259">
        <v>1.3686575935633061</v>
      </c>
      <c r="O6" s="259">
        <v>1.3758267392466861</v>
      </c>
      <c r="P6" s="259">
        <v>1.425377680760805</v>
      </c>
      <c r="Q6" s="259">
        <v>1.419397867212423</v>
      </c>
      <c r="R6" s="259">
        <v>1.4350727387336759</v>
      </c>
      <c r="S6" s="259">
        <v>1.389967176512199</v>
      </c>
      <c r="T6" s="259">
        <v>1.3625687825376911</v>
      </c>
      <c r="U6" s="259">
        <v>1.3776922674862839</v>
      </c>
      <c r="V6" s="259">
        <v>1.31895172199882</v>
      </c>
      <c r="W6" s="259">
        <v>1.307698644224661</v>
      </c>
      <c r="X6" s="259">
        <v>1.36368929147003</v>
      </c>
      <c r="Y6" s="259">
        <v>1.320380231687281</v>
      </c>
      <c r="DA6" s="67" t="s">
        <v>2229</v>
      </c>
    </row>
    <row r="7" spans="1:105" ht="12" customHeight="1" x14ac:dyDescent="0.25">
      <c r="A7" s="173" t="s">
        <v>92</v>
      </c>
      <c r="B7" s="224">
        <v>0.27520671079932829</v>
      </c>
      <c r="C7" s="224">
        <v>0.29099066890175768</v>
      </c>
      <c r="D7" s="224">
        <v>0.30469545886579991</v>
      </c>
      <c r="E7" s="224">
        <v>0.34684372540341041</v>
      </c>
      <c r="F7" s="224">
        <v>0.38084176766417399</v>
      </c>
      <c r="G7" s="224">
        <v>0.35248185496993412</v>
      </c>
      <c r="H7" s="224">
        <v>0.37475296912901712</v>
      </c>
      <c r="I7" s="224">
        <v>0.38415703317779548</v>
      </c>
      <c r="J7" s="224">
        <v>0.43006258685997539</v>
      </c>
      <c r="K7" s="224">
        <v>0.40500811162095057</v>
      </c>
      <c r="L7" s="224">
        <v>0.42154651011200889</v>
      </c>
      <c r="M7" s="224">
        <v>0.42144778306260922</v>
      </c>
      <c r="N7" s="224">
        <v>0.41381232311036192</v>
      </c>
      <c r="O7" s="224">
        <v>0.41597990749663089</v>
      </c>
      <c r="P7" s="224">
        <v>0.43096158758717801</v>
      </c>
      <c r="Q7" s="224">
        <v>0.42915359664199187</v>
      </c>
      <c r="R7" s="224">
        <v>0.4338928791544121</v>
      </c>
      <c r="S7" s="224">
        <v>0.42025525526962909</v>
      </c>
      <c r="T7" s="224">
        <v>0.41197137688148822</v>
      </c>
      <c r="U7" s="224">
        <v>0.41654394818751411</v>
      </c>
      <c r="V7" s="224">
        <v>0.39878380006627911</v>
      </c>
      <c r="W7" s="224">
        <v>0.395381442692334</v>
      </c>
      <c r="X7" s="224">
        <v>0.41231016169263329</v>
      </c>
      <c r="Y7" s="224">
        <v>0.39921570861341871</v>
      </c>
      <c r="DA7" s="177" t="s">
        <v>2230</v>
      </c>
    </row>
    <row r="8" spans="1:105" ht="12" customHeight="1" x14ac:dyDescent="0.25">
      <c r="A8" s="173" t="s">
        <v>93</v>
      </c>
      <c r="B8" s="224">
        <v>3.4376228141104388</v>
      </c>
      <c r="C8" s="224">
        <v>3.6347811403455821</v>
      </c>
      <c r="D8" s="224">
        <v>3.8059684580754012</v>
      </c>
      <c r="E8" s="224">
        <v>4.3324448735816583</v>
      </c>
      <c r="F8" s="224">
        <v>4.7571163700405883</v>
      </c>
      <c r="G8" s="224">
        <v>4.4028710734751808</v>
      </c>
      <c r="H8" s="224">
        <v>4.681060838203507</v>
      </c>
      <c r="I8" s="224">
        <v>4.798527541778947</v>
      </c>
      <c r="J8" s="224">
        <v>5.3719364465759663</v>
      </c>
      <c r="K8" s="224">
        <v>5.0589795589074891</v>
      </c>
      <c r="L8" s="224">
        <v>5.2655616433217256</v>
      </c>
      <c r="M8" s="224">
        <v>5.2643284380833784</v>
      </c>
      <c r="N8" s="224">
        <v>5.1689534697483577</v>
      </c>
      <c r="O8" s="224">
        <v>5.1960288906787024</v>
      </c>
      <c r="P8" s="224">
        <v>5.3831659162380898</v>
      </c>
      <c r="Q8" s="224">
        <v>5.3605821976113717</v>
      </c>
      <c r="R8" s="224">
        <v>5.4197808473822704</v>
      </c>
      <c r="S8" s="224">
        <v>5.2494325050020167</v>
      </c>
      <c r="T8" s="224">
        <v>5.1459581047823413</v>
      </c>
      <c r="U8" s="224">
        <v>5.203074355309397</v>
      </c>
      <c r="V8" s="224">
        <v>4.9812313261688193</v>
      </c>
      <c r="W8" s="224">
        <v>4.938732285006413</v>
      </c>
      <c r="X8" s="224">
        <v>5.1501898852955579</v>
      </c>
      <c r="Y8" s="224">
        <v>4.9866263206111583</v>
      </c>
      <c r="DA8" s="177" t="s">
        <v>2231</v>
      </c>
    </row>
    <row r="9" spans="1:105" ht="12" customHeight="1" x14ac:dyDescent="0.25">
      <c r="A9" s="173" t="s">
        <v>94</v>
      </c>
      <c r="B9" s="224">
        <v>1.82203937703402</v>
      </c>
      <c r="C9" s="224">
        <v>1.9265389842730729</v>
      </c>
      <c r="D9" s="224">
        <v>2.0172732069086301</v>
      </c>
      <c r="E9" s="224">
        <v>2.296320912839203</v>
      </c>
      <c r="F9" s="224">
        <v>2.5214090713410742</v>
      </c>
      <c r="G9" s="224">
        <v>2.3336488328350078</v>
      </c>
      <c r="H9" s="224">
        <v>2.4810974428285979</v>
      </c>
      <c r="I9" s="224">
        <v>2.5433581884014731</v>
      </c>
      <c r="J9" s="224">
        <v>2.8472814691621271</v>
      </c>
      <c r="K9" s="224">
        <v>2.6814052798648631</v>
      </c>
      <c r="L9" s="224">
        <v>2.7908997511161862</v>
      </c>
      <c r="M9" s="224">
        <v>2.79024611672238</v>
      </c>
      <c r="N9" s="224">
        <v>2.7396946288812831</v>
      </c>
      <c r="O9" s="224">
        <v>2.754045383967723</v>
      </c>
      <c r="P9" s="224">
        <v>2.8532334124130299</v>
      </c>
      <c r="Q9" s="224">
        <v>2.841263389277032</v>
      </c>
      <c r="R9" s="224">
        <v>2.8726403834333079</v>
      </c>
      <c r="S9" s="224">
        <v>2.782350841964341</v>
      </c>
      <c r="T9" s="224">
        <v>2.7275064212962721</v>
      </c>
      <c r="U9" s="224">
        <v>2.7577796837093751</v>
      </c>
      <c r="V9" s="224">
        <v>2.6401964709858938</v>
      </c>
      <c r="W9" s="224">
        <v>2.6176707517108619</v>
      </c>
      <c r="X9" s="224">
        <v>2.729749387190723</v>
      </c>
      <c r="Y9" s="224">
        <v>2.6430559738587709</v>
      </c>
      <c r="DA9" s="177" t="s">
        <v>2232</v>
      </c>
    </row>
    <row r="10" spans="1:105" ht="12" customHeight="1" x14ac:dyDescent="0.25">
      <c r="A10" s="56" t="s">
        <v>95</v>
      </c>
      <c r="B10" s="260">
        <v>2.8267129624117389</v>
      </c>
      <c r="C10" s="260">
        <v>3.1134920126686798</v>
      </c>
      <c r="D10" s="260">
        <v>3.3006389284347719</v>
      </c>
      <c r="E10" s="260">
        <v>3.1965770692470352</v>
      </c>
      <c r="F10" s="260">
        <v>3.3723784305308402</v>
      </c>
      <c r="G10" s="260">
        <v>3.5703456150097321</v>
      </c>
      <c r="H10" s="260">
        <v>3.6659250741162781</v>
      </c>
      <c r="I10" s="260">
        <v>3.4106904689407749</v>
      </c>
      <c r="J10" s="260">
        <v>4.1271394208205301</v>
      </c>
      <c r="K10" s="260">
        <v>3.3235113902476101</v>
      </c>
      <c r="L10" s="260">
        <v>3.4216923596382061</v>
      </c>
      <c r="M10" s="260">
        <v>3.349887493384204</v>
      </c>
      <c r="N10" s="260">
        <v>3.0752307733591859</v>
      </c>
      <c r="O10" s="260">
        <v>2.894257620132926</v>
      </c>
      <c r="P10" s="260">
        <v>3.0150382804308942</v>
      </c>
      <c r="Q10" s="260">
        <v>2.8777242432866559</v>
      </c>
      <c r="R10" s="260">
        <v>2.9570783413886659</v>
      </c>
      <c r="S10" s="260">
        <v>2.8330843338411098</v>
      </c>
      <c r="T10" s="260">
        <v>2.8050775171217182</v>
      </c>
      <c r="U10" s="260">
        <v>2.8452674698130811</v>
      </c>
      <c r="V10" s="260">
        <v>2.659655500205389</v>
      </c>
      <c r="W10" s="260">
        <v>2.540475243928626</v>
      </c>
      <c r="X10" s="260">
        <v>2.8186979370817591</v>
      </c>
      <c r="Y10" s="260">
        <v>2.6963609901973049</v>
      </c>
      <c r="DA10" s="68" t="s">
        <v>2233</v>
      </c>
    </row>
    <row r="11" spans="1:105" ht="12" customHeight="1" x14ac:dyDescent="0.25">
      <c r="A11" s="37" t="s">
        <v>159</v>
      </c>
      <c r="B11" s="226">
        <v>0.36419741229862079</v>
      </c>
      <c r="C11" s="226">
        <v>0.31981735763610802</v>
      </c>
      <c r="D11" s="226">
        <v>0.34867131502027471</v>
      </c>
      <c r="E11" s="226">
        <v>0.29868389479764362</v>
      </c>
      <c r="F11" s="226">
        <v>0.24999244787294711</v>
      </c>
      <c r="G11" s="226">
        <v>0.27386549700445439</v>
      </c>
      <c r="H11" s="226">
        <v>0.18752430287283761</v>
      </c>
      <c r="I11" s="226">
        <v>0.26556317327837953</v>
      </c>
      <c r="J11" s="226">
        <v>0.27836128334968041</v>
      </c>
      <c r="K11" s="226">
        <v>0.17640042767613401</v>
      </c>
      <c r="L11" s="226">
        <v>0.18603774931642961</v>
      </c>
      <c r="M11" s="226">
        <v>0.18903777117007031</v>
      </c>
      <c r="N11" s="226">
        <v>0.1716130017053164</v>
      </c>
      <c r="O11" s="226">
        <v>0.14384420453470531</v>
      </c>
      <c r="P11" s="226">
        <v>0.14398592799777049</v>
      </c>
      <c r="Q11" s="226">
        <v>0.1391352143827044</v>
      </c>
      <c r="R11" s="226">
        <v>0.1130186275830497</v>
      </c>
      <c r="S11" s="226">
        <v>0.10269717163688689</v>
      </c>
      <c r="T11" s="226">
        <v>0.10193524748467769</v>
      </c>
      <c r="U11" s="226">
        <v>0.10156431196736231</v>
      </c>
      <c r="V11" s="226">
        <v>8.3251029440311666E-2</v>
      </c>
      <c r="W11" s="226">
        <v>8.4277983747751972E-2</v>
      </c>
      <c r="X11" s="226">
        <v>0.15851815313121001</v>
      </c>
      <c r="Y11" s="226">
        <v>0.1659158271308353</v>
      </c>
      <c r="DA11" s="69" t="s">
        <v>2234</v>
      </c>
    </row>
    <row r="12" spans="1:105" ht="12" customHeight="1" x14ac:dyDescent="0.25">
      <c r="A12" s="37" t="s">
        <v>35</v>
      </c>
      <c r="B12" s="226">
        <v>2.138476259915802</v>
      </c>
      <c r="C12" s="226">
        <v>2.4774821030423468</v>
      </c>
      <c r="D12" s="226">
        <v>2.6251878182064501</v>
      </c>
      <c r="E12" s="226">
        <v>2.398118277672233</v>
      </c>
      <c r="F12" s="226">
        <v>2.5667654176088361</v>
      </c>
      <c r="G12" s="226">
        <v>2.890579443386236</v>
      </c>
      <c r="H12" s="226">
        <v>3.0139290692286349</v>
      </c>
      <c r="I12" s="226">
        <v>2.559631773862733</v>
      </c>
      <c r="J12" s="226">
        <v>3.3146292600357872</v>
      </c>
      <c r="K12" s="226">
        <v>2.4132985189762239</v>
      </c>
      <c r="L12" s="226">
        <v>2.484503677498799</v>
      </c>
      <c r="M12" s="226">
        <v>2.3528327084408289</v>
      </c>
      <c r="N12" s="226">
        <v>2.0048990750132121</v>
      </c>
      <c r="O12" s="226">
        <v>1.6898221915827509</v>
      </c>
      <c r="P12" s="226">
        <v>1.7951039677875611</v>
      </c>
      <c r="Q12" s="226">
        <v>1.4797162289364869</v>
      </c>
      <c r="R12" s="226">
        <v>1.605396158101877</v>
      </c>
      <c r="S12" s="226">
        <v>1.4811305993026971</v>
      </c>
      <c r="T12" s="226">
        <v>1.5264758516378929</v>
      </c>
      <c r="U12" s="226">
        <v>1.602244655504734</v>
      </c>
      <c r="V12" s="226">
        <v>1.408857930489666</v>
      </c>
      <c r="W12" s="226">
        <v>1.131054808999493</v>
      </c>
      <c r="X12" s="226">
        <v>1.5907818449437729</v>
      </c>
      <c r="Y12" s="226">
        <v>1.4760242141585731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0.32403929019731642</v>
      </c>
      <c r="C15" s="226">
        <v>0.31619255199022478</v>
      </c>
      <c r="D15" s="226">
        <v>0.3267797952080474</v>
      </c>
      <c r="E15" s="226">
        <v>0.49977489677715881</v>
      </c>
      <c r="F15" s="226">
        <v>0.55562056504905766</v>
      </c>
      <c r="G15" s="226">
        <v>0.40590067461904161</v>
      </c>
      <c r="H15" s="226">
        <v>0.46447170201480542</v>
      </c>
      <c r="I15" s="226">
        <v>0.5854955217996628</v>
      </c>
      <c r="J15" s="226">
        <v>0.53414887743506267</v>
      </c>
      <c r="K15" s="226">
        <v>0.73381244359525122</v>
      </c>
      <c r="L15" s="226">
        <v>0.75115093282297674</v>
      </c>
      <c r="M15" s="226">
        <v>0.80801701377330382</v>
      </c>
      <c r="N15" s="226">
        <v>0.89871869664065707</v>
      </c>
      <c r="O15" s="226">
        <v>1.0605912240154689</v>
      </c>
      <c r="P15" s="226">
        <v>1.0759483846455631</v>
      </c>
      <c r="Q15" s="226">
        <v>1.2588727999674649</v>
      </c>
      <c r="R15" s="226">
        <v>1.23866355570374</v>
      </c>
      <c r="S15" s="226">
        <v>1.249256562901526</v>
      </c>
      <c r="T15" s="226">
        <v>1.176666417999148</v>
      </c>
      <c r="U15" s="226">
        <v>1.1414585023409849</v>
      </c>
      <c r="V15" s="226">
        <v>1.167546540275411</v>
      </c>
      <c r="W15" s="226">
        <v>1.325142451181381</v>
      </c>
      <c r="X15" s="226">
        <v>1.069397939006776</v>
      </c>
      <c r="Y15" s="226">
        <v>1.0544209489078971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6.7634014530401023</v>
      </c>
      <c r="C16" s="261">
        <f t="shared" si="0"/>
        <v>7.4310358363971387</v>
      </c>
      <c r="D16" s="261">
        <f t="shared" si="0"/>
        <v>7.881265629357789</v>
      </c>
      <c r="E16" s="261">
        <f t="shared" si="0"/>
        <v>7.6261218612165198</v>
      </c>
      <c r="F16" s="261">
        <f t="shared" si="0"/>
        <v>8.046003709051373</v>
      </c>
      <c r="G16" s="261">
        <f t="shared" si="0"/>
        <v>8.5204963825112703</v>
      </c>
      <c r="H16" s="261">
        <f t="shared" si="0"/>
        <v>8.743276145396786</v>
      </c>
      <c r="I16" s="261">
        <f t="shared" si="0"/>
        <v>8.1255013488880312</v>
      </c>
      <c r="J16" s="261">
        <f t="shared" si="0"/>
        <v>9.8547072965825748</v>
      </c>
      <c r="K16" s="261">
        <f t="shared" si="0"/>
        <v>7.9076888656390594</v>
      </c>
      <c r="L16" s="261">
        <f t="shared" si="0"/>
        <v>8.1535781492044155</v>
      </c>
      <c r="M16" s="261">
        <f t="shared" si="0"/>
        <v>7.9688459490379771</v>
      </c>
      <c r="N16" s="261">
        <f t="shared" si="0"/>
        <v>7.3200689829823258</v>
      </c>
      <c r="O16" s="261">
        <f t="shared" si="0"/>
        <v>6.89075152297732</v>
      </c>
      <c r="P16" s="261">
        <f t="shared" si="0"/>
        <v>7.191082024398721</v>
      </c>
      <c r="Q16" s="261">
        <f t="shared" si="0"/>
        <v>6.82343081705638</v>
      </c>
      <c r="R16" s="261">
        <f t="shared" si="0"/>
        <v>6.9835483891635795</v>
      </c>
      <c r="S16" s="261">
        <f t="shared" si="0"/>
        <v>6.6960543680871831</v>
      </c>
      <c r="T16" s="261">
        <f t="shared" si="0"/>
        <v>6.6553233925276851</v>
      </c>
      <c r="U16" s="261">
        <f t="shared" si="0"/>
        <v>6.780086174226259</v>
      </c>
      <c r="V16" s="261">
        <f t="shared" si="0"/>
        <v>6.3481028321070294</v>
      </c>
      <c r="W16" s="261">
        <f t="shared" si="0"/>
        <v>6.0841104026847654</v>
      </c>
      <c r="X16" s="261">
        <f t="shared" si="0"/>
        <v>6.7763272453116175</v>
      </c>
      <c r="Y16" s="261">
        <f t="shared" si="0"/>
        <v>6.4934083166336558</v>
      </c>
      <c r="DA16" s="70"/>
    </row>
    <row r="17" spans="1:105" ht="12" customHeight="1" x14ac:dyDescent="0.25">
      <c r="A17" s="60" t="s">
        <v>2148</v>
      </c>
      <c r="B17" s="329">
        <v>6.1242872528902303</v>
      </c>
      <c r="C17" s="329">
        <v>6.7967844066844894</v>
      </c>
      <c r="D17" s="329">
        <v>7.2305688946854438</v>
      </c>
      <c r="E17" s="329">
        <v>6.6249430995348089</v>
      </c>
      <c r="F17" s="329">
        <v>6.847871310056389</v>
      </c>
      <c r="G17" s="329">
        <v>7.6655643750034654</v>
      </c>
      <c r="H17" s="329">
        <v>7.7697054560430043</v>
      </c>
      <c r="I17" s="329">
        <v>6.9300820249104653</v>
      </c>
      <c r="J17" s="329">
        <v>8.6920052673051984</v>
      </c>
      <c r="K17" s="329">
        <v>6.4126570906759408</v>
      </c>
      <c r="L17" s="329">
        <v>6.5508139208804979</v>
      </c>
      <c r="M17" s="329">
        <v>6.2921228470792014</v>
      </c>
      <c r="N17" s="329">
        <v>5.3760083597701449</v>
      </c>
      <c r="O17" s="329">
        <v>4.5477681976523483</v>
      </c>
      <c r="P17" s="329">
        <v>4.7961031974940722</v>
      </c>
      <c r="Q17" s="329">
        <v>4.0822769267028303</v>
      </c>
      <c r="R17" s="329">
        <v>4.3492532379508582</v>
      </c>
      <c r="S17" s="329">
        <v>4.0087542526043558</v>
      </c>
      <c r="T17" s="329">
        <v>4.0877916971357422</v>
      </c>
      <c r="U17" s="329">
        <v>4.230300868995978</v>
      </c>
      <c r="V17" s="329">
        <v>3.7013445523992048</v>
      </c>
      <c r="W17" s="329">
        <v>3.0160038440594268</v>
      </c>
      <c r="X17" s="329">
        <v>4.2842029954591014</v>
      </c>
      <c r="Y17" s="329">
        <v>4.0114739965964432</v>
      </c>
      <c r="DA17" s="72" t="s">
        <v>2239</v>
      </c>
    </row>
    <row r="18" spans="1:105" ht="12" customHeight="1" x14ac:dyDescent="0.25">
      <c r="A18" s="59" t="s">
        <v>28</v>
      </c>
      <c r="B18" s="230">
        <v>0.47612457121312812</v>
      </c>
      <c r="C18" s="230">
        <v>0.79087779039224881</v>
      </c>
      <c r="D18" s="230">
        <v>0.74590076268458883</v>
      </c>
      <c r="E18" s="230">
        <v>0.59520526697819343</v>
      </c>
      <c r="F18" s="230">
        <v>0.76652358131803178</v>
      </c>
      <c r="G18" s="230">
        <v>0.76261387176232553</v>
      </c>
      <c r="H18" s="230">
        <v>0.76734248414162975</v>
      </c>
      <c r="I18" s="230">
        <v>0.72014760660275889</v>
      </c>
      <c r="J18" s="230">
        <v>0.81827310499377237</v>
      </c>
      <c r="K18" s="230">
        <v>0.60202923806562481</v>
      </c>
      <c r="L18" s="230">
        <v>0.54510233842341527</v>
      </c>
      <c r="M18" s="230">
        <v>0.57596006293624913</v>
      </c>
      <c r="N18" s="230">
        <v>0.52937681162985695</v>
      </c>
      <c r="O18" s="230">
        <v>0.40074580020331318</v>
      </c>
      <c r="P18" s="230">
        <v>0.42301287958812878</v>
      </c>
      <c r="Q18" s="230">
        <v>0.37607349042725791</v>
      </c>
      <c r="R18" s="230">
        <v>0.47125074521526877</v>
      </c>
      <c r="S18" s="230">
        <v>0.45382648515920759</v>
      </c>
      <c r="T18" s="230">
        <v>0.34474001711601421</v>
      </c>
      <c r="U18" s="230">
        <v>0.26265979971933062</v>
      </c>
      <c r="V18" s="230">
        <v>0.1806259775835537</v>
      </c>
      <c r="W18" s="230">
        <v>3.7003707686431797E-2</v>
      </c>
      <c r="X18" s="230">
        <v>5.6177938894524063E-2</v>
      </c>
      <c r="Y18" s="230">
        <v>4.6542871989003268E-2</v>
      </c>
      <c r="DA18" s="71" t="s">
        <v>2240</v>
      </c>
    </row>
    <row r="19" spans="1:105" ht="12" customHeight="1" x14ac:dyDescent="0.25">
      <c r="A19" s="59" t="s">
        <v>31</v>
      </c>
      <c r="B19" s="230">
        <v>4.6059767226109632E-2</v>
      </c>
      <c r="C19" s="230">
        <v>4.6406339239529283E-2</v>
      </c>
      <c r="D19" s="230">
        <v>2.8019903861222221E-2</v>
      </c>
      <c r="E19" s="230">
        <v>4.5332976322766859E-2</v>
      </c>
      <c r="F19" s="230">
        <v>4.8787480558664553E-2</v>
      </c>
      <c r="G19" s="230">
        <v>9.1347282314938993E-2</v>
      </c>
      <c r="H19" s="230">
        <v>0.13613231346791979</v>
      </c>
      <c r="I19" s="230">
        <v>4.4580113548602751E-2</v>
      </c>
      <c r="J19" s="230">
        <v>9.056369600288397E-2</v>
      </c>
      <c r="K19" s="230">
        <v>0.13035934097287971</v>
      </c>
      <c r="L19" s="230">
        <v>4.329625502735869E-2</v>
      </c>
      <c r="M19" s="230">
        <v>8.6036940116466204E-2</v>
      </c>
      <c r="N19" s="230">
        <v>4.1662176438312007E-2</v>
      </c>
      <c r="O19" s="230">
        <v>3.9676917103354227E-2</v>
      </c>
      <c r="P19" s="230">
        <v>7.9951624411250477E-2</v>
      </c>
      <c r="Q19" s="230">
        <v>7.6176560085285172E-2</v>
      </c>
      <c r="R19" s="230">
        <v>3.8674986534627483E-2</v>
      </c>
      <c r="S19" s="230">
        <v>4.6273847733564979E-2</v>
      </c>
      <c r="T19" s="230">
        <v>4.341640155809931E-2</v>
      </c>
      <c r="U19" s="230">
        <v>3.5634982185246931E-2</v>
      </c>
      <c r="V19" s="230">
        <v>3.8436023798635317E-2</v>
      </c>
      <c r="W19" s="230">
        <v>4.339540877594808E-2</v>
      </c>
      <c r="X19" s="230">
        <v>5.1925056066700302E-2</v>
      </c>
      <c r="Y19" s="230">
        <v>5.1067524963225593E-2</v>
      </c>
      <c r="DA19" s="71" t="s">
        <v>2241</v>
      </c>
    </row>
    <row r="20" spans="1:105" ht="12" customHeight="1" x14ac:dyDescent="0.25">
      <c r="A20" s="59" t="s">
        <v>159</v>
      </c>
      <c r="B20" s="230">
        <v>0.61949374370814059</v>
      </c>
      <c r="C20" s="230">
        <v>0.54629409433415521</v>
      </c>
      <c r="D20" s="230">
        <v>0.58869436123452445</v>
      </c>
      <c r="E20" s="230">
        <v>0.53542957265267366</v>
      </c>
      <c r="F20" s="230">
        <v>0.48833492044700932</v>
      </c>
      <c r="G20" s="230">
        <v>0.50154266447651663</v>
      </c>
      <c r="H20" s="230">
        <v>0.34590770338333071</v>
      </c>
      <c r="I20" s="230">
        <v>0.49043653628126083</v>
      </c>
      <c r="J20" s="230">
        <v>0.5367363500886313</v>
      </c>
      <c r="K20" s="230">
        <v>0.33206233124678491</v>
      </c>
      <c r="L20" s="230">
        <v>0.36798065212354608</v>
      </c>
      <c r="M20" s="230">
        <v>0.36540196735281222</v>
      </c>
      <c r="N20" s="230">
        <v>0.35130056453350278</v>
      </c>
      <c r="O20" s="230">
        <v>0.30504043163552003</v>
      </c>
      <c r="P20" s="230">
        <v>0.3073656798496523</v>
      </c>
      <c r="Q20" s="230">
        <v>0.29327525930432963</v>
      </c>
      <c r="R20" s="230">
        <v>0.23191916274840621</v>
      </c>
      <c r="S20" s="230">
        <v>0.21386506913931241</v>
      </c>
      <c r="T20" s="230">
        <v>0.21498084493719849</v>
      </c>
      <c r="U20" s="230">
        <v>0.21902483785764659</v>
      </c>
      <c r="V20" s="230">
        <v>0.18311912608612971</v>
      </c>
      <c r="W20" s="230">
        <v>0.19097212983571951</v>
      </c>
      <c r="X20" s="230">
        <v>0.35633395880243729</v>
      </c>
      <c r="Y20" s="230">
        <v>0.37740592426913599</v>
      </c>
      <c r="DA20" s="71" t="s">
        <v>2242</v>
      </c>
    </row>
    <row r="21" spans="1:105" ht="12" customHeight="1" x14ac:dyDescent="0.25">
      <c r="A21" s="59" t="s">
        <v>32</v>
      </c>
      <c r="B21" s="230">
        <v>1.432197231331618</v>
      </c>
      <c r="C21" s="230">
        <v>1.2826432471979661</v>
      </c>
      <c r="D21" s="230">
        <v>1.5417370664168839</v>
      </c>
      <c r="E21" s="230">
        <v>1.252976143101004</v>
      </c>
      <c r="F21" s="230">
        <v>0.65036788068496243</v>
      </c>
      <c r="G21" s="230">
        <v>1.143164622070358</v>
      </c>
      <c r="H21" s="230">
        <v>1.093946190154889</v>
      </c>
      <c r="I21" s="230">
        <v>1.061033437855508</v>
      </c>
      <c r="J21" s="230">
        <v>1.0082021405411701</v>
      </c>
      <c r="K21" s="230">
        <v>0.91410837736650763</v>
      </c>
      <c r="L21" s="230">
        <v>0.79778727533176941</v>
      </c>
      <c r="M21" s="230">
        <v>0.82569893644993009</v>
      </c>
      <c r="N21" s="230">
        <v>0.44781202368750211</v>
      </c>
      <c r="O21" s="230">
        <v>0.30462330656703068</v>
      </c>
      <c r="P21" s="230">
        <v>0.24553557569283771</v>
      </c>
      <c r="Q21" s="230">
        <v>0.29242639436469597</v>
      </c>
      <c r="R21" s="230">
        <v>0.39194866802014949</v>
      </c>
      <c r="S21" s="230">
        <v>0.28421717879612102</v>
      </c>
      <c r="T21" s="230">
        <v>0.34241289796062568</v>
      </c>
      <c r="U21" s="230">
        <v>0.34045521219336061</v>
      </c>
      <c r="V21" s="230">
        <v>0.27444091400223503</v>
      </c>
      <c r="W21" s="230">
        <v>0.24305633014378461</v>
      </c>
      <c r="X21" s="230">
        <v>0.32946346535016818</v>
      </c>
      <c r="Y21" s="230">
        <v>0.25936576601347872</v>
      </c>
      <c r="DA21" s="71" t="s">
        <v>2243</v>
      </c>
    </row>
    <row r="22" spans="1:105" ht="12" customHeight="1" x14ac:dyDescent="0.25">
      <c r="A22" s="59" t="s">
        <v>35</v>
      </c>
      <c r="B22" s="230">
        <v>3.5504119394112341</v>
      </c>
      <c r="C22" s="230">
        <v>4.1305629355205902</v>
      </c>
      <c r="D22" s="230">
        <v>4.3262168004882238</v>
      </c>
      <c r="E22" s="230">
        <v>4.1959991404801711</v>
      </c>
      <c r="F22" s="230">
        <v>4.8938574470477212</v>
      </c>
      <c r="G22" s="230">
        <v>5.1668959343793253</v>
      </c>
      <c r="H22" s="230">
        <v>5.4263767648952346</v>
      </c>
      <c r="I22" s="230">
        <v>4.6138843306223354</v>
      </c>
      <c r="J22" s="230">
        <v>6.2382299756787409</v>
      </c>
      <c r="K22" s="230">
        <v>4.4340978030241436</v>
      </c>
      <c r="L22" s="230">
        <v>4.7966473999744084</v>
      </c>
      <c r="M22" s="230">
        <v>4.4390249402237441</v>
      </c>
      <c r="N22" s="230">
        <v>4.0058567834809713</v>
      </c>
      <c r="O22" s="230">
        <v>3.4976817421431301</v>
      </c>
      <c r="P22" s="230">
        <v>3.740237437952203</v>
      </c>
      <c r="Q22" s="230">
        <v>3.044325222521262</v>
      </c>
      <c r="R22" s="230">
        <v>3.215459675432407</v>
      </c>
      <c r="S22" s="230">
        <v>3.010571671776149</v>
      </c>
      <c r="T22" s="230">
        <v>3.1422415355638038</v>
      </c>
      <c r="U22" s="230">
        <v>3.3725260370403931</v>
      </c>
      <c r="V22" s="230">
        <v>3.024722510928652</v>
      </c>
      <c r="W22" s="230">
        <v>2.5015762676175428</v>
      </c>
      <c r="X22" s="230">
        <v>3.49030257634527</v>
      </c>
      <c r="Y22" s="230">
        <v>3.2770919093616002</v>
      </c>
      <c r="DA22" s="71" t="s">
        <v>2244</v>
      </c>
    </row>
    <row r="23" spans="1:105" ht="12" customHeight="1" x14ac:dyDescent="0.25">
      <c r="A23" s="60" t="s">
        <v>2155</v>
      </c>
      <c r="B23" s="329">
        <v>0.53598698464088712</v>
      </c>
      <c r="C23" s="329">
        <v>0.52520954866340108</v>
      </c>
      <c r="D23" s="329">
        <v>0.53651930724044505</v>
      </c>
      <c r="E23" s="329">
        <v>0.8712072667507671</v>
      </c>
      <c r="F23" s="329">
        <v>1.055420940634638</v>
      </c>
      <c r="G23" s="329">
        <v>0.72284775667353973</v>
      </c>
      <c r="H23" s="329">
        <v>0.83314086444961988</v>
      </c>
      <c r="I23" s="329">
        <v>1.0514655481602819</v>
      </c>
      <c r="J23" s="329">
        <v>1.001546231336826</v>
      </c>
      <c r="K23" s="329">
        <v>1.3432645499244971</v>
      </c>
      <c r="L23" s="329">
        <v>1.4447996290264811</v>
      </c>
      <c r="M23" s="329">
        <v>1.518795498291533</v>
      </c>
      <c r="N23" s="329">
        <v>1.788994227840764</v>
      </c>
      <c r="O23" s="329">
        <v>2.1871046788951141</v>
      </c>
      <c r="P23" s="329">
        <v>2.2334861496726459</v>
      </c>
      <c r="Q23" s="329">
        <v>2.5803387150302068</v>
      </c>
      <c r="R23" s="329">
        <v>2.4717040416921461</v>
      </c>
      <c r="S23" s="329">
        <v>2.529819383442915</v>
      </c>
      <c r="T23" s="329">
        <v>2.413155151143465</v>
      </c>
      <c r="U23" s="329">
        <v>2.3936952978720671</v>
      </c>
      <c r="V23" s="329">
        <v>2.497323468429133</v>
      </c>
      <c r="W23" s="329">
        <v>2.919946700421455</v>
      </c>
      <c r="X23" s="329">
        <v>2.3376207539969038</v>
      </c>
      <c r="Y23" s="329">
        <v>2.33233766123056</v>
      </c>
      <c r="DA23" s="72" t="s">
        <v>2245</v>
      </c>
    </row>
    <row r="24" spans="1:105" ht="12" customHeight="1" x14ac:dyDescent="0.25">
      <c r="A24" s="60" t="s">
        <v>2157</v>
      </c>
      <c r="B24" s="329">
        <v>0.10312721550898481</v>
      </c>
      <c r="C24" s="329">
        <v>0.1090418810492482</v>
      </c>
      <c r="D24" s="329">
        <v>0.1141774274319006</v>
      </c>
      <c r="E24" s="329">
        <v>0.1299714949309439</v>
      </c>
      <c r="F24" s="329">
        <v>0.14271145836034549</v>
      </c>
      <c r="G24" s="329">
        <v>0.13208425083426359</v>
      </c>
      <c r="H24" s="329">
        <v>0.1404298249041622</v>
      </c>
      <c r="I24" s="329">
        <v>0.1439537758172845</v>
      </c>
      <c r="J24" s="329">
        <v>0.1611557979405509</v>
      </c>
      <c r="K24" s="329">
        <v>0.15176722503862239</v>
      </c>
      <c r="L24" s="329">
        <v>0.1579645992974372</v>
      </c>
      <c r="M24" s="329">
        <v>0.1579276036672419</v>
      </c>
      <c r="N24" s="329">
        <v>0.15506639537141739</v>
      </c>
      <c r="O24" s="329">
        <v>0.15587864642985769</v>
      </c>
      <c r="P24" s="329">
        <v>0.16149267723200311</v>
      </c>
      <c r="Q24" s="329">
        <v>0.1608151753233433</v>
      </c>
      <c r="R24" s="329">
        <v>0.16259110952057559</v>
      </c>
      <c r="S24" s="329">
        <v>0.1574807320399117</v>
      </c>
      <c r="T24" s="329">
        <v>0.15437654424847741</v>
      </c>
      <c r="U24" s="329">
        <v>0.15609000735821449</v>
      </c>
      <c r="V24" s="329">
        <v>0.14943481127869149</v>
      </c>
      <c r="W24" s="329">
        <v>0.1481598582038835</v>
      </c>
      <c r="X24" s="329">
        <v>0.15450349585561179</v>
      </c>
      <c r="Y24" s="329">
        <v>0.14959665880665221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3.0742733877455009</v>
      </c>
      <c r="C25" s="261">
        <f t="shared" si="1"/>
        <v>3.3777435619986997</v>
      </c>
      <c r="D25" s="261">
        <f t="shared" si="1"/>
        <v>3.5823934678899043</v>
      </c>
      <c r="E25" s="261">
        <f t="shared" si="1"/>
        <v>3.4664190278256894</v>
      </c>
      <c r="F25" s="261">
        <f t="shared" si="1"/>
        <v>3.6572744132051689</v>
      </c>
      <c r="G25" s="261">
        <f t="shared" si="1"/>
        <v>3.8729529011414856</v>
      </c>
      <c r="H25" s="261">
        <f t="shared" si="1"/>
        <v>3.9742164297258116</v>
      </c>
      <c r="I25" s="261">
        <f t="shared" si="1"/>
        <v>3.6934097040400129</v>
      </c>
      <c r="J25" s="261">
        <f t="shared" si="1"/>
        <v>4.4794124075375343</v>
      </c>
      <c r="K25" s="261">
        <f t="shared" si="1"/>
        <v>3.5944040298359359</v>
      </c>
      <c r="L25" s="261">
        <f t="shared" si="1"/>
        <v>3.7061718860020068</v>
      </c>
      <c r="M25" s="261">
        <f t="shared" si="1"/>
        <v>3.6222027041081706</v>
      </c>
      <c r="N25" s="261">
        <f t="shared" si="1"/>
        <v>3.3273040831737859</v>
      </c>
      <c r="O25" s="261">
        <f t="shared" si="1"/>
        <v>3.1321597831715078</v>
      </c>
      <c r="P25" s="261">
        <f t="shared" si="1"/>
        <v>3.2686736474539648</v>
      </c>
      <c r="Q25" s="261">
        <f t="shared" si="1"/>
        <v>3.1015594622983564</v>
      </c>
      <c r="R25" s="261">
        <f t="shared" si="1"/>
        <v>3.174340176892537</v>
      </c>
      <c r="S25" s="261">
        <f t="shared" si="1"/>
        <v>3.0436610764032648</v>
      </c>
      <c r="T25" s="261">
        <f t="shared" si="1"/>
        <v>3.025146996603493</v>
      </c>
      <c r="U25" s="261">
        <f t="shared" si="1"/>
        <v>3.0818573519210273</v>
      </c>
      <c r="V25" s="261">
        <f t="shared" si="1"/>
        <v>2.8855012873213783</v>
      </c>
      <c r="W25" s="261">
        <f t="shared" si="1"/>
        <v>2.7655047284930765</v>
      </c>
      <c r="X25" s="261">
        <f t="shared" si="1"/>
        <v>3.0801487478689169</v>
      </c>
      <c r="Y25" s="261">
        <f t="shared" si="1"/>
        <v>2.9515492348334798</v>
      </c>
      <c r="DA25" s="70"/>
    </row>
    <row r="26" spans="1:105" ht="12" customHeight="1" x14ac:dyDescent="0.25">
      <c r="A26" s="60" t="s">
        <v>2160</v>
      </c>
      <c r="B26" s="329">
        <v>2.7837669331319228</v>
      </c>
      <c r="C26" s="329">
        <v>3.0894474575838591</v>
      </c>
      <c r="D26" s="329">
        <v>3.28662222485702</v>
      </c>
      <c r="E26" s="329">
        <v>3.0113377725158208</v>
      </c>
      <c r="F26" s="329">
        <v>3.1126687772983579</v>
      </c>
      <c r="G26" s="329">
        <v>3.4843474431833932</v>
      </c>
      <c r="H26" s="329">
        <v>3.5316842982013652</v>
      </c>
      <c r="I26" s="329">
        <v>3.1500372840502102</v>
      </c>
      <c r="J26" s="329">
        <v>3.950911485138727</v>
      </c>
      <c r="K26" s="329">
        <v>2.914844132125427</v>
      </c>
      <c r="L26" s="329">
        <v>2.9776426913093168</v>
      </c>
      <c r="M26" s="329">
        <v>2.860055839581455</v>
      </c>
      <c r="N26" s="329">
        <v>2.4436401635318852</v>
      </c>
      <c r="O26" s="329">
        <v>2.0671673625692479</v>
      </c>
      <c r="P26" s="329">
        <v>2.1800469079518519</v>
      </c>
      <c r="Q26" s="329">
        <v>1.85558042122856</v>
      </c>
      <c r="R26" s="329">
        <v>1.976933289977663</v>
      </c>
      <c r="S26" s="329">
        <v>1.822161023911071</v>
      </c>
      <c r="T26" s="329">
        <v>1.858087135061701</v>
      </c>
      <c r="U26" s="329">
        <v>1.9228640313618079</v>
      </c>
      <c r="V26" s="329">
        <v>1.682429341999639</v>
      </c>
      <c r="W26" s="329">
        <v>1.3709108382088311</v>
      </c>
      <c r="X26" s="329">
        <v>1.9473649979359551</v>
      </c>
      <c r="Y26" s="329">
        <v>1.823397271180202</v>
      </c>
      <c r="DA26" s="72" t="s">
        <v>2247</v>
      </c>
    </row>
    <row r="27" spans="1:105" ht="12" customHeight="1" x14ac:dyDescent="0.25">
      <c r="A27" s="59" t="s">
        <v>28</v>
      </c>
      <c r="B27" s="230">
        <v>0.21642025964233111</v>
      </c>
      <c r="C27" s="230">
        <v>0.35948990472374942</v>
      </c>
      <c r="D27" s="230">
        <v>0.33904580122026762</v>
      </c>
      <c r="E27" s="230">
        <v>0.27054784862645148</v>
      </c>
      <c r="F27" s="230">
        <v>0.34841980969001451</v>
      </c>
      <c r="G27" s="230">
        <v>0.34664266898287532</v>
      </c>
      <c r="H27" s="230">
        <v>0.34879203824619542</v>
      </c>
      <c r="I27" s="230">
        <v>0.3273398211830722</v>
      </c>
      <c r="J27" s="230">
        <v>0.37194232045171483</v>
      </c>
      <c r="K27" s="230">
        <v>0.27364965366619309</v>
      </c>
      <c r="L27" s="230">
        <v>0.2477737901924616</v>
      </c>
      <c r="M27" s="230">
        <v>0.26180002860738588</v>
      </c>
      <c r="N27" s="230">
        <v>0.24062582346811681</v>
      </c>
      <c r="O27" s="230">
        <v>0.1821571819105969</v>
      </c>
      <c r="P27" s="230">
        <v>0.19227858163096781</v>
      </c>
      <c r="Q27" s="230">
        <v>0.17094249564875361</v>
      </c>
      <c r="R27" s="230">
        <v>0.2142048841887586</v>
      </c>
      <c r="S27" s="230">
        <v>0.20628476598145809</v>
      </c>
      <c r="T27" s="230">
        <v>0.1567000077800064</v>
      </c>
      <c r="U27" s="230">
        <v>0.1193908180542412</v>
      </c>
      <c r="V27" s="230">
        <v>8.210271708343353E-2</v>
      </c>
      <c r="W27" s="230">
        <v>1.681986713019628E-2</v>
      </c>
      <c r="X27" s="230">
        <v>2.553542677023821E-2</v>
      </c>
      <c r="Y27" s="230">
        <v>2.1155850904092399E-2</v>
      </c>
      <c r="DA27" s="71" t="s">
        <v>2248</v>
      </c>
    </row>
    <row r="28" spans="1:105" ht="12" customHeight="1" x14ac:dyDescent="0.25">
      <c r="A28" s="59" t="s">
        <v>31</v>
      </c>
      <c r="B28" s="230">
        <v>2.0936257830049831E-2</v>
      </c>
      <c r="C28" s="230">
        <v>2.109379056342239E-2</v>
      </c>
      <c r="D28" s="230">
        <v>1.2736319936919189E-2</v>
      </c>
      <c r="E28" s="230">
        <v>2.0605898328530391E-2</v>
      </c>
      <c r="F28" s="230">
        <v>2.2176127526665711E-2</v>
      </c>
      <c r="G28" s="230">
        <v>4.1521491961335907E-2</v>
      </c>
      <c r="H28" s="230">
        <v>6.1878324303599921E-2</v>
      </c>
      <c r="I28" s="230">
        <v>2.026368797663761E-2</v>
      </c>
      <c r="J28" s="230">
        <v>4.1165316364947267E-2</v>
      </c>
      <c r="K28" s="230">
        <v>5.9254245896763508E-2</v>
      </c>
      <c r="L28" s="230">
        <v>1.9680115921526679E-2</v>
      </c>
      <c r="M28" s="230">
        <v>3.9107700052939183E-2</v>
      </c>
      <c r="N28" s="230">
        <v>1.893735292650546E-2</v>
      </c>
      <c r="O28" s="230">
        <v>1.8034962319706471E-2</v>
      </c>
      <c r="P28" s="230">
        <v>3.6341647459659322E-2</v>
      </c>
      <c r="Q28" s="230">
        <v>3.4625709129675081E-2</v>
      </c>
      <c r="R28" s="230">
        <v>1.757953933392159E-2</v>
      </c>
      <c r="S28" s="230">
        <v>2.1033567151620448E-2</v>
      </c>
      <c r="T28" s="230">
        <v>1.9734727980954221E-2</v>
      </c>
      <c r="U28" s="230">
        <v>1.619771917511224E-2</v>
      </c>
      <c r="V28" s="230">
        <v>1.7470919908470609E-2</v>
      </c>
      <c r="W28" s="230">
        <v>1.9725185807249131E-2</v>
      </c>
      <c r="X28" s="230">
        <v>2.360229821213649E-2</v>
      </c>
      <c r="Y28" s="230">
        <v>2.321251134692073E-2</v>
      </c>
      <c r="DA28" s="71" t="s">
        <v>2249</v>
      </c>
    </row>
    <row r="29" spans="1:105" ht="12" customHeight="1" x14ac:dyDescent="0.25">
      <c r="A29" s="59" t="s">
        <v>159</v>
      </c>
      <c r="B29" s="230">
        <v>0.28158806532188208</v>
      </c>
      <c r="C29" s="230">
        <v>0.24831549742461589</v>
      </c>
      <c r="D29" s="230">
        <v>0.26758834601569281</v>
      </c>
      <c r="E29" s="230">
        <v>0.243377078478488</v>
      </c>
      <c r="F29" s="230">
        <v>0.2219704183850042</v>
      </c>
      <c r="G29" s="230">
        <v>0.2279739383984167</v>
      </c>
      <c r="H29" s="230">
        <v>0.15723077426515031</v>
      </c>
      <c r="I29" s="230">
        <v>0.22292569830966391</v>
      </c>
      <c r="J29" s="230">
        <v>0.2439710682221051</v>
      </c>
      <c r="K29" s="230">
        <v>0.15093742329399301</v>
      </c>
      <c r="L29" s="230">
        <v>0.16726393278342999</v>
      </c>
      <c r="M29" s="230">
        <v>0.16609180334218729</v>
      </c>
      <c r="N29" s="230">
        <v>0.15968207478795579</v>
      </c>
      <c r="O29" s="230">
        <v>0.1386547416525091</v>
      </c>
      <c r="P29" s="230">
        <v>0.13971167265893289</v>
      </c>
      <c r="Q29" s="230">
        <v>0.1333069360474225</v>
      </c>
      <c r="R29" s="230">
        <v>0.10541780124927549</v>
      </c>
      <c r="S29" s="230">
        <v>9.7211395063323783E-2</v>
      </c>
      <c r="T29" s="230">
        <v>9.7718565880544769E-2</v>
      </c>
      <c r="U29" s="230">
        <v>9.955674448074843E-2</v>
      </c>
      <c r="V29" s="230">
        <v>8.3235966402786257E-2</v>
      </c>
      <c r="W29" s="230">
        <v>8.6805513561690709E-2</v>
      </c>
      <c r="X29" s="230">
        <v>0.16196998127383511</v>
      </c>
      <c r="Y29" s="230">
        <v>0.1715481473950618</v>
      </c>
      <c r="DA29" s="71" t="s">
        <v>2250</v>
      </c>
    </row>
    <row r="30" spans="1:105" ht="12" customHeight="1" x14ac:dyDescent="0.25">
      <c r="A30" s="59" t="s">
        <v>32</v>
      </c>
      <c r="B30" s="230">
        <v>0.65099874151437187</v>
      </c>
      <c r="C30" s="230">
        <v>0.58301965781725706</v>
      </c>
      <c r="D30" s="230">
        <v>0.70078957564403821</v>
      </c>
      <c r="E30" s="230">
        <v>0.56953461050045651</v>
      </c>
      <c r="F30" s="230">
        <v>0.29562176394771023</v>
      </c>
      <c r="G30" s="230">
        <v>0.51962028275925387</v>
      </c>
      <c r="H30" s="230">
        <v>0.49724826825222201</v>
      </c>
      <c r="I30" s="230">
        <v>0.48228792629795791</v>
      </c>
      <c r="J30" s="230">
        <v>0.45827370024598651</v>
      </c>
      <c r="K30" s="230">
        <v>0.41550380789386709</v>
      </c>
      <c r="L30" s="230">
        <v>0.36263057969625878</v>
      </c>
      <c r="M30" s="230">
        <v>0.37531769838633172</v>
      </c>
      <c r="N30" s="230">
        <v>0.20355091985795559</v>
      </c>
      <c r="O30" s="230">
        <v>0.13846513934865029</v>
      </c>
      <c r="P30" s="230">
        <v>0.11160707986038081</v>
      </c>
      <c r="Q30" s="230">
        <v>0.13292108834758909</v>
      </c>
      <c r="R30" s="230">
        <v>0.17815848546370441</v>
      </c>
      <c r="S30" s="230">
        <v>0.12918962672550949</v>
      </c>
      <c r="T30" s="230">
        <v>0.15564222634573899</v>
      </c>
      <c r="U30" s="230">
        <v>0.15475236917880031</v>
      </c>
      <c r="V30" s="230">
        <v>0.124745870001016</v>
      </c>
      <c r="W30" s="230">
        <v>0.11048015006535659</v>
      </c>
      <c r="X30" s="230">
        <v>0.14975612061371291</v>
      </c>
      <c r="Y30" s="230">
        <v>0.11789353000612671</v>
      </c>
      <c r="DA30" s="71" t="s">
        <v>2251</v>
      </c>
    </row>
    <row r="31" spans="1:105" ht="12" customHeight="1" x14ac:dyDescent="0.25">
      <c r="A31" s="59" t="s">
        <v>35</v>
      </c>
      <c r="B31" s="230">
        <v>1.613823608823288</v>
      </c>
      <c r="C31" s="230">
        <v>1.8775286070548141</v>
      </c>
      <c r="D31" s="230">
        <v>1.966462182040102</v>
      </c>
      <c r="E31" s="230">
        <v>1.9072723365818951</v>
      </c>
      <c r="F31" s="230">
        <v>2.224480657748964</v>
      </c>
      <c r="G31" s="230">
        <v>2.348589061081511</v>
      </c>
      <c r="H31" s="230">
        <v>2.466534893134197</v>
      </c>
      <c r="I31" s="230">
        <v>2.0972201502828791</v>
      </c>
      <c r="J31" s="230">
        <v>2.8355590798539732</v>
      </c>
      <c r="K31" s="230">
        <v>2.0154990013746108</v>
      </c>
      <c r="L31" s="230">
        <v>2.1802942727156398</v>
      </c>
      <c r="M31" s="230">
        <v>2.0177386091926111</v>
      </c>
      <c r="N31" s="230">
        <v>1.8208439924913511</v>
      </c>
      <c r="O31" s="230">
        <v>1.5898553373377859</v>
      </c>
      <c r="P31" s="230">
        <v>1.700107926341911</v>
      </c>
      <c r="Q31" s="230">
        <v>1.383784192055119</v>
      </c>
      <c r="R31" s="230">
        <v>1.4615725797420029</v>
      </c>
      <c r="S31" s="230">
        <v>1.368441668989159</v>
      </c>
      <c r="T31" s="230">
        <v>1.428291607074456</v>
      </c>
      <c r="U31" s="230">
        <v>1.5329663804729059</v>
      </c>
      <c r="V31" s="230">
        <v>1.374873868603933</v>
      </c>
      <c r="W31" s="230">
        <v>1.137080121644338</v>
      </c>
      <c r="X31" s="230">
        <v>1.5865011710660319</v>
      </c>
      <c r="Y31" s="230">
        <v>1.4895872315280001</v>
      </c>
      <c r="DA31" s="71" t="s">
        <v>2252</v>
      </c>
    </row>
    <row r="32" spans="1:105" ht="12" customHeight="1" x14ac:dyDescent="0.25">
      <c r="A32" s="60" t="s">
        <v>2167</v>
      </c>
      <c r="B32" s="329">
        <v>0.2436304475640397</v>
      </c>
      <c r="C32" s="329">
        <v>0.23873161302881871</v>
      </c>
      <c r="D32" s="329">
        <v>0.2438724123820204</v>
      </c>
      <c r="E32" s="329">
        <v>0.39600330306853049</v>
      </c>
      <c r="F32" s="329">
        <v>0.4797367911975628</v>
      </c>
      <c r="G32" s="329">
        <v>0.32856716212433618</v>
      </c>
      <c r="H32" s="329">
        <v>0.37870039293164542</v>
      </c>
      <c r="I32" s="329">
        <v>0.47793888552740071</v>
      </c>
      <c r="J32" s="329">
        <v>0.45524828697128439</v>
      </c>
      <c r="K32" s="329">
        <v>0.61057479542022575</v>
      </c>
      <c r="L32" s="329">
        <v>0.65672710410294599</v>
      </c>
      <c r="M32" s="329">
        <v>0.69036159013251486</v>
      </c>
      <c r="N32" s="329">
        <v>0.81317919447307507</v>
      </c>
      <c r="O32" s="329">
        <v>0.99413849040687008</v>
      </c>
      <c r="P32" s="329">
        <v>1.01522097712393</v>
      </c>
      <c r="Q32" s="329">
        <v>1.17288123410464</v>
      </c>
      <c r="R32" s="329">
        <v>1.1235018371327941</v>
      </c>
      <c r="S32" s="329">
        <v>1.149917901564961</v>
      </c>
      <c r="T32" s="329">
        <v>1.096888705065211</v>
      </c>
      <c r="U32" s="329">
        <v>1.088043317214576</v>
      </c>
      <c r="V32" s="329">
        <v>1.135147031104152</v>
      </c>
      <c r="W32" s="329">
        <v>1.327248500191571</v>
      </c>
      <c r="X32" s="329">
        <v>1.062554888180411</v>
      </c>
      <c r="Y32" s="329">
        <v>1.0601534823775269</v>
      </c>
      <c r="DA32" s="72" t="s">
        <v>2253</v>
      </c>
    </row>
    <row r="33" spans="1:105" ht="12" customHeight="1" x14ac:dyDescent="0.25">
      <c r="A33" s="60" t="s">
        <v>2169</v>
      </c>
      <c r="B33" s="329">
        <v>4.6876007049538551E-2</v>
      </c>
      <c r="C33" s="329">
        <v>4.9564491386021918E-2</v>
      </c>
      <c r="D33" s="329">
        <v>5.1898830650863897E-2</v>
      </c>
      <c r="E33" s="329">
        <v>5.9077952241338133E-2</v>
      </c>
      <c r="F33" s="329">
        <v>6.4868844709247919E-2</v>
      </c>
      <c r="G33" s="329">
        <v>6.0038295833756181E-2</v>
      </c>
      <c r="H33" s="329">
        <v>6.383173859280096E-2</v>
      </c>
      <c r="I33" s="329">
        <v>6.5433534462402007E-2</v>
      </c>
      <c r="J33" s="329">
        <v>7.3252635427523138E-2</v>
      </c>
      <c r="K33" s="329">
        <v>6.8985102290282888E-2</v>
      </c>
      <c r="L33" s="329">
        <v>7.1802090589744197E-2</v>
      </c>
      <c r="M33" s="329">
        <v>7.1785274394200835E-2</v>
      </c>
      <c r="N33" s="329">
        <v>7.0484725168826062E-2</v>
      </c>
      <c r="O33" s="329">
        <v>7.0853930195389866E-2</v>
      </c>
      <c r="P33" s="329">
        <v>7.3405762378183192E-2</v>
      </c>
      <c r="Q33" s="329">
        <v>7.3097806965156109E-2</v>
      </c>
      <c r="R33" s="329">
        <v>7.3905049782079804E-2</v>
      </c>
      <c r="S33" s="329">
        <v>7.1582150927232566E-2</v>
      </c>
      <c r="T33" s="329">
        <v>7.0171156476580634E-2</v>
      </c>
      <c r="U33" s="329">
        <v>7.0950003344642951E-2</v>
      </c>
      <c r="V33" s="329">
        <v>6.7924914217587062E-2</v>
      </c>
      <c r="W33" s="329">
        <v>6.734539009267429E-2</v>
      </c>
      <c r="X33" s="329">
        <v>7.0228861752550817E-2</v>
      </c>
      <c r="Y33" s="329">
        <v>6.7998481275751005E-2</v>
      </c>
      <c r="DA33" s="72" t="s">
        <v>2254</v>
      </c>
    </row>
    <row r="34" spans="1:105" ht="12" customHeight="1" x14ac:dyDescent="0.25">
      <c r="A34" s="57" t="s">
        <v>2171</v>
      </c>
      <c r="B34" s="261">
        <v>52.45250028231623</v>
      </c>
      <c r="C34" s="261">
        <v>57.775530191429787</v>
      </c>
      <c r="D34" s="261">
        <v>61.384872092480848</v>
      </c>
      <c r="E34" s="261">
        <v>58.658292464001562</v>
      </c>
      <c r="F34" s="261">
        <v>61.347168818022269</v>
      </c>
      <c r="G34" s="261">
        <v>65.897972949131628</v>
      </c>
      <c r="H34" s="261">
        <v>67.410422547400131</v>
      </c>
      <c r="I34" s="261">
        <v>62.017346618310839</v>
      </c>
      <c r="J34" s="261">
        <v>75.947658830813538</v>
      </c>
      <c r="K34" s="261">
        <v>59.377774436473807</v>
      </c>
      <c r="L34" s="261">
        <v>61.101311638476801</v>
      </c>
      <c r="M34" s="261">
        <v>59.372367594389907</v>
      </c>
      <c r="N34" s="261">
        <v>53.21926851006684</v>
      </c>
      <c r="O34" s="261">
        <v>48.097287832885222</v>
      </c>
      <c r="P34" s="261">
        <v>50.385247817925382</v>
      </c>
      <c r="Q34" s="261">
        <v>45.750363330957128</v>
      </c>
      <c r="R34" s="261">
        <v>47.49523093565157</v>
      </c>
      <c r="S34" s="261">
        <v>44.969255084573568</v>
      </c>
      <c r="T34" s="261">
        <v>45.251718879822803</v>
      </c>
      <c r="U34" s="261">
        <v>46.305664936836934</v>
      </c>
      <c r="V34" s="261">
        <v>42.176335931493902</v>
      </c>
      <c r="W34" s="261">
        <v>37.989728939446657</v>
      </c>
      <c r="X34" s="261">
        <v>46.551728937005109</v>
      </c>
      <c r="Y34" s="261">
        <v>44.222158922784182</v>
      </c>
      <c r="DA34" s="70" t="s">
        <v>2255</v>
      </c>
    </row>
    <row r="35" spans="1:105" ht="12" customHeight="1" x14ac:dyDescent="0.25">
      <c r="A35" s="64" t="s">
        <v>28</v>
      </c>
      <c r="B35" s="229">
        <v>3.900794258671596</v>
      </c>
      <c r="C35" s="229">
        <v>6.4222693141763623</v>
      </c>
      <c r="D35" s="229">
        <v>6.0099095963937641</v>
      </c>
      <c r="E35" s="229">
        <v>4.9628256829940574</v>
      </c>
      <c r="F35" s="229">
        <v>6.5624540419729147</v>
      </c>
      <c r="G35" s="229">
        <v>6.3120143829077149</v>
      </c>
      <c r="H35" s="229">
        <v>6.3986701287983374</v>
      </c>
      <c r="I35" s="229">
        <v>6.1264414073106268</v>
      </c>
      <c r="J35" s="229">
        <v>6.8383123593615807</v>
      </c>
      <c r="K35" s="229">
        <v>5.2743468634934212</v>
      </c>
      <c r="L35" s="229">
        <v>4.7946730783983487</v>
      </c>
      <c r="M35" s="229">
        <v>5.102534917133811</v>
      </c>
      <c r="N35" s="229">
        <v>4.8626851187791038</v>
      </c>
      <c r="O35" s="229">
        <v>3.8898803063277509</v>
      </c>
      <c r="P35" s="229">
        <v>4.069890757325183</v>
      </c>
      <c r="Q35" s="229">
        <v>3.8204148236408342</v>
      </c>
      <c r="R35" s="229">
        <v>4.7079248218681116</v>
      </c>
      <c r="S35" s="229">
        <v>4.5402850477991654</v>
      </c>
      <c r="T35" s="229">
        <v>3.3548240438916932</v>
      </c>
      <c r="U35" s="229">
        <v>2.548033997313675</v>
      </c>
      <c r="V35" s="229">
        <v>1.811198709516799</v>
      </c>
      <c r="W35" s="229">
        <v>0.39645871903645158</v>
      </c>
      <c r="X35" s="229">
        <v>0.53935520067758791</v>
      </c>
      <c r="Y35" s="229">
        <v>0.45565143746380971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0.3811199087037106</v>
      </c>
      <c r="C37" s="229">
        <v>0.38059571201676701</v>
      </c>
      <c r="D37" s="229">
        <v>0.22801371765575301</v>
      </c>
      <c r="E37" s="229">
        <v>0.38175429834302621</v>
      </c>
      <c r="F37" s="229">
        <v>0.42184858136492809</v>
      </c>
      <c r="G37" s="229">
        <v>0.76360076882269978</v>
      </c>
      <c r="H37" s="229">
        <v>1.1464870397181119</v>
      </c>
      <c r="I37" s="229">
        <v>0.38303228363851211</v>
      </c>
      <c r="J37" s="229">
        <v>0.76438515224597303</v>
      </c>
      <c r="K37" s="229">
        <v>1.153455135039148</v>
      </c>
      <c r="L37" s="229">
        <v>0.38462608568893258</v>
      </c>
      <c r="M37" s="229">
        <v>0.76981437755666593</v>
      </c>
      <c r="N37" s="229">
        <v>0.38650991088967002</v>
      </c>
      <c r="O37" s="229">
        <v>0.38896688175403749</v>
      </c>
      <c r="P37" s="229">
        <v>0.7768978153750048</v>
      </c>
      <c r="Q37" s="229">
        <v>0.78156770312501656</v>
      </c>
      <c r="R37" s="229">
        <v>0.39022499810065148</v>
      </c>
      <c r="S37" s="229">
        <v>0.46755891476432487</v>
      </c>
      <c r="T37" s="229">
        <v>0.42671638604108691</v>
      </c>
      <c r="U37" s="229">
        <v>0.34913678009012611</v>
      </c>
      <c r="V37" s="229">
        <v>0.38925283998755938</v>
      </c>
      <c r="W37" s="229">
        <v>0.46957391352042488</v>
      </c>
      <c r="X37" s="229">
        <v>0.50349306175716246</v>
      </c>
      <c r="Y37" s="229">
        <v>0.50493075355078065</v>
      </c>
      <c r="DA37" s="73" t="s">
        <v>2258</v>
      </c>
    </row>
    <row r="38" spans="1:105" ht="12" customHeight="1" x14ac:dyDescent="0.25">
      <c r="A38" s="64" t="s">
        <v>159</v>
      </c>
      <c r="B38" s="229">
        <v>5.2234589351824647</v>
      </c>
      <c r="C38" s="229">
        <v>4.5655641486112852</v>
      </c>
      <c r="D38" s="229">
        <v>4.8816380318685573</v>
      </c>
      <c r="E38" s="229">
        <v>4.5946604233541262</v>
      </c>
      <c r="F38" s="229">
        <v>4.3027622157544796</v>
      </c>
      <c r="G38" s="229">
        <v>4.2722825940100062</v>
      </c>
      <c r="H38" s="229">
        <v>2.968585224749388</v>
      </c>
      <c r="I38" s="229">
        <v>4.2939639012486648</v>
      </c>
      <c r="J38" s="229">
        <v>4.6163685745366507</v>
      </c>
      <c r="K38" s="229">
        <v>2.994053291890983</v>
      </c>
      <c r="L38" s="229">
        <v>3.3311543007308488</v>
      </c>
      <c r="M38" s="229">
        <v>3.331603471696456</v>
      </c>
      <c r="N38" s="229">
        <v>3.3210765916384921</v>
      </c>
      <c r="O38" s="229">
        <v>3.047287814698894</v>
      </c>
      <c r="P38" s="229">
        <v>3.04350026816654</v>
      </c>
      <c r="Q38" s="229">
        <v>3.0662110039746802</v>
      </c>
      <c r="R38" s="229">
        <v>2.3845306747155899</v>
      </c>
      <c r="S38" s="229">
        <v>2.202023494226097</v>
      </c>
      <c r="T38" s="229">
        <v>2.1531120096896661</v>
      </c>
      <c r="U38" s="229">
        <v>2.186723070437353</v>
      </c>
      <c r="V38" s="229">
        <v>1.889767633180192</v>
      </c>
      <c r="W38" s="229">
        <v>2.105772905180026</v>
      </c>
      <c r="X38" s="229">
        <v>3.520911362299636</v>
      </c>
      <c r="Y38" s="229">
        <v>3.8025688762530021</v>
      </c>
      <c r="DA38" s="73" t="s">
        <v>2259</v>
      </c>
    </row>
    <row r="39" spans="1:105" ht="12" customHeight="1" x14ac:dyDescent="0.25">
      <c r="A39" s="64" t="s">
        <v>32</v>
      </c>
      <c r="B39" s="229">
        <v>11.707427570181761</v>
      </c>
      <c r="C39" s="229">
        <v>10.392288924649341</v>
      </c>
      <c r="D39" s="229">
        <v>12.394339884707</v>
      </c>
      <c r="E39" s="229">
        <v>10.42392449874141</v>
      </c>
      <c r="F39" s="229">
        <v>5.5555369375718158</v>
      </c>
      <c r="G39" s="229">
        <v>9.440570818253633</v>
      </c>
      <c r="H39" s="229">
        <v>9.1017025334313129</v>
      </c>
      <c r="I39" s="229">
        <v>9.0062092461469074</v>
      </c>
      <c r="J39" s="229">
        <v>8.4066791482611265</v>
      </c>
      <c r="K39" s="229">
        <v>7.9905190730519138</v>
      </c>
      <c r="L39" s="229">
        <v>7.0015510549561588</v>
      </c>
      <c r="M39" s="229">
        <v>7.2986332226503503</v>
      </c>
      <c r="N39" s="229">
        <v>4.104244111551143</v>
      </c>
      <c r="O39" s="229">
        <v>2.950234830127183</v>
      </c>
      <c r="P39" s="229">
        <v>2.3570553832991128</v>
      </c>
      <c r="Q39" s="229">
        <v>2.9640161772435909</v>
      </c>
      <c r="R39" s="229">
        <v>3.9069050961234701</v>
      </c>
      <c r="S39" s="229">
        <v>2.8370683957066158</v>
      </c>
      <c r="T39" s="229">
        <v>3.3247145418688708</v>
      </c>
      <c r="U39" s="229">
        <v>3.2953215354315959</v>
      </c>
      <c r="V39" s="229">
        <v>2.7457497083484061</v>
      </c>
      <c r="W39" s="229">
        <v>2.5982795058054799</v>
      </c>
      <c r="X39" s="229">
        <v>3.1560402340249438</v>
      </c>
      <c r="Y39" s="229">
        <v>2.5334854727053462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29.307181224755929</v>
      </c>
      <c r="C41" s="229">
        <v>33.794905141732308</v>
      </c>
      <c r="D41" s="229">
        <v>35.120284216367523</v>
      </c>
      <c r="E41" s="229">
        <v>35.250111927811183</v>
      </c>
      <c r="F41" s="229">
        <v>42.213846240970042</v>
      </c>
      <c r="G41" s="229">
        <v>43.08795157632013</v>
      </c>
      <c r="H41" s="229">
        <v>45.59038677143522</v>
      </c>
      <c r="I41" s="229">
        <v>39.547252758598397</v>
      </c>
      <c r="J41" s="229">
        <v>52.526068181274468</v>
      </c>
      <c r="K41" s="229">
        <v>39.139856247509663</v>
      </c>
      <c r="L41" s="229">
        <v>42.509070071907423</v>
      </c>
      <c r="M41" s="229">
        <v>39.622698904142553</v>
      </c>
      <c r="N41" s="229">
        <v>37.074005220820879</v>
      </c>
      <c r="O41" s="229">
        <v>34.206638873808167</v>
      </c>
      <c r="P41" s="229">
        <v>36.256943419621088</v>
      </c>
      <c r="Q41" s="229">
        <v>31.159587577066318</v>
      </c>
      <c r="R41" s="229">
        <v>32.365579776604278</v>
      </c>
      <c r="S41" s="229">
        <v>30.346255294353131</v>
      </c>
      <c r="T41" s="229">
        <v>30.809203261028301</v>
      </c>
      <c r="U41" s="229">
        <v>32.963231090639617</v>
      </c>
      <c r="V41" s="229">
        <v>30.5586582991147</v>
      </c>
      <c r="W41" s="229">
        <v>27.004076790719509</v>
      </c>
      <c r="X41" s="229">
        <v>33.762531431413628</v>
      </c>
      <c r="Y41" s="229">
        <v>32.324442424329987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0.35911126083475059</v>
      </c>
      <c r="E42" s="229">
        <v>0.2301995261761586</v>
      </c>
      <c r="F42" s="229">
        <v>1.841596209410824E-2</v>
      </c>
      <c r="G42" s="229">
        <v>2.762394314116241E-2</v>
      </c>
      <c r="H42" s="229">
        <v>5.5247886282205227E-2</v>
      </c>
      <c r="I42" s="229">
        <v>9.2079810470535074E-3</v>
      </c>
      <c r="J42" s="229">
        <v>9.2079810470384951E-3</v>
      </c>
      <c r="K42" s="229">
        <v>9.2079810470483484E-3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1.7884272019225631E-2</v>
      </c>
      <c r="I43" s="229">
        <v>1.7884272019263119E-2</v>
      </c>
      <c r="J43" s="229">
        <v>2.6794242071981798E-2</v>
      </c>
      <c r="K43" s="229">
        <v>3.5736378081637037E-2</v>
      </c>
      <c r="L43" s="229">
        <v>3.5736378081648423E-2</v>
      </c>
      <c r="M43" s="229">
        <v>5.3620650100767088E-2</v>
      </c>
      <c r="N43" s="229">
        <v>0.11615127025421609</v>
      </c>
      <c r="O43" s="229">
        <v>0.41995873288337737</v>
      </c>
      <c r="P43" s="229">
        <v>0.84882743581893449</v>
      </c>
      <c r="Q43" s="229">
        <v>1.0811299763262481</v>
      </c>
      <c r="R43" s="229">
        <v>0.87562167789207002</v>
      </c>
      <c r="S43" s="229">
        <v>1.552007418933899</v>
      </c>
      <c r="T43" s="229">
        <v>2.153317816637871</v>
      </c>
      <c r="U43" s="229">
        <v>2.4365712328354618</v>
      </c>
      <c r="V43" s="229">
        <v>2.7171227086735108</v>
      </c>
      <c r="W43" s="229">
        <v>3.3640122672940351</v>
      </c>
      <c r="X43" s="229">
        <v>2.953896317157696</v>
      </c>
      <c r="Y43" s="229">
        <v>2.4151165395962608</v>
      </c>
      <c r="DA43" s="73" t="s">
        <v>2264</v>
      </c>
    </row>
    <row r="44" spans="1:105" ht="12" customHeight="1" x14ac:dyDescent="0.25">
      <c r="A44" s="64" t="s">
        <v>39</v>
      </c>
      <c r="B44" s="229">
        <v>1.932518384820759</v>
      </c>
      <c r="C44" s="229">
        <v>2.2199069502437219</v>
      </c>
      <c r="D44" s="229">
        <v>2.3915753846535042</v>
      </c>
      <c r="E44" s="229">
        <v>2.8148161065816009</v>
      </c>
      <c r="F44" s="229">
        <v>2.2723048382939801</v>
      </c>
      <c r="G44" s="229">
        <v>1.9939288656762819</v>
      </c>
      <c r="H44" s="229">
        <v>2.1314586909663289</v>
      </c>
      <c r="I44" s="229">
        <v>2.633354768301404</v>
      </c>
      <c r="J44" s="229">
        <v>2.7598431920147068</v>
      </c>
      <c r="K44" s="229">
        <v>2.780599466359992</v>
      </c>
      <c r="L44" s="229">
        <v>3.0445006687134422</v>
      </c>
      <c r="M44" s="229">
        <v>3.1934620511093108</v>
      </c>
      <c r="N44" s="229">
        <v>3.3545962861333329</v>
      </c>
      <c r="O44" s="229">
        <v>3.1943203932858091</v>
      </c>
      <c r="P44" s="229">
        <v>3.032132738319508</v>
      </c>
      <c r="Q44" s="229">
        <v>2.87743606958044</v>
      </c>
      <c r="R44" s="229">
        <v>2.8644438903473999</v>
      </c>
      <c r="S44" s="229">
        <v>3.0240565187903341</v>
      </c>
      <c r="T44" s="229">
        <v>3.029830820665302</v>
      </c>
      <c r="U44" s="229">
        <v>2.5266472300890981</v>
      </c>
      <c r="V44" s="229">
        <v>2.0645860326727261</v>
      </c>
      <c r="W44" s="229">
        <v>2.0515548378907358</v>
      </c>
      <c r="X44" s="229">
        <v>2.1155013296744491</v>
      </c>
      <c r="Y44" s="229">
        <v>2.185963418884993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8.2727262875155585</v>
      </c>
      <c r="C45" s="261">
        <f t="shared" si="2"/>
        <v>9.0760697290346446</v>
      </c>
      <c r="D45" s="261">
        <f t="shared" si="2"/>
        <v>9.625639955056096</v>
      </c>
      <c r="E45" s="261">
        <f t="shared" si="2"/>
        <v>9.357778155446514</v>
      </c>
      <c r="F45" s="261">
        <f t="shared" si="2"/>
        <v>9.8516712538197524</v>
      </c>
      <c r="G45" s="261">
        <f t="shared" si="2"/>
        <v>10.421193399627125</v>
      </c>
      <c r="H45" s="261">
        <f t="shared" si="2"/>
        <v>10.703236622142176</v>
      </c>
      <c r="I45" s="261">
        <f t="shared" si="2"/>
        <v>9.9535020796184348</v>
      </c>
      <c r="J45" s="261">
        <f t="shared" si="2"/>
        <v>12.075069524850825</v>
      </c>
      <c r="K45" s="261">
        <f t="shared" si="2"/>
        <v>9.6391047908016034</v>
      </c>
      <c r="L45" s="261">
        <f t="shared" si="2"/>
        <v>9.9303663241275384</v>
      </c>
      <c r="M45" s="261">
        <f t="shared" si="2"/>
        <v>9.6814131708832392</v>
      </c>
      <c r="N45" s="261">
        <f t="shared" si="2"/>
        <v>8.7786283678745765</v>
      </c>
      <c r="O45" s="261">
        <f t="shared" si="2"/>
        <v>8.0577857162668298</v>
      </c>
      <c r="P45" s="261">
        <f t="shared" si="2"/>
        <v>8.4310673443482038</v>
      </c>
      <c r="Q45" s="261">
        <f t="shared" si="2"/>
        <v>7.7669040359715682</v>
      </c>
      <c r="R45" s="261">
        <f t="shared" si="2"/>
        <v>8.0308597633714953</v>
      </c>
      <c r="S45" s="261">
        <f t="shared" si="2"/>
        <v>7.6283524586780027</v>
      </c>
      <c r="T45" s="261">
        <f t="shared" si="2"/>
        <v>7.6445799277777846</v>
      </c>
      <c r="U45" s="261">
        <f t="shared" si="2"/>
        <v>7.816013683380409</v>
      </c>
      <c r="V45" s="261">
        <f t="shared" si="2"/>
        <v>7.181664887748326</v>
      </c>
      <c r="W45" s="261">
        <f t="shared" si="2"/>
        <v>6.5773683312223774</v>
      </c>
      <c r="X45" s="261">
        <f t="shared" si="2"/>
        <v>7.8430023322007285</v>
      </c>
      <c r="Y45" s="261">
        <f t="shared" si="2"/>
        <v>7.4700523227065005</v>
      </c>
      <c r="DA45" s="70"/>
    </row>
    <row r="46" spans="1:105" ht="12" customHeight="1" x14ac:dyDescent="0.25">
      <c r="A46" s="165" t="s">
        <v>2184</v>
      </c>
      <c r="B46" s="346">
        <v>3.848084123573031</v>
      </c>
      <c r="C46" s="346">
        <v>4.2385863990876773</v>
      </c>
      <c r="D46" s="346">
        <v>4.4992798794696052</v>
      </c>
      <c r="E46" s="346">
        <v>4.2932203927674948</v>
      </c>
      <c r="F46" s="346">
        <v>4.5010322501937834</v>
      </c>
      <c r="G46" s="346">
        <v>4.8423049635608884</v>
      </c>
      <c r="H46" s="346">
        <v>4.9540536662355699</v>
      </c>
      <c r="I46" s="346">
        <v>4.5469289682639182</v>
      </c>
      <c r="J46" s="346">
        <v>5.5743929537453258</v>
      </c>
      <c r="K46" s="346">
        <v>4.3518073384235487</v>
      </c>
      <c r="L46" s="346">
        <v>4.4753478119697787</v>
      </c>
      <c r="M46" s="346">
        <v>4.3455070011192323</v>
      </c>
      <c r="N46" s="346">
        <v>3.888330592517498</v>
      </c>
      <c r="O46" s="346">
        <v>3.5130276492885919</v>
      </c>
      <c r="P46" s="346">
        <v>3.684437479812106</v>
      </c>
      <c r="Q46" s="346">
        <v>3.3441839890265679</v>
      </c>
      <c r="R46" s="346">
        <v>3.4741070069266731</v>
      </c>
      <c r="S46" s="346">
        <v>3.2858241848419092</v>
      </c>
      <c r="T46" s="346">
        <v>3.307320853133823</v>
      </c>
      <c r="U46" s="346">
        <v>3.392700789022546</v>
      </c>
      <c r="V46" s="346">
        <v>3.095046322906029</v>
      </c>
      <c r="W46" s="346">
        <v>2.7886028654587749</v>
      </c>
      <c r="X46" s="346">
        <v>3.4153933119227222</v>
      </c>
      <c r="Y46" s="346">
        <v>3.241551868740896</v>
      </c>
      <c r="DA46" s="167" t="s">
        <v>2266</v>
      </c>
    </row>
    <row r="47" spans="1:105" ht="12" customHeight="1" x14ac:dyDescent="0.25">
      <c r="A47" s="59" t="s">
        <v>28</v>
      </c>
      <c r="B47" s="230">
        <v>0.29916418477327339</v>
      </c>
      <c r="C47" s="230">
        <v>0.4932043809422999</v>
      </c>
      <c r="D47" s="230">
        <v>0.46414277251331021</v>
      </c>
      <c r="E47" s="230">
        <v>0.38571612641515851</v>
      </c>
      <c r="F47" s="230">
        <v>0.50382771577202556</v>
      </c>
      <c r="G47" s="230">
        <v>0.48173999406448509</v>
      </c>
      <c r="H47" s="230">
        <v>0.48926640376869279</v>
      </c>
      <c r="I47" s="230">
        <v>0.47249945990795372</v>
      </c>
      <c r="J47" s="230">
        <v>0.52477830954315186</v>
      </c>
      <c r="K47" s="230">
        <v>0.40855377406175408</v>
      </c>
      <c r="L47" s="230">
        <v>0.37239991656409988</v>
      </c>
      <c r="M47" s="230">
        <v>0.39777330269645939</v>
      </c>
      <c r="N47" s="230">
        <v>0.38288483087808178</v>
      </c>
      <c r="O47" s="230">
        <v>0.30956526701982578</v>
      </c>
      <c r="P47" s="230">
        <v>0.32496475655738288</v>
      </c>
      <c r="Q47" s="230">
        <v>0.30807781244766191</v>
      </c>
      <c r="R47" s="230">
        <v>0.37642680855786032</v>
      </c>
      <c r="S47" s="230">
        <v>0.37198439881645068</v>
      </c>
      <c r="T47" s="230">
        <v>0.27891975227514731</v>
      </c>
      <c r="U47" s="230">
        <v>0.2106531278385827</v>
      </c>
      <c r="V47" s="230">
        <v>0.151038564453264</v>
      </c>
      <c r="W47" s="230">
        <v>3.4213698198771063E-2</v>
      </c>
      <c r="X47" s="230">
        <v>4.4785402788179468E-2</v>
      </c>
      <c r="Y47" s="230">
        <v>3.7609899453549797E-2</v>
      </c>
      <c r="DA47" s="71" t="s">
        <v>2267</v>
      </c>
    </row>
    <row r="48" spans="1:105" ht="12" customHeight="1" x14ac:dyDescent="0.25">
      <c r="A48" s="59" t="s">
        <v>31</v>
      </c>
      <c r="B48" s="230">
        <v>2.8940814119164032E-2</v>
      </c>
      <c r="C48" s="230">
        <v>2.8939755414144071E-2</v>
      </c>
      <c r="D48" s="230">
        <v>1.7435611430261361E-2</v>
      </c>
      <c r="E48" s="230">
        <v>2.937752905793483E-2</v>
      </c>
      <c r="F48" s="230">
        <v>3.2067486881327378E-2</v>
      </c>
      <c r="G48" s="230">
        <v>5.7703696286710432E-2</v>
      </c>
      <c r="H48" s="230">
        <v>8.679953061854459E-2</v>
      </c>
      <c r="I48" s="230">
        <v>2.9249669624979002E-2</v>
      </c>
      <c r="J48" s="230">
        <v>5.8080686025645513E-2</v>
      </c>
      <c r="K48" s="230">
        <v>8.8465472058796499E-2</v>
      </c>
      <c r="L48" s="230">
        <v>2.9578889362977211E-2</v>
      </c>
      <c r="M48" s="230">
        <v>5.9419393854417843E-2</v>
      </c>
      <c r="N48" s="230">
        <v>3.01331962963831E-2</v>
      </c>
      <c r="O48" s="230">
        <v>3.0649342878682529E-2</v>
      </c>
      <c r="P48" s="230">
        <v>6.1420021509667667E-2</v>
      </c>
      <c r="Q48" s="230">
        <v>6.2403515770814197E-2</v>
      </c>
      <c r="R48" s="230">
        <v>3.0892899162626809E-2</v>
      </c>
      <c r="S48" s="230">
        <v>3.7928922160758348E-2</v>
      </c>
      <c r="T48" s="230">
        <v>3.5127027226398669E-2</v>
      </c>
      <c r="U48" s="230">
        <v>2.8579251434044179E-2</v>
      </c>
      <c r="V48" s="230">
        <v>3.2140016267327619E-2</v>
      </c>
      <c r="W48" s="230">
        <v>4.0123477129752408E-2</v>
      </c>
      <c r="X48" s="230">
        <v>4.1394978108971733E-2</v>
      </c>
      <c r="Y48" s="230">
        <v>4.1266135868503202E-2</v>
      </c>
      <c r="DA48" s="71" t="s">
        <v>2268</v>
      </c>
    </row>
    <row r="49" spans="1:105" ht="12" customHeight="1" x14ac:dyDescent="0.25">
      <c r="A49" s="59" t="s">
        <v>159</v>
      </c>
      <c r="B49" s="230">
        <v>0.38924758774028811</v>
      </c>
      <c r="C49" s="230">
        <v>0.34067797058111943</v>
      </c>
      <c r="D49" s="230">
        <v>0.36631981981480499</v>
      </c>
      <c r="E49" s="230">
        <v>0.34697915524205097</v>
      </c>
      <c r="F49" s="230">
        <v>0.32097729736829778</v>
      </c>
      <c r="G49" s="230">
        <v>0.31682240404263701</v>
      </c>
      <c r="H49" s="230">
        <v>0.22055473477344009</v>
      </c>
      <c r="I49" s="230">
        <v>0.32178264065223572</v>
      </c>
      <c r="J49" s="230">
        <v>0.34422198744026528</v>
      </c>
      <c r="K49" s="230">
        <v>0.2253467274953678</v>
      </c>
      <c r="L49" s="230">
        <v>0.25139492988483048</v>
      </c>
      <c r="M49" s="230">
        <v>0.25235629467906351</v>
      </c>
      <c r="N49" s="230">
        <v>0.25408679466835682</v>
      </c>
      <c r="O49" s="230">
        <v>0.23563546423489631</v>
      </c>
      <c r="P49" s="230">
        <v>0.23612286562926629</v>
      </c>
      <c r="Q49" s="230">
        <v>0.24024985177458261</v>
      </c>
      <c r="R49" s="230">
        <v>0.1852529490153153</v>
      </c>
      <c r="S49" s="230">
        <v>0.1752971053324866</v>
      </c>
      <c r="T49" s="230">
        <v>0.1739351425326591</v>
      </c>
      <c r="U49" s="230">
        <v>0.17565789366455559</v>
      </c>
      <c r="V49" s="230">
        <v>0.15312332311220991</v>
      </c>
      <c r="W49" s="230">
        <v>0.1765731928795776</v>
      </c>
      <c r="X49" s="230">
        <v>0.2840716513654305</v>
      </c>
      <c r="Y49" s="230">
        <v>0.30497041240364181</v>
      </c>
      <c r="DA49" s="71" t="s">
        <v>2269</v>
      </c>
    </row>
    <row r="50" spans="1:105" ht="12" customHeight="1" x14ac:dyDescent="0.25">
      <c r="A50" s="59" t="s">
        <v>32</v>
      </c>
      <c r="B50" s="230">
        <v>0.89989499188032795</v>
      </c>
      <c r="C50" s="230">
        <v>0.79987739748051689</v>
      </c>
      <c r="D50" s="230">
        <v>0.95935833865860098</v>
      </c>
      <c r="E50" s="230">
        <v>0.81197719714605832</v>
      </c>
      <c r="F50" s="230">
        <v>0.42747982152560238</v>
      </c>
      <c r="G50" s="230">
        <v>0.72213231183203008</v>
      </c>
      <c r="H50" s="230">
        <v>0.69751268753517381</v>
      </c>
      <c r="I50" s="230">
        <v>0.69615967856371697</v>
      </c>
      <c r="J50" s="230">
        <v>0.64658438822208231</v>
      </c>
      <c r="K50" s="230">
        <v>0.62033935207951352</v>
      </c>
      <c r="L50" s="230">
        <v>0.54502777520407275</v>
      </c>
      <c r="M50" s="230">
        <v>0.57024959562343236</v>
      </c>
      <c r="N50" s="230">
        <v>0.32389108700636993</v>
      </c>
      <c r="O50" s="230">
        <v>0.2353132464271436</v>
      </c>
      <c r="P50" s="230">
        <v>0.18862406425754391</v>
      </c>
      <c r="Q50" s="230">
        <v>0.2395544652070033</v>
      </c>
      <c r="R50" s="230">
        <v>0.31308170378368833</v>
      </c>
      <c r="S50" s="230">
        <v>0.2329620677618528</v>
      </c>
      <c r="T50" s="230">
        <v>0.27703694359002362</v>
      </c>
      <c r="U50" s="230">
        <v>0.27304503930222718</v>
      </c>
      <c r="V50" s="230">
        <v>0.22948615826294891</v>
      </c>
      <c r="W50" s="230">
        <v>0.2247303431134143</v>
      </c>
      <c r="X50" s="230">
        <v>0.2626503266237657</v>
      </c>
      <c r="Y50" s="230">
        <v>0.20958569947648731</v>
      </c>
      <c r="DA50" s="71" t="s">
        <v>2270</v>
      </c>
    </row>
    <row r="51" spans="1:105" ht="12" customHeight="1" x14ac:dyDescent="0.25">
      <c r="A51" s="59" t="s">
        <v>35</v>
      </c>
      <c r="B51" s="230">
        <v>2.2308365450599781</v>
      </c>
      <c r="C51" s="230">
        <v>2.5758868946695972</v>
      </c>
      <c r="D51" s="230">
        <v>2.692023337052627</v>
      </c>
      <c r="E51" s="230">
        <v>2.7191703849062918</v>
      </c>
      <c r="F51" s="230">
        <v>3.21667992864653</v>
      </c>
      <c r="G51" s="230">
        <v>3.2639065573350261</v>
      </c>
      <c r="H51" s="230">
        <v>3.4599203095397191</v>
      </c>
      <c r="I51" s="230">
        <v>3.0272375195150318</v>
      </c>
      <c r="J51" s="230">
        <v>4.0007275825141813</v>
      </c>
      <c r="K51" s="230">
        <v>3.0091020127281172</v>
      </c>
      <c r="L51" s="230">
        <v>3.276946300953798</v>
      </c>
      <c r="M51" s="230">
        <v>3.0657084142658588</v>
      </c>
      <c r="N51" s="230">
        <v>2.8973346836683072</v>
      </c>
      <c r="O51" s="230">
        <v>2.7018643287280431</v>
      </c>
      <c r="P51" s="230">
        <v>2.8733057718582451</v>
      </c>
      <c r="Q51" s="230">
        <v>2.4938983438265061</v>
      </c>
      <c r="R51" s="230">
        <v>2.5684526464071822</v>
      </c>
      <c r="S51" s="230">
        <v>2.467651690770361</v>
      </c>
      <c r="T51" s="230">
        <v>2.5423019875095951</v>
      </c>
      <c r="U51" s="230">
        <v>2.7047654767831371</v>
      </c>
      <c r="V51" s="230">
        <v>2.5292582608102792</v>
      </c>
      <c r="W51" s="230">
        <v>2.31296215413726</v>
      </c>
      <c r="X51" s="230">
        <v>2.7824909530363748</v>
      </c>
      <c r="Y51" s="230">
        <v>2.648119721538714</v>
      </c>
      <c r="DA51" s="71" t="s">
        <v>2271</v>
      </c>
    </row>
    <row r="52" spans="1:105" ht="12" customHeight="1" x14ac:dyDescent="0.25">
      <c r="A52" s="165" t="s">
        <v>2191</v>
      </c>
      <c r="B52" s="346">
        <v>3.6046923842828318</v>
      </c>
      <c r="C52" s="346">
        <v>3.9705068882896231</v>
      </c>
      <c r="D52" s="346">
        <v>4.2185516372141656</v>
      </c>
      <c r="E52" s="346">
        <v>4.031172946607998</v>
      </c>
      <c r="F52" s="346">
        <v>4.2159605556532878</v>
      </c>
      <c r="G52" s="346">
        <v>4.5287053991875306</v>
      </c>
      <c r="H52" s="346">
        <v>4.6326454500744498</v>
      </c>
      <c r="I52" s="346">
        <v>4.2620171744953472</v>
      </c>
      <c r="J52" s="346">
        <v>5.2193498101718179</v>
      </c>
      <c r="K52" s="346">
        <v>4.0806178953299934</v>
      </c>
      <c r="L52" s="346">
        <v>4.1990645164185754</v>
      </c>
      <c r="M52" s="346">
        <v>4.0802463210031652</v>
      </c>
      <c r="N52" s="346">
        <v>3.6573869856117729</v>
      </c>
      <c r="O52" s="346">
        <v>3.3053891849329542</v>
      </c>
      <c r="P52" s="346">
        <v>3.4626246244111121</v>
      </c>
      <c r="Q52" s="346">
        <v>3.1441015278517308</v>
      </c>
      <c r="R52" s="346">
        <v>3.2640140378821521</v>
      </c>
      <c r="S52" s="346">
        <v>3.090421437638978</v>
      </c>
      <c r="T52" s="346">
        <v>3.1098331927715268</v>
      </c>
      <c r="U52" s="346">
        <v>3.18226351172135</v>
      </c>
      <c r="V52" s="346">
        <v>2.898483696886164</v>
      </c>
      <c r="W52" s="346">
        <v>2.6107675678362421</v>
      </c>
      <c r="X52" s="346">
        <v>3.1991737642865909</v>
      </c>
      <c r="Y52" s="346">
        <v>3.0390787594018218</v>
      </c>
      <c r="DA52" s="167" t="s">
        <v>2272</v>
      </c>
    </row>
    <row r="53" spans="1:105" ht="12" customHeight="1" x14ac:dyDescent="0.25">
      <c r="A53" s="64" t="s">
        <v>28</v>
      </c>
      <c r="B53" s="229">
        <v>0.26807422489311272</v>
      </c>
      <c r="C53" s="229">
        <v>0.44135751703012222</v>
      </c>
      <c r="D53" s="229">
        <v>0.41301892637618748</v>
      </c>
      <c r="E53" s="229">
        <v>0.34106019441828522</v>
      </c>
      <c r="F53" s="229">
        <v>0.45099142996012881</v>
      </c>
      <c r="G53" s="229">
        <v>0.43378046905462808</v>
      </c>
      <c r="H53" s="229">
        <v>0.43973571056999938</v>
      </c>
      <c r="I53" s="229">
        <v>0.42102734025689448</v>
      </c>
      <c r="J53" s="229">
        <v>0.46994923693748752</v>
      </c>
      <c r="K53" s="229">
        <v>0.36246885979829269</v>
      </c>
      <c r="L53" s="229">
        <v>0.32950424551363711</v>
      </c>
      <c r="M53" s="229">
        <v>0.35066143000490108</v>
      </c>
      <c r="N53" s="229">
        <v>0.33417823593698209</v>
      </c>
      <c r="O53" s="229">
        <v>0.26732418551110942</v>
      </c>
      <c r="P53" s="229">
        <v>0.27969504101483678</v>
      </c>
      <c r="Q53" s="229">
        <v>0.26255031019412128</v>
      </c>
      <c r="R53" s="229">
        <v>0.32354264639097791</v>
      </c>
      <c r="S53" s="229">
        <v>0.31202194073087142</v>
      </c>
      <c r="T53" s="229">
        <v>0.23055352207304361</v>
      </c>
      <c r="U53" s="229">
        <v>0.17510850189360619</v>
      </c>
      <c r="V53" s="229">
        <v>0.1244709815447867</v>
      </c>
      <c r="W53" s="229">
        <v>2.724582655738593E-2</v>
      </c>
      <c r="X53" s="229">
        <v>3.706609930587635E-2</v>
      </c>
      <c r="Y53" s="229">
        <v>3.131372685139789E-2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2.6191697726676389E-2</v>
      </c>
      <c r="C55" s="229">
        <v>2.6155673365680799E-2</v>
      </c>
      <c r="D55" s="229">
        <v>1.566978327290168E-2</v>
      </c>
      <c r="E55" s="229">
        <v>2.62352948762727E-2</v>
      </c>
      <c r="F55" s="229">
        <v>2.8990693682515219E-2</v>
      </c>
      <c r="G55" s="229">
        <v>5.2476924096899392E-2</v>
      </c>
      <c r="H55" s="229">
        <v>7.8790011505784296E-2</v>
      </c>
      <c r="I55" s="229">
        <v>2.6323121840422521E-2</v>
      </c>
      <c r="J55" s="229">
        <v>5.2530829267044041E-2</v>
      </c>
      <c r="K55" s="229">
        <v>7.9268879815235768E-2</v>
      </c>
      <c r="L55" s="229">
        <v>2.6432652674649341E-2</v>
      </c>
      <c r="M55" s="229">
        <v>5.2903941836028839E-2</v>
      </c>
      <c r="N55" s="229">
        <v>2.656211476545282E-2</v>
      </c>
      <c r="O55" s="229">
        <v>2.673096513703704E-2</v>
      </c>
      <c r="P55" s="229">
        <v>5.3390736826179487E-2</v>
      </c>
      <c r="Q55" s="229">
        <v>5.3711665451456073E-2</v>
      </c>
      <c r="R55" s="229">
        <v>2.6817426647713791E-2</v>
      </c>
      <c r="S55" s="229">
        <v>3.2132044233985267E-2</v>
      </c>
      <c r="T55" s="229">
        <v>2.9325223749716651E-2</v>
      </c>
      <c r="U55" s="229">
        <v>2.3993721662267591E-2</v>
      </c>
      <c r="V55" s="229">
        <v>2.67506170403982E-2</v>
      </c>
      <c r="W55" s="229">
        <v>3.2270520963051698E-2</v>
      </c>
      <c r="X55" s="229">
        <v>3.4601546074766912E-2</v>
      </c>
      <c r="Y55" s="229">
        <v>3.4700348546174563E-2</v>
      </c>
      <c r="DA55" s="73" t="s">
        <v>2275</v>
      </c>
    </row>
    <row r="56" spans="1:105" ht="12" customHeight="1" x14ac:dyDescent="0.25">
      <c r="A56" s="64" t="s">
        <v>159</v>
      </c>
      <c r="B56" s="229">
        <v>0.35897168946995478</v>
      </c>
      <c r="C56" s="229">
        <v>0.31375919599398572</v>
      </c>
      <c r="D56" s="229">
        <v>0.3354807366968281</v>
      </c>
      <c r="E56" s="229">
        <v>0.31575877884345888</v>
      </c>
      <c r="F56" s="229">
        <v>0.29569866273351247</v>
      </c>
      <c r="G56" s="229">
        <v>0.29360401214894999</v>
      </c>
      <c r="H56" s="229">
        <v>0.20401003754164851</v>
      </c>
      <c r="I56" s="229">
        <v>0.29509401629868243</v>
      </c>
      <c r="J56" s="229">
        <v>0.31725062778913993</v>
      </c>
      <c r="K56" s="229">
        <v>0.20576027913496811</v>
      </c>
      <c r="L56" s="229">
        <v>0.22892686667147849</v>
      </c>
      <c r="M56" s="229">
        <v>0.22895773504096051</v>
      </c>
      <c r="N56" s="229">
        <v>0.22823429642181059</v>
      </c>
      <c r="O56" s="229">
        <v>0.2094187144414599</v>
      </c>
      <c r="P56" s="229">
        <v>0.2091584229383513</v>
      </c>
      <c r="Q56" s="229">
        <v>0.21071917249210839</v>
      </c>
      <c r="R56" s="229">
        <v>0.16387206552542499</v>
      </c>
      <c r="S56" s="229">
        <v>0.1513296273185431</v>
      </c>
      <c r="T56" s="229">
        <v>0.14796828410585569</v>
      </c>
      <c r="U56" s="229">
        <v>0.1502781365257165</v>
      </c>
      <c r="V56" s="229">
        <v>0.1298704724984375</v>
      </c>
      <c r="W56" s="229">
        <v>0.1447149995419891</v>
      </c>
      <c r="X56" s="229">
        <v>0.24196753834621859</v>
      </c>
      <c r="Y56" s="229">
        <v>0.26132388342146062</v>
      </c>
      <c r="DA56" s="73" t="s">
        <v>2276</v>
      </c>
    </row>
    <row r="57" spans="1:105" ht="12" customHeight="1" x14ac:dyDescent="0.25">
      <c r="A57" s="64" t="s">
        <v>32</v>
      </c>
      <c r="B57" s="229">
        <v>0.80456936799264234</v>
      </c>
      <c r="C57" s="229">
        <v>0.71418911472900515</v>
      </c>
      <c r="D57" s="229">
        <v>0.85177603260371004</v>
      </c>
      <c r="E57" s="229">
        <v>0.71636320580928392</v>
      </c>
      <c r="F57" s="229">
        <v>0.38179308101007031</v>
      </c>
      <c r="G57" s="229">
        <v>0.64878420568474926</v>
      </c>
      <c r="H57" s="229">
        <v>0.62549616566760213</v>
      </c>
      <c r="I57" s="229">
        <v>0.61893358192857151</v>
      </c>
      <c r="J57" s="229">
        <v>0.57773208407116972</v>
      </c>
      <c r="K57" s="229">
        <v>0.54913232151123381</v>
      </c>
      <c r="L57" s="229">
        <v>0.48116748734810538</v>
      </c>
      <c r="M57" s="229">
        <v>0.50158386066929372</v>
      </c>
      <c r="N57" s="229">
        <v>0.28205590605818809</v>
      </c>
      <c r="O57" s="229">
        <v>0.20274894364932269</v>
      </c>
      <c r="P57" s="229">
        <v>0.16198388148859419</v>
      </c>
      <c r="Q57" s="229">
        <v>0.20369603895895139</v>
      </c>
      <c r="R57" s="229">
        <v>0.26849417988297608</v>
      </c>
      <c r="S57" s="229">
        <v>0.19497180848671569</v>
      </c>
      <c r="T57" s="229">
        <v>0.22848430722051921</v>
      </c>
      <c r="U57" s="229">
        <v>0.2264643320832932</v>
      </c>
      <c r="V57" s="229">
        <v>0.18869611571532979</v>
      </c>
      <c r="W57" s="229">
        <v>0.1785615232144199</v>
      </c>
      <c r="X57" s="229">
        <v>0.21689250531142751</v>
      </c>
      <c r="Y57" s="229">
        <v>0.17410868385679321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2.0140769724430281</v>
      </c>
      <c r="C59" s="229">
        <v>2.322486755374626</v>
      </c>
      <c r="D59" s="229">
        <v>2.4135707614927489</v>
      </c>
      <c r="E59" s="229">
        <v>2.4224929093444429</v>
      </c>
      <c r="F59" s="229">
        <v>2.9010615173174679</v>
      </c>
      <c r="G59" s="229">
        <v>2.9611326450699762</v>
      </c>
      <c r="H59" s="229">
        <v>3.1331074611691401</v>
      </c>
      <c r="I59" s="229">
        <v>2.717805253723796</v>
      </c>
      <c r="J59" s="229">
        <v>3.6097481898912438</v>
      </c>
      <c r="K59" s="229">
        <v>2.6898077494484842</v>
      </c>
      <c r="L59" s="229">
        <v>2.921350180189799</v>
      </c>
      <c r="M59" s="229">
        <v>2.7229901380439481</v>
      </c>
      <c r="N59" s="229">
        <v>2.547836300558783</v>
      </c>
      <c r="O59" s="229">
        <v>2.3507823264222951</v>
      </c>
      <c r="P59" s="229">
        <v>2.4916853747416918</v>
      </c>
      <c r="Q59" s="229">
        <v>2.1413798662008232</v>
      </c>
      <c r="R59" s="229">
        <v>2.2242592499057139</v>
      </c>
      <c r="S59" s="229">
        <v>2.085485244026331</v>
      </c>
      <c r="T59" s="229">
        <v>2.1173004101444599</v>
      </c>
      <c r="U59" s="229">
        <v>2.2653316321289521</v>
      </c>
      <c r="V59" s="229">
        <v>2.1000822125129002</v>
      </c>
      <c r="W59" s="229">
        <v>1.855800761225352</v>
      </c>
      <c r="X59" s="229">
        <v>2.3202619373696001</v>
      </c>
      <c r="Y59" s="229">
        <v>2.2214321682670009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2.4679197751754318E-2</v>
      </c>
      <c r="E60" s="229">
        <v>1.5819998558819381E-2</v>
      </c>
      <c r="F60" s="229">
        <v>1.265599884706619E-3</v>
      </c>
      <c r="G60" s="229">
        <v>1.8983998270599321E-3</v>
      </c>
      <c r="H60" s="229">
        <v>3.7967996541116442E-3</v>
      </c>
      <c r="I60" s="229">
        <v>6.3279994235326733E-4</v>
      </c>
      <c r="J60" s="229">
        <v>6.327999423522356E-4</v>
      </c>
      <c r="K60" s="229">
        <v>6.3279994235291301E-4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1.2290605557249219E-3</v>
      </c>
      <c r="I61" s="229">
        <v>1.229060555727498E-3</v>
      </c>
      <c r="J61" s="229">
        <v>1.8413802930203891E-3</v>
      </c>
      <c r="K61" s="229">
        <v>2.4559105708857661E-3</v>
      </c>
      <c r="L61" s="229">
        <v>2.4559105708865472E-3</v>
      </c>
      <c r="M61" s="229">
        <v>3.68497112660412E-3</v>
      </c>
      <c r="N61" s="229">
        <v>7.9822619904986025E-3</v>
      </c>
      <c r="O61" s="229">
        <v>2.8860817653875451E-2</v>
      </c>
      <c r="P61" s="229">
        <v>5.8333955045006769E-2</v>
      </c>
      <c r="Q61" s="229">
        <v>7.4298479025927122E-2</v>
      </c>
      <c r="R61" s="229">
        <v>6.0175335338106442E-2</v>
      </c>
      <c r="S61" s="229">
        <v>0.1066585823987424</v>
      </c>
      <c r="T61" s="229">
        <v>0.1479824277736472</v>
      </c>
      <c r="U61" s="229">
        <v>0.1674484480147031</v>
      </c>
      <c r="V61" s="229">
        <v>0.18672878284925951</v>
      </c>
      <c r="W61" s="229">
        <v>0.2311849642110779</v>
      </c>
      <c r="X61" s="229">
        <v>0.20300057196719129</v>
      </c>
      <c r="Y61" s="229">
        <v>0.165974017455431</v>
      </c>
      <c r="DA61" s="73" t="s">
        <v>2281</v>
      </c>
    </row>
    <row r="62" spans="1:105" ht="12" customHeight="1" x14ac:dyDescent="0.25">
      <c r="A62" s="64" t="s">
        <v>39</v>
      </c>
      <c r="B62" s="229">
        <v>0.13280843175741811</v>
      </c>
      <c r="C62" s="229">
        <v>0.1525586317962023</v>
      </c>
      <c r="D62" s="229">
        <v>0.1643561990200344</v>
      </c>
      <c r="E62" s="229">
        <v>0.19344256475743529</v>
      </c>
      <c r="F62" s="229">
        <v>0.15615957106488659</v>
      </c>
      <c r="G62" s="229">
        <v>0.1370287433052679</v>
      </c>
      <c r="H62" s="229">
        <v>0.14648020341043891</v>
      </c>
      <c r="I62" s="229">
        <v>0.18097199994889901</v>
      </c>
      <c r="J62" s="229">
        <v>0.18966466198035989</v>
      </c>
      <c r="K62" s="229">
        <v>0.19109109510853931</v>
      </c>
      <c r="L62" s="229">
        <v>0.20922717345001879</v>
      </c>
      <c r="M62" s="229">
        <v>0.21946424428142899</v>
      </c>
      <c r="N62" s="229">
        <v>0.23053786988005759</v>
      </c>
      <c r="O62" s="229">
        <v>0.21952323211785391</v>
      </c>
      <c r="P62" s="229">
        <v>0.20837721235645049</v>
      </c>
      <c r="Q62" s="229">
        <v>0.1977459955283436</v>
      </c>
      <c r="R62" s="229">
        <v>0.1968531341912384</v>
      </c>
      <c r="S62" s="229">
        <v>0.2078221904437883</v>
      </c>
      <c r="T62" s="229">
        <v>0.20821901770428511</v>
      </c>
      <c r="U62" s="229">
        <v>0.17363873941281069</v>
      </c>
      <c r="V62" s="229">
        <v>0.1418845147250519</v>
      </c>
      <c r="W62" s="229">
        <v>0.14098897212296579</v>
      </c>
      <c r="X62" s="229">
        <v>0.1453835659115115</v>
      </c>
      <c r="Y62" s="229">
        <v>0.15022593100356291</v>
      </c>
      <c r="DA62" s="73" t="s">
        <v>2282</v>
      </c>
    </row>
    <row r="63" spans="1:105" ht="12" customHeight="1" x14ac:dyDescent="0.25">
      <c r="A63" s="166" t="s">
        <v>2203</v>
      </c>
      <c r="B63" s="347">
        <v>0.32092475439272022</v>
      </c>
      <c r="C63" s="347">
        <v>0.33933078403732669</v>
      </c>
      <c r="D63" s="347">
        <v>0.35531224880771578</v>
      </c>
      <c r="E63" s="347">
        <v>0.40446229332288952</v>
      </c>
      <c r="F63" s="347">
        <v>0.44410817743188807</v>
      </c>
      <c r="G63" s="347">
        <v>0.41103704341207009</v>
      </c>
      <c r="H63" s="347">
        <v>0.43700789209085628</v>
      </c>
      <c r="I63" s="347">
        <v>0.44797418334291922</v>
      </c>
      <c r="J63" s="347">
        <v>0.50150568516540805</v>
      </c>
      <c r="K63" s="347">
        <v>0.47228909633598259</v>
      </c>
      <c r="L63" s="347">
        <v>0.49157489593867459</v>
      </c>
      <c r="M63" s="347">
        <v>0.49145976809899211</v>
      </c>
      <c r="N63" s="347">
        <v>0.48255588598531363</v>
      </c>
      <c r="O63" s="347">
        <v>0.4850835550409423</v>
      </c>
      <c r="P63" s="347">
        <v>0.50255403019572509</v>
      </c>
      <c r="Q63" s="347">
        <v>0.50044569116451887</v>
      </c>
      <c r="R63" s="347">
        <v>0.50597227542505019</v>
      </c>
      <c r="S63" s="347">
        <v>0.49006913453501738</v>
      </c>
      <c r="T63" s="347">
        <v>0.48040911705429612</v>
      </c>
      <c r="U63" s="347">
        <v>0.48574129561588503</v>
      </c>
      <c r="V63" s="347">
        <v>0.46503078620559052</v>
      </c>
      <c r="W63" s="347">
        <v>0.46106322051135928</v>
      </c>
      <c r="X63" s="347">
        <v>0.48080418166588551</v>
      </c>
      <c r="Y63" s="347">
        <v>0.46553444450668457</v>
      </c>
      <c r="DA63" s="168" t="s">
        <v>2283</v>
      </c>
    </row>
    <row r="64" spans="1:105" ht="12" customHeight="1" x14ac:dyDescent="0.25">
      <c r="A64" s="60" t="s">
        <v>2205</v>
      </c>
      <c r="B64" s="262">
        <v>0.37285043962530079</v>
      </c>
      <c r="C64" s="262">
        <v>0.39423456830597559</v>
      </c>
      <c r="D64" s="262">
        <v>0.41280183706270118</v>
      </c>
      <c r="E64" s="262">
        <v>0.46990436796519541</v>
      </c>
      <c r="F64" s="262">
        <v>0.51596496353173404</v>
      </c>
      <c r="G64" s="262">
        <v>0.4775429138474418</v>
      </c>
      <c r="H64" s="262">
        <v>0.50771585069567915</v>
      </c>
      <c r="I64" s="262">
        <v>0.52045648992161819</v>
      </c>
      <c r="J64" s="262">
        <v>0.58264939874252253</v>
      </c>
      <c r="K64" s="262">
        <v>0.5487055603807347</v>
      </c>
      <c r="L64" s="262">
        <v>0.5711118059631175</v>
      </c>
      <c r="M64" s="262">
        <v>0.57097805041746008</v>
      </c>
      <c r="N64" s="262">
        <v>0.56063351851390242</v>
      </c>
      <c r="O64" s="262">
        <v>0.56357016489508249</v>
      </c>
      <c r="P64" s="262">
        <v>0.58386736619465107</v>
      </c>
      <c r="Q64" s="262">
        <v>0.58141789751420636</v>
      </c>
      <c r="R64" s="262">
        <v>0.58783868414085516</v>
      </c>
      <c r="S64" s="262">
        <v>0.56936241208296379</v>
      </c>
      <c r="T64" s="262">
        <v>0.55813940196867551</v>
      </c>
      <c r="U64" s="262">
        <v>0.56433432801796413</v>
      </c>
      <c r="V64" s="262">
        <v>0.54027285431487049</v>
      </c>
      <c r="W64" s="262">
        <v>0.53566333574988589</v>
      </c>
      <c r="X64" s="262">
        <v>0.55859838810824647</v>
      </c>
      <c r="Y64" s="262">
        <v>0.54085800462320133</v>
      </c>
      <c r="DA64" s="72" t="s">
        <v>2284</v>
      </c>
    </row>
    <row r="65" spans="1:105" ht="12" customHeight="1" x14ac:dyDescent="0.25">
      <c r="A65" s="101" t="s">
        <v>2207</v>
      </c>
      <c r="B65" s="278">
        <v>0.12617458564167461</v>
      </c>
      <c r="C65" s="278">
        <v>0.1334110893140423</v>
      </c>
      <c r="D65" s="278">
        <v>0.1396943525019087</v>
      </c>
      <c r="E65" s="278">
        <v>0.15901815478293521</v>
      </c>
      <c r="F65" s="278">
        <v>0.17460530700905899</v>
      </c>
      <c r="G65" s="278">
        <v>0.16160307961919371</v>
      </c>
      <c r="H65" s="278">
        <v>0.1718137630456226</v>
      </c>
      <c r="I65" s="278">
        <v>0.1761252635946321</v>
      </c>
      <c r="J65" s="278">
        <v>0.19717167702574981</v>
      </c>
      <c r="K65" s="278">
        <v>0.18568490033134491</v>
      </c>
      <c r="L65" s="278">
        <v>0.19326729383739469</v>
      </c>
      <c r="M65" s="278">
        <v>0.19322203024439069</v>
      </c>
      <c r="N65" s="278">
        <v>0.1897213852460902</v>
      </c>
      <c r="O65" s="278">
        <v>0.19071516210925779</v>
      </c>
      <c r="P65" s="278">
        <v>0.1975838437346098</v>
      </c>
      <c r="Q65" s="278">
        <v>0.1967549304145452</v>
      </c>
      <c r="R65" s="278">
        <v>0.19892775899676479</v>
      </c>
      <c r="S65" s="278">
        <v>0.19267528957913441</v>
      </c>
      <c r="T65" s="278">
        <v>0.18887736284946291</v>
      </c>
      <c r="U65" s="278">
        <v>0.19097375900266389</v>
      </c>
      <c r="V65" s="278">
        <v>0.1828312274356719</v>
      </c>
      <c r="W65" s="278">
        <v>0.181271341666115</v>
      </c>
      <c r="X65" s="278">
        <v>0.18903268621728259</v>
      </c>
      <c r="Y65" s="278">
        <v>0.1830292454338964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8.2639259684072037</v>
      </c>
      <c r="C66" s="261">
        <f t="shared" si="3"/>
        <v>8.8482200724160549</v>
      </c>
      <c r="D66" s="261">
        <f t="shared" si="3"/>
        <v>9.3066368696683117</v>
      </c>
      <c r="E66" s="261">
        <f t="shared" si="3"/>
        <v>10.047733551105697</v>
      </c>
      <c r="F66" s="261">
        <f t="shared" si="3"/>
        <v>10.877740817396457</v>
      </c>
      <c r="G66" s="261">
        <f t="shared" si="3"/>
        <v>10.511255396949936</v>
      </c>
      <c r="H66" s="261">
        <f t="shared" si="3"/>
        <v>11.044682514614811</v>
      </c>
      <c r="I66" s="261">
        <f t="shared" si="3"/>
        <v>10.987770477656742</v>
      </c>
      <c r="J66" s="261">
        <f t="shared" si="3"/>
        <v>12.598408946336127</v>
      </c>
      <c r="K66" s="261">
        <f t="shared" si="3"/>
        <v>11.29062494391974</v>
      </c>
      <c r="L66" s="261">
        <f t="shared" si="3"/>
        <v>11.71001348060528</v>
      </c>
      <c r="M66" s="261">
        <f t="shared" si="3"/>
        <v>11.629357987906424</v>
      </c>
      <c r="N66" s="261">
        <f t="shared" si="3"/>
        <v>11.168366806553713</v>
      </c>
      <c r="O66" s="261">
        <f t="shared" si="3"/>
        <v>10.966431534857108</v>
      </c>
      <c r="P66" s="261">
        <f t="shared" si="3"/>
        <v>11.386017829148518</v>
      </c>
      <c r="Q66" s="261">
        <f t="shared" si="3"/>
        <v>11.13517026617847</v>
      </c>
      <c r="R66" s="261">
        <f t="shared" si="3"/>
        <v>11.323435193686286</v>
      </c>
      <c r="S66" s="261">
        <f t="shared" si="3"/>
        <v>10.914705175772948</v>
      </c>
      <c r="T66" s="261">
        <f t="shared" si="3"/>
        <v>10.750358563599033</v>
      </c>
      <c r="U66" s="261">
        <f t="shared" si="3"/>
        <v>10.893484855228017</v>
      </c>
      <c r="V66" s="261">
        <f t="shared" si="3"/>
        <v>10.325765342554309</v>
      </c>
      <c r="W66" s="261">
        <f t="shared" si="3"/>
        <v>10.052882179274631</v>
      </c>
      <c r="X66" s="261">
        <f t="shared" si="3"/>
        <v>10.8086425985797</v>
      </c>
      <c r="Y66" s="261">
        <f t="shared" si="3"/>
        <v>10.422593512266356</v>
      </c>
      <c r="DA66" s="70"/>
    </row>
    <row r="67" spans="1:105" ht="12" customHeight="1" x14ac:dyDescent="0.25">
      <c r="A67" s="165" t="s">
        <v>2210</v>
      </c>
      <c r="B67" s="346">
        <v>1.825681902513868</v>
      </c>
      <c r="C67" s="346">
        <v>2.010758629518353</v>
      </c>
      <c r="D67" s="346">
        <v>2.135652525105554</v>
      </c>
      <c r="E67" s="346">
        <v>2.0300092135758412</v>
      </c>
      <c r="F67" s="346">
        <v>2.113732675777876</v>
      </c>
      <c r="G67" s="346">
        <v>2.281824041050625</v>
      </c>
      <c r="H67" s="346">
        <v>2.3296053837163271</v>
      </c>
      <c r="I67" s="346">
        <v>2.145708373952258</v>
      </c>
      <c r="J67" s="346">
        <v>2.6153539029906381</v>
      </c>
      <c r="K67" s="346">
        <v>2.0463822451842608</v>
      </c>
      <c r="L67" s="346">
        <v>2.0973608623328759</v>
      </c>
      <c r="M67" s="346">
        <v>2.0411526948126268</v>
      </c>
      <c r="N67" s="346">
        <v>1.819600763690163</v>
      </c>
      <c r="O67" s="346">
        <v>1.6386088035285591</v>
      </c>
      <c r="P67" s="346">
        <v>1.715056103636857</v>
      </c>
      <c r="Q67" s="346">
        <v>1.5620431316316949</v>
      </c>
      <c r="R67" s="346">
        <v>1.6285418165109129</v>
      </c>
      <c r="S67" s="346">
        <v>1.5379048899775569</v>
      </c>
      <c r="T67" s="346">
        <v>1.543258282281003</v>
      </c>
      <c r="U67" s="346">
        <v>1.5770511062904891</v>
      </c>
      <c r="V67" s="346">
        <v>1.4344521312622289</v>
      </c>
      <c r="W67" s="346">
        <v>1.286965850167979</v>
      </c>
      <c r="X67" s="346">
        <v>1.577623881222719</v>
      </c>
      <c r="Y67" s="346">
        <v>1.4957584813178719</v>
      </c>
      <c r="DA67" s="167" t="s">
        <v>2286</v>
      </c>
    </row>
    <row r="68" spans="1:105" ht="12" customHeight="1" x14ac:dyDescent="0.25">
      <c r="A68" s="165" t="s">
        <v>2212</v>
      </c>
      <c r="B68" s="346">
        <v>0.6790002275103395</v>
      </c>
      <c r="C68" s="346">
        <v>0.7479071146916737</v>
      </c>
      <c r="D68" s="346">
        <v>0.79463022529241878</v>
      </c>
      <c r="E68" s="346">
        <v>0.7593345162585704</v>
      </c>
      <c r="F68" s="346">
        <v>0.79414215452748926</v>
      </c>
      <c r="G68" s="346">
        <v>0.85305254056718016</v>
      </c>
      <c r="H68" s="346">
        <v>0.87263127591430067</v>
      </c>
      <c r="I68" s="346">
        <v>0.80281763951712892</v>
      </c>
      <c r="J68" s="346">
        <v>0.98314622463070289</v>
      </c>
      <c r="K68" s="346">
        <v>0.76864824621174377</v>
      </c>
      <c r="L68" s="346">
        <v>0.79095952109823553</v>
      </c>
      <c r="M68" s="346">
        <v>0.76857825437178717</v>
      </c>
      <c r="N68" s="346">
        <v>0.68892608039224501</v>
      </c>
      <c r="O68" s="346">
        <v>0.62262178552753711</v>
      </c>
      <c r="P68" s="346">
        <v>0.65223954144031993</v>
      </c>
      <c r="Q68" s="346">
        <v>0.59224073100808206</v>
      </c>
      <c r="R68" s="346">
        <v>0.61482812901935258</v>
      </c>
      <c r="S68" s="346">
        <v>0.58212924587105375</v>
      </c>
      <c r="T68" s="346">
        <v>0.58578575376305753</v>
      </c>
      <c r="U68" s="346">
        <v>0.59942913794197161</v>
      </c>
      <c r="V68" s="346">
        <v>0.54597476838852965</v>
      </c>
      <c r="W68" s="346">
        <v>0.49177893244560811</v>
      </c>
      <c r="X68" s="346">
        <v>0.60261444867448288</v>
      </c>
      <c r="Y68" s="346">
        <v>0.57245804886239282</v>
      </c>
      <c r="DA68" s="167" t="s">
        <v>2287</v>
      </c>
    </row>
    <row r="69" spans="1:105" ht="12" customHeight="1" x14ac:dyDescent="0.25">
      <c r="A69" s="64" t="s">
        <v>28</v>
      </c>
      <c r="B69" s="229">
        <v>5.0495975880143117E-2</v>
      </c>
      <c r="C69" s="229">
        <v>8.3136596005673941E-2</v>
      </c>
      <c r="D69" s="229">
        <v>7.779857892958654E-2</v>
      </c>
      <c r="E69" s="229">
        <v>6.4244025541394439E-2</v>
      </c>
      <c r="F69" s="229">
        <v>8.4951294286118445E-2</v>
      </c>
      <c r="G69" s="229">
        <v>8.1709340431342689E-2</v>
      </c>
      <c r="H69" s="229">
        <v>8.2831103376066362E-2</v>
      </c>
      <c r="I69" s="229">
        <v>7.9307089023459371E-2</v>
      </c>
      <c r="J69" s="229">
        <v>8.8522293938363306E-2</v>
      </c>
      <c r="K69" s="229">
        <v>6.8276682732088353E-2</v>
      </c>
      <c r="L69" s="229">
        <v>6.2067281703399778E-2</v>
      </c>
      <c r="M69" s="229">
        <v>6.605256853277916E-2</v>
      </c>
      <c r="N69" s="229">
        <v>6.2947700952118532E-2</v>
      </c>
      <c r="O69" s="229">
        <v>5.0354694223699301E-2</v>
      </c>
      <c r="P69" s="229">
        <v>5.2684938473708878E-2</v>
      </c>
      <c r="Q69" s="229">
        <v>4.9455460091967433E-2</v>
      </c>
      <c r="R69" s="229">
        <v>6.0944321203840697E-2</v>
      </c>
      <c r="S69" s="229">
        <v>5.8774215982546382E-2</v>
      </c>
      <c r="T69" s="229">
        <v>4.3428364268606551E-2</v>
      </c>
      <c r="U69" s="229">
        <v>3.2984426949488138E-2</v>
      </c>
      <c r="V69" s="229">
        <v>2.3446057465499989E-2</v>
      </c>
      <c r="W69" s="229">
        <v>5.1321778556848857E-3</v>
      </c>
      <c r="X69" s="229">
        <v>6.981979924652609E-3</v>
      </c>
      <c r="Y69" s="229">
        <v>5.8984305426455844E-3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4.9336161922825311E-3</v>
      </c>
      <c r="C71" s="229">
        <v>4.9268304400728359E-3</v>
      </c>
      <c r="D71" s="229">
        <v>2.9516489267515621E-3</v>
      </c>
      <c r="E71" s="229">
        <v>4.9418283977466582E-3</v>
      </c>
      <c r="F71" s="229">
        <v>5.4608508875651964E-3</v>
      </c>
      <c r="G71" s="229">
        <v>9.8848499683910195E-3</v>
      </c>
      <c r="H71" s="229">
        <v>1.4841331807183739E-2</v>
      </c>
      <c r="I71" s="229">
        <v>4.9583719810214156E-3</v>
      </c>
      <c r="J71" s="229">
        <v>9.8950038508559442E-3</v>
      </c>
      <c r="K71" s="229">
        <v>1.493153414802225E-2</v>
      </c>
      <c r="L71" s="229">
        <v>4.9790038279117878E-3</v>
      </c>
      <c r="M71" s="229">
        <v>9.9652854427976778E-3</v>
      </c>
      <c r="N71" s="229">
        <v>5.0033900389218587E-3</v>
      </c>
      <c r="O71" s="229">
        <v>5.0351956490817694E-3</v>
      </c>
      <c r="P71" s="229">
        <v>1.0056980898006111E-2</v>
      </c>
      <c r="Q71" s="229">
        <v>1.011743282742108E-2</v>
      </c>
      <c r="R71" s="229">
        <v>5.0514820278242034E-3</v>
      </c>
      <c r="S71" s="229">
        <v>6.0525734291163357E-3</v>
      </c>
      <c r="T71" s="229">
        <v>5.5238648614424693E-3</v>
      </c>
      <c r="U71" s="229">
        <v>4.5195930000947243E-3</v>
      </c>
      <c r="V71" s="229">
        <v>5.0388973926511847E-3</v>
      </c>
      <c r="W71" s="229">
        <v>6.0786576883310704E-3</v>
      </c>
      <c r="X71" s="229">
        <v>6.5177427509256246E-3</v>
      </c>
      <c r="Y71" s="229">
        <v>6.5363537427697198E-3</v>
      </c>
      <c r="DA71" s="73" t="s">
        <v>2290</v>
      </c>
    </row>
    <row r="72" spans="1:105" ht="12" customHeight="1" x14ac:dyDescent="0.25">
      <c r="A72" s="64" t="s">
        <v>159</v>
      </c>
      <c r="B72" s="229">
        <v>6.7617935966639717E-2</v>
      </c>
      <c r="C72" s="229">
        <v>5.910145520108314E-2</v>
      </c>
      <c r="D72" s="229">
        <v>6.3193047355635176E-2</v>
      </c>
      <c r="E72" s="229">
        <v>5.9478107926191702E-2</v>
      </c>
      <c r="F72" s="229">
        <v>5.569947109661734E-2</v>
      </c>
      <c r="G72" s="229">
        <v>5.5304910875702502E-2</v>
      </c>
      <c r="H72" s="229">
        <v>3.8428483525850703E-2</v>
      </c>
      <c r="I72" s="229">
        <v>5.5585576477314123E-2</v>
      </c>
      <c r="J72" s="229">
        <v>5.9759121023993132E-2</v>
      </c>
      <c r="K72" s="229">
        <v>3.8758168922930269E-2</v>
      </c>
      <c r="L72" s="229">
        <v>4.3121958264987638E-2</v>
      </c>
      <c r="M72" s="229">
        <v>4.3127772805499467E-2</v>
      </c>
      <c r="N72" s="229">
        <v>4.2991501819066809E-2</v>
      </c>
      <c r="O72" s="229">
        <v>3.9447292470967538E-2</v>
      </c>
      <c r="P72" s="229">
        <v>3.9398262492542621E-2</v>
      </c>
      <c r="Q72" s="229">
        <v>3.9692254098236457E-2</v>
      </c>
      <c r="R72" s="229">
        <v>3.0867868298417991E-2</v>
      </c>
      <c r="S72" s="229">
        <v>2.85053037608336E-2</v>
      </c>
      <c r="T72" s="229">
        <v>2.7872142158443719E-2</v>
      </c>
      <c r="U72" s="229">
        <v>2.830723901315434E-2</v>
      </c>
      <c r="V72" s="229">
        <v>2.4463136093888501E-2</v>
      </c>
      <c r="W72" s="229">
        <v>2.7259335093781881E-2</v>
      </c>
      <c r="X72" s="229">
        <v>4.5578372874079967E-2</v>
      </c>
      <c r="Y72" s="229">
        <v>4.9224443414568733E-2</v>
      </c>
      <c r="DA72" s="73" t="s">
        <v>2291</v>
      </c>
    </row>
    <row r="73" spans="1:105" ht="12" customHeight="1" x14ac:dyDescent="0.25">
      <c r="A73" s="64" t="s">
        <v>32</v>
      </c>
      <c r="B73" s="229">
        <v>0.15155323275207661</v>
      </c>
      <c r="C73" s="229">
        <v>0.13452869751128069</v>
      </c>
      <c r="D73" s="229">
        <v>0.16044534686164069</v>
      </c>
      <c r="E73" s="229">
        <v>0.13493822159288449</v>
      </c>
      <c r="F73" s="229">
        <v>7.1916702240124031E-2</v>
      </c>
      <c r="G73" s="229">
        <v>0.12220865924255669</v>
      </c>
      <c r="H73" s="229">
        <v>0.11782199242492231</v>
      </c>
      <c r="I73" s="229">
        <v>0.1165858270668777</v>
      </c>
      <c r="J73" s="229">
        <v>0.1088248801020486</v>
      </c>
      <c r="K73" s="229">
        <v>0.1034376672098723</v>
      </c>
      <c r="L73" s="229">
        <v>9.0635426979698536E-2</v>
      </c>
      <c r="M73" s="229">
        <v>9.4481170430781081E-2</v>
      </c>
      <c r="N73" s="229">
        <v>5.3129644354450917E-2</v>
      </c>
      <c r="O73" s="229">
        <v>3.8190936753889043E-2</v>
      </c>
      <c r="P73" s="229">
        <v>3.0512199283170099E-2</v>
      </c>
      <c r="Q73" s="229">
        <v>3.8369336978417407E-2</v>
      </c>
      <c r="R73" s="229">
        <v>5.0575080975186641E-2</v>
      </c>
      <c r="S73" s="229">
        <v>3.6725991626306548E-2</v>
      </c>
      <c r="T73" s="229">
        <v>4.3038595265914949E-2</v>
      </c>
      <c r="U73" s="229">
        <v>4.2658101334249111E-2</v>
      </c>
      <c r="V73" s="229">
        <v>3.5543866672139678E-2</v>
      </c>
      <c r="W73" s="229">
        <v>3.363485755839489E-2</v>
      </c>
      <c r="X73" s="229">
        <v>4.0855097953399103E-2</v>
      </c>
      <c r="Y73" s="229">
        <v>3.2796095574132787E-2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0.37938292001696933</v>
      </c>
      <c r="C75" s="229">
        <v>0.43747672954425071</v>
      </c>
      <c r="D75" s="229">
        <v>0.45463382764960358</v>
      </c>
      <c r="E75" s="229">
        <v>0.45631445383773439</v>
      </c>
      <c r="F75" s="229">
        <v>0.5464603412121547</v>
      </c>
      <c r="G75" s="229">
        <v>0.55777567829572938</v>
      </c>
      <c r="H75" s="229">
        <v>0.59016982648061356</v>
      </c>
      <c r="I75" s="229">
        <v>0.51194115582608901</v>
      </c>
      <c r="J75" s="229">
        <v>0.67995256762494372</v>
      </c>
      <c r="K75" s="229">
        <v>0.50666738770774788</v>
      </c>
      <c r="L75" s="229">
        <v>0.5502820284014025</v>
      </c>
      <c r="M75" s="229">
        <v>0.51291780993625602</v>
      </c>
      <c r="N75" s="229">
        <v>0.47992484331855179</v>
      </c>
      <c r="O75" s="229">
        <v>0.44280664320419971</v>
      </c>
      <c r="P75" s="229">
        <v>0.46934793762447369</v>
      </c>
      <c r="Q75" s="229">
        <v>0.40336241246996107</v>
      </c>
      <c r="R75" s="229">
        <v>0.41897404153348627</v>
      </c>
      <c r="S75" s="229">
        <v>0.39283378557836701</v>
      </c>
      <c r="T75" s="229">
        <v>0.39882667005491201</v>
      </c>
      <c r="U75" s="229">
        <v>0.42671066754783588</v>
      </c>
      <c r="V75" s="229">
        <v>0.39558335304952152</v>
      </c>
      <c r="W75" s="229">
        <v>0.34956911845796113</v>
      </c>
      <c r="X75" s="229">
        <v>0.43705765025244547</v>
      </c>
      <c r="Y75" s="229">
        <v>0.41844151646026612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4.6487131499149403E-3</v>
      </c>
      <c r="E76" s="229">
        <v>2.979944326869024E-3</v>
      </c>
      <c r="F76" s="229">
        <v>2.3839554614972321E-4</v>
      </c>
      <c r="G76" s="229">
        <v>3.5759331922458548E-4</v>
      </c>
      <c r="H76" s="229">
        <v>7.1518663844762282E-4</v>
      </c>
      <c r="I76" s="229">
        <v>1.191977730748537E-4</v>
      </c>
      <c r="J76" s="229">
        <v>1.191977730746594E-4</v>
      </c>
      <c r="K76" s="229">
        <v>1.191977730747869E-4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2.31512791660096E-4</v>
      </c>
      <c r="I77" s="229">
        <v>2.315127916605814E-4</v>
      </c>
      <c r="J77" s="229">
        <v>3.4685279757724782E-4</v>
      </c>
      <c r="K77" s="229">
        <v>4.6260919340784508E-4</v>
      </c>
      <c r="L77" s="229">
        <v>4.6260919340799221E-4</v>
      </c>
      <c r="M77" s="229">
        <v>6.9412198506670379E-4</v>
      </c>
      <c r="N77" s="229">
        <v>1.5035839760495981E-3</v>
      </c>
      <c r="O77" s="229">
        <v>5.4363867048851273E-3</v>
      </c>
      <c r="P77" s="229">
        <v>1.0988113415679941E-2</v>
      </c>
      <c r="Q77" s="229">
        <v>1.3995281367764661E-2</v>
      </c>
      <c r="R77" s="229">
        <v>1.1334966213272129E-2</v>
      </c>
      <c r="S77" s="229">
        <v>2.0090813305026271E-2</v>
      </c>
      <c r="T77" s="229">
        <v>2.7874806339634371E-2</v>
      </c>
      <c r="U77" s="229">
        <v>3.1541535914126881E-2</v>
      </c>
      <c r="V77" s="229">
        <v>3.5173288736148597E-2</v>
      </c>
      <c r="W77" s="229">
        <v>4.3547306277987002E-2</v>
      </c>
      <c r="X77" s="229">
        <v>3.8238334885786721E-2</v>
      </c>
      <c r="Y77" s="229">
        <v>3.1263803842020238E-2</v>
      </c>
      <c r="DA77" s="73" t="s">
        <v>2296</v>
      </c>
    </row>
    <row r="78" spans="1:105" ht="12" customHeight="1" x14ac:dyDescent="0.25">
      <c r="A78" s="64" t="s">
        <v>39</v>
      </c>
      <c r="B78" s="229">
        <v>2.5016546702228349E-2</v>
      </c>
      <c r="C78" s="229">
        <v>2.8736805989312331E-2</v>
      </c>
      <c r="D78" s="229">
        <v>3.0959062419286251E-2</v>
      </c>
      <c r="E78" s="229">
        <v>3.6437934635749597E-2</v>
      </c>
      <c r="F78" s="229">
        <v>2.9415099258759791E-2</v>
      </c>
      <c r="G78" s="229">
        <v>2.5811508434233289E-2</v>
      </c>
      <c r="H78" s="229">
        <v>2.7591838869556351E-2</v>
      </c>
      <c r="I78" s="229">
        <v>3.4088908577631943E-2</v>
      </c>
      <c r="J78" s="229">
        <v>3.5726307519846193E-2</v>
      </c>
      <c r="K78" s="229">
        <v>3.599499852460019E-2</v>
      </c>
      <c r="L78" s="229">
        <v>3.9411212727427362E-2</v>
      </c>
      <c r="M78" s="229">
        <v>4.1339525238607122E-2</v>
      </c>
      <c r="N78" s="229">
        <v>4.3425415933085632E-2</v>
      </c>
      <c r="O78" s="229">
        <v>4.1350636520814589E-2</v>
      </c>
      <c r="P78" s="229">
        <v>3.9251109252738593E-2</v>
      </c>
      <c r="Q78" s="229">
        <v>3.7248553174313997E-2</v>
      </c>
      <c r="R78" s="229">
        <v>3.7080368767324692E-2</v>
      </c>
      <c r="S78" s="229">
        <v>3.914656218885762E-2</v>
      </c>
      <c r="T78" s="229">
        <v>3.9221310814103558E-2</v>
      </c>
      <c r="U78" s="229">
        <v>3.270757418302251E-2</v>
      </c>
      <c r="V78" s="229">
        <v>2.6726168978680132E-2</v>
      </c>
      <c r="W78" s="229">
        <v>2.6557479513467239E-2</v>
      </c>
      <c r="X78" s="229">
        <v>2.7385270033193299E-2</v>
      </c>
      <c r="Y78" s="229">
        <v>2.8297405285989681E-2</v>
      </c>
      <c r="DA78" s="73" t="s">
        <v>2297</v>
      </c>
    </row>
    <row r="79" spans="1:105" ht="12" customHeight="1" x14ac:dyDescent="0.25">
      <c r="A79" s="165" t="s">
        <v>2224</v>
      </c>
      <c r="B79" s="346">
        <v>5.7592438383829956</v>
      </c>
      <c r="C79" s="346">
        <v>6.0895543282060283</v>
      </c>
      <c r="D79" s="346">
        <v>6.3763541192703386</v>
      </c>
      <c r="E79" s="346">
        <v>7.258389821271285</v>
      </c>
      <c r="F79" s="346">
        <v>7.9698659870910911</v>
      </c>
      <c r="G79" s="346">
        <v>7.3763788153321306</v>
      </c>
      <c r="H79" s="346">
        <v>7.8424458549841836</v>
      </c>
      <c r="I79" s="346">
        <v>8.0392444641873553</v>
      </c>
      <c r="J79" s="346">
        <v>8.9999088187147862</v>
      </c>
      <c r="K79" s="346">
        <v>8.475594452523735</v>
      </c>
      <c r="L79" s="346">
        <v>8.8216930971741689</v>
      </c>
      <c r="M79" s="346">
        <v>8.819627038722011</v>
      </c>
      <c r="N79" s="346">
        <v>8.6598399624713043</v>
      </c>
      <c r="O79" s="346">
        <v>8.7052009458010122</v>
      </c>
      <c r="P79" s="346">
        <v>9.0187221840713399</v>
      </c>
      <c r="Q79" s="346">
        <v>8.9808864035386922</v>
      </c>
      <c r="R79" s="346">
        <v>9.0800652481560213</v>
      </c>
      <c r="S79" s="346">
        <v>8.7946710399243369</v>
      </c>
      <c r="T79" s="346">
        <v>8.6213145275549721</v>
      </c>
      <c r="U79" s="346">
        <v>8.7170046109955575</v>
      </c>
      <c r="V79" s="346">
        <v>8.3453384429035502</v>
      </c>
      <c r="W79" s="346">
        <v>8.2741373966610432</v>
      </c>
      <c r="X79" s="346">
        <v>8.6284042686824982</v>
      </c>
      <c r="Y79" s="346">
        <v>8.3543769820860909</v>
      </c>
      <c r="DA79" s="167" t="s">
        <v>2298</v>
      </c>
    </row>
    <row r="80" spans="1:105" ht="12" customHeight="1" x14ac:dyDescent="0.25">
      <c r="A80" s="132" t="s">
        <v>2226</v>
      </c>
      <c r="B80" s="316">
        <v>5.5948564551069149</v>
      </c>
      <c r="C80" s="316">
        <v>5.915738818840067</v>
      </c>
      <c r="D80" s="316">
        <v>6.1943524194078092</v>
      </c>
      <c r="E80" s="316">
        <v>7.0512119793531474</v>
      </c>
      <c r="F80" s="316">
        <v>7.7423803220551077</v>
      </c>
      <c r="G80" s="316">
        <v>7.1658331872022361</v>
      </c>
      <c r="H80" s="316">
        <v>7.6185971712397658</v>
      </c>
      <c r="I80" s="316">
        <v>7.8097785137830886</v>
      </c>
      <c r="J80" s="316">
        <v>8.7430224110631833</v>
      </c>
      <c r="K80" s="316">
        <v>8.2336736669383122</v>
      </c>
      <c r="L80" s="316">
        <v>8.5698935406691419</v>
      </c>
      <c r="M80" s="316">
        <v>8.5678864541848689</v>
      </c>
      <c r="N80" s="316">
        <v>8.4126602161419708</v>
      </c>
      <c r="O80" s="316">
        <v>8.4567264507925728</v>
      </c>
      <c r="P80" s="316">
        <v>8.7612987823301687</v>
      </c>
      <c r="Q80" s="316">
        <v>8.724542956932348</v>
      </c>
      <c r="R80" s="316">
        <v>8.8208909176349639</v>
      </c>
      <c r="S80" s="316">
        <v>8.5436427800351016</v>
      </c>
      <c r="T80" s="316">
        <v>8.3752344213195791</v>
      </c>
      <c r="U80" s="316">
        <v>8.4681932013349748</v>
      </c>
      <c r="V80" s="316">
        <v>8.1071355836949746</v>
      </c>
      <c r="W80" s="316">
        <v>8.0379668448189889</v>
      </c>
      <c r="X80" s="316">
        <v>8.3821217983825242</v>
      </c>
      <c r="Y80" s="316">
        <v>8.1159161338347641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0.99999999999999978</v>
      </c>
      <c r="D84" s="232">
        <f t="shared" si="4"/>
        <v>1.0000000000000007</v>
      </c>
      <c r="E84" s="232">
        <f t="shared" si="4"/>
        <v>1</v>
      </c>
      <c r="F84" s="232">
        <f t="shared" si="4"/>
        <v>0.99999999999999978</v>
      </c>
      <c r="G84" s="232">
        <f t="shared" si="4"/>
        <v>0.99999999999999944</v>
      </c>
      <c r="H84" s="232">
        <f t="shared" si="4"/>
        <v>0.99999999999999956</v>
      </c>
      <c r="I84" s="232">
        <f t="shared" si="4"/>
        <v>0.99999999999999967</v>
      </c>
      <c r="J84" s="232">
        <f t="shared" si="4"/>
        <v>1.0000000000000002</v>
      </c>
      <c r="K84" s="232">
        <f t="shared" si="4"/>
        <v>1</v>
      </c>
      <c r="L84" s="232">
        <f t="shared" si="4"/>
        <v>0.99999999999999967</v>
      </c>
      <c r="M84" s="232">
        <f t="shared" si="4"/>
        <v>0.99999999999999978</v>
      </c>
      <c r="N84" s="232">
        <f t="shared" si="4"/>
        <v>1</v>
      </c>
      <c r="O84" s="232">
        <f t="shared" si="4"/>
        <v>1.0000000000000002</v>
      </c>
      <c r="P84" s="232">
        <f t="shared" si="4"/>
        <v>1.0000000000000004</v>
      </c>
      <c r="Q84" s="232">
        <f t="shared" si="4"/>
        <v>1</v>
      </c>
      <c r="R84" s="232">
        <f t="shared" si="4"/>
        <v>0.99999999999999967</v>
      </c>
      <c r="S84" s="232">
        <f t="shared" si="4"/>
        <v>0.99999999999999989</v>
      </c>
      <c r="T84" s="232">
        <f t="shared" si="4"/>
        <v>1</v>
      </c>
      <c r="U84" s="232">
        <f t="shared" si="4"/>
        <v>0.99999999999999989</v>
      </c>
      <c r="V84" s="232">
        <f t="shared" si="4"/>
        <v>1</v>
      </c>
      <c r="W84" s="232">
        <f t="shared" si="4"/>
        <v>1</v>
      </c>
      <c r="X84" s="232">
        <f t="shared" si="4"/>
        <v>1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9.7149590847038208E-3</v>
      </c>
      <c r="C85" s="299">
        <f t="shared" si="5"/>
        <v>9.4031136679476809E-3</v>
      </c>
      <c r="D85" s="299">
        <f t="shared" si="5"/>
        <v>9.2956985507749515E-3</v>
      </c>
      <c r="E85" s="299">
        <f t="shared" si="5"/>
        <v>1.066861593167634E-2</v>
      </c>
      <c r="F85" s="299">
        <f t="shared" si="5"/>
        <v>1.1067303608420608E-2</v>
      </c>
      <c r="G85" s="299">
        <f t="shared" si="5"/>
        <v>9.8617973780591988E-3</v>
      </c>
      <c r="H85" s="299">
        <f t="shared" si="5"/>
        <v>1.0164871611317067E-2</v>
      </c>
      <c r="I85" s="299">
        <f t="shared" si="5"/>
        <v>1.1048992296448576E-2</v>
      </c>
      <c r="J85" s="299">
        <f t="shared" si="5"/>
        <v>1.0314968598299386E-2</v>
      </c>
      <c r="K85" s="299">
        <f t="shared" si="5"/>
        <v>1.1869897161043292E-2</v>
      </c>
      <c r="L85" s="299">
        <f t="shared" si="5"/>
        <v>1.1971275903676394E-2</v>
      </c>
      <c r="M85" s="299">
        <f t="shared" si="5"/>
        <v>1.2220657778843723E-2</v>
      </c>
      <c r="N85" s="299">
        <f t="shared" si="5"/>
        <v>1.3035747253680261E-2</v>
      </c>
      <c r="O85" s="299">
        <f t="shared" si="5"/>
        <v>1.4005138577584366E-2</v>
      </c>
      <c r="P85" s="299">
        <f t="shared" si="5"/>
        <v>1.3901896951740517E-2</v>
      </c>
      <c r="Q85" s="299">
        <f t="shared" si="5"/>
        <v>1.4750041648114772E-2</v>
      </c>
      <c r="R85" s="299">
        <f t="shared" si="5"/>
        <v>1.4503482332142404E-2</v>
      </c>
      <c r="S85" s="299">
        <f t="shared" si="5"/>
        <v>1.4713199734743424E-2</v>
      </c>
      <c r="T85" s="299">
        <f t="shared" si="5"/>
        <v>1.4471481616896592E-2</v>
      </c>
      <c r="U85" s="299">
        <f t="shared" si="5"/>
        <v>1.4359089272474175E-2</v>
      </c>
      <c r="V85" s="299">
        <f t="shared" si="5"/>
        <v>1.4815799417461655E-2</v>
      </c>
      <c r="W85" s="299">
        <f t="shared" si="5"/>
        <v>1.5697246148560048E-2</v>
      </c>
      <c r="X85" s="299">
        <f t="shared" si="5"/>
        <v>1.4217446960706582E-2</v>
      </c>
      <c r="Y85" s="299">
        <f t="shared" si="5"/>
        <v>1.4395565450402945E-2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2.9373086494898074E-3</v>
      </c>
      <c r="C86" s="233">
        <f t="shared" si="6"/>
        <v>2.8430224840046863E-3</v>
      </c>
      <c r="D86" s="233">
        <f t="shared" si="6"/>
        <v>2.8105456253780573E-3</v>
      </c>
      <c r="E86" s="233">
        <f t="shared" si="6"/>
        <v>3.2256458911430461E-3</v>
      </c>
      <c r="F86" s="233">
        <f t="shared" si="6"/>
        <v>3.3461887314304309E-3</v>
      </c>
      <c r="G86" s="233">
        <f t="shared" si="6"/>
        <v>2.9817050679809753E-3</v>
      </c>
      <c r="H86" s="233">
        <f t="shared" si="6"/>
        <v>3.0733392744685243E-3</v>
      </c>
      <c r="I86" s="233">
        <f t="shared" si="6"/>
        <v>3.3406523236524854E-3</v>
      </c>
      <c r="J86" s="233">
        <f t="shared" si="6"/>
        <v>3.1187209558818491E-3</v>
      </c>
      <c r="K86" s="233">
        <f t="shared" si="6"/>
        <v>3.5888521295558222E-3</v>
      </c>
      <c r="L86" s="233">
        <f t="shared" si="6"/>
        <v>3.6195038960752991E-3</v>
      </c>
      <c r="M86" s="233">
        <f t="shared" si="6"/>
        <v>3.6949042691050032E-3</v>
      </c>
      <c r="N86" s="233">
        <f t="shared" si="6"/>
        <v>3.9413457974399047E-3</v>
      </c>
      <c r="O86" s="233">
        <f t="shared" si="6"/>
        <v>4.2344403432447494E-3</v>
      </c>
      <c r="P86" s="233">
        <f t="shared" si="6"/>
        <v>4.2032253357563512E-3</v>
      </c>
      <c r="Q86" s="233">
        <f t="shared" si="6"/>
        <v>4.4596610789188213E-3</v>
      </c>
      <c r="R86" s="233">
        <f t="shared" si="6"/>
        <v>4.385114103980116E-3</v>
      </c>
      <c r="S86" s="233">
        <f t="shared" si="6"/>
        <v>4.4485219614129271E-3</v>
      </c>
      <c r="T86" s="233">
        <f t="shared" si="6"/>
        <v>4.3754387181280654E-3</v>
      </c>
      <c r="U86" s="233">
        <f t="shared" si="6"/>
        <v>4.3414569995711468E-3</v>
      </c>
      <c r="V86" s="233">
        <f t="shared" si="6"/>
        <v>4.4795428780071821E-3</v>
      </c>
      <c r="W86" s="233">
        <f t="shared" si="6"/>
        <v>4.7460474597296465E-3</v>
      </c>
      <c r="X86" s="233">
        <f t="shared" si="6"/>
        <v>4.2986315811765676E-3</v>
      </c>
      <c r="Y86" s="233">
        <f t="shared" si="6"/>
        <v>4.35248553731344E-3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3.6690090863855232E-2</v>
      </c>
      <c r="C87" s="233">
        <f t="shared" si="7"/>
        <v>3.5512356961272522E-2</v>
      </c>
      <c r="D87" s="233">
        <f t="shared" si="7"/>
        <v>3.5106686656862875E-2</v>
      </c>
      <c r="E87" s="233">
        <f t="shared" si="7"/>
        <v>4.0291727892203699E-2</v>
      </c>
      <c r="F87" s="233">
        <f t="shared" si="7"/>
        <v>4.1797435426173417E-2</v>
      </c>
      <c r="G87" s="233">
        <f t="shared" si="7"/>
        <v>3.724464907439725E-2</v>
      </c>
      <c r="H87" s="233">
        <f t="shared" si="7"/>
        <v>3.838925720498966E-2</v>
      </c>
      <c r="I87" s="233">
        <f t="shared" si="7"/>
        <v>4.1728279838977173E-2</v>
      </c>
      <c r="J87" s="233">
        <f t="shared" si="7"/>
        <v>3.8956122391220135E-2</v>
      </c>
      <c r="K87" s="233">
        <f t="shared" si="7"/>
        <v>4.4828557854556639E-2</v>
      </c>
      <c r="L87" s="233">
        <f t="shared" si="7"/>
        <v>4.5211430828744278E-2</v>
      </c>
      <c r="M87" s="233">
        <f t="shared" si="7"/>
        <v>4.6153261214226221E-2</v>
      </c>
      <c r="N87" s="233">
        <f t="shared" si="7"/>
        <v>4.9231576483820205E-2</v>
      </c>
      <c r="O87" s="233">
        <f t="shared" si="7"/>
        <v>5.289263727126859E-2</v>
      </c>
      <c r="P87" s="233">
        <f t="shared" si="7"/>
        <v>5.250272882182315E-2</v>
      </c>
      <c r="Q87" s="233">
        <f t="shared" si="7"/>
        <v>5.5705882402229318E-2</v>
      </c>
      <c r="R87" s="233">
        <f t="shared" si="7"/>
        <v>5.4774711861264314E-2</v>
      </c>
      <c r="S87" s="233">
        <f t="shared" si="7"/>
        <v>5.5566743046375322E-2</v>
      </c>
      <c r="T87" s="233">
        <f t="shared" si="7"/>
        <v>5.4653856061477553E-2</v>
      </c>
      <c r="U87" s="233">
        <f t="shared" si="7"/>
        <v>5.4229388465339895E-2</v>
      </c>
      <c r="V87" s="233">
        <f t="shared" si="7"/>
        <v>5.595422709532636E-2</v>
      </c>
      <c r="W87" s="233">
        <f t="shared" si="7"/>
        <v>5.9283151115867842E-2</v>
      </c>
      <c r="X87" s="233">
        <f t="shared" si="7"/>
        <v>5.3694453707137831E-2</v>
      </c>
      <c r="Y87" s="233">
        <f t="shared" si="7"/>
        <v>5.4367146563022453E-2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1.9446807842471079E-2</v>
      </c>
      <c r="C88" s="233">
        <f t="shared" si="8"/>
        <v>1.8822574858745968E-2</v>
      </c>
      <c r="D88" s="233">
        <f t="shared" si="8"/>
        <v>1.8607557880823394E-2</v>
      </c>
      <c r="E88" s="233">
        <f t="shared" si="8"/>
        <v>2.1355779490116134E-2</v>
      </c>
      <c r="F88" s="233">
        <f t="shared" si="8"/>
        <v>2.2153847971023516E-2</v>
      </c>
      <c r="G88" s="233">
        <f t="shared" si="8"/>
        <v>1.9740739710830089E-2</v>
      </c>
      <c r="H88" s="233">
        <f t="shared" si="8"/>
        <v>2.0347415078660495E-2</v>
      </c>
      <c r="I88" s="233">
        <f t="shared" si="8"/>
        <v>2.2117193512455151E-2</v>
      </c>
      <c r="J88" s="233">
        <f t="shared" si="8"/>
        <v>2.0647869999584956E-2</v>
      </c>
      <c r="K88" s="233">
        <f t="shared" si="8"/>
        <v>2.376043040306219E-2</v>
      </c>
      <c r="L88" s="233">
        <f t="shared" si="8"/>
        <v>2.3963364137533742E-2</v>
      </c>
      <c r="M88" s="233">
        <f t="shared" si="8"/>
        <v>2.4462561443820897E-2</v>
      </c>
      <c r="N88" s="233">
        <f t="shared" si="8"/>
        <v>2.6094157444726755E-2</v>
      </c>
      <c r="O88" s="233">
        <f t="shared" si="8"/>
        <v>2.8034625400974095E-2</v>
      </c>
      <c r="P88" s="233">
        <f t="shared" si="8"/>
        <v>2.7827962661417037E-2</v>
      </c>
      <c r="Q88" s="233">
        <f t="shared" si="8"/>
        <v>2.9525726572638293E-2</v>
      </c>
      <c r="R88" s="233">
        <f t="shared" si="8"/>
        <v>2.9032179291823151E-2</v>
      </c>
      <c r="S88" s="233">
        <f t="shared" si="8"/>
        <v>2.9451978695407412E-2</v>
      </c>
      <c r="T88" s="233">
        <f t="shared" si="8"/>
        <v>2.8968122227374288E-2</v>
      </c>
      <c r="U88" s="233">
        <f t="shared" si="8"/>
        <v>2.8743142141931747E-2</v>
      </c>
      <c r="V88" s="233">
        <f t="shared" si="8"/>
        <v>2.9657356432680797E-2</v>
      </c>
      <c r="W88" s="233">
        <f t="shared" si="8"/>
        <v>3.1421782309680492E-2</v>
      </c>
      <c r="X88" s="233">
        <f t="shared" si="8"/>
        <v>2.8459611270078185E-2</v>
      </c>
      <c r="Y88" s="233">
        <f t="shared" si="8"/>
        <v>2.8816157912438203E-2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3.0169789137777171E-2</v>
      </c>
      <c r="C89" s="300">
        <f t="shared" si="9"/>
        <v>3.0419283990080523E-2</v>
      </c>
      <c r="D89" s="300">
        <f t="shared" si="9"/>
        <v>3.0445469505177798E-2</v>
      </c>
      <c r="E89" s="300">
        <f t="shared" si="9"/>
        <v>2.9728159784773767E-2</v>
      </c>
      <c r="F89" s="300">
        <f t="shared" si="9"/>
        <v>2.9630717165224654E-2</v>
      </c>
      <c r="G89" s="300">
        <f t="shared" si="9"/>
        <v>3.0202172011453539E-2</v>
      </c>
      <c r="H89" s="300">
        <f t="shared" si="9"/>
        <v>3.0064155418770552E-2</v>
      </c>
      <c r="I89" s="300">
        <f t="shared" si="9"/>
        <v>2.9659566417603627E-2</v>
      </c>
      <c r="J89" s="300">
        <f t="shared" si="9"/>
        <v>2.9929123324903124E-2</v>
      </c>
      <c r="K89" s="300">
        <f t="shared" si="9"/>
        <v>2.9450251953610913E-2</v>
      </c>
      <c r="L89" s="300">
        <f t="shared" si="9"/>
        <v>2.9379507432266024E-2</v>
      </c>
      <c r="M89" s="300">
        <f t="shared" si="9"/>
        <v>2.9369032411040066E-2</v>
      </c>
      <c r="N89" s="300">
        <f t="shared" si="9"/>
        <v>2.9289963608707219E-2</v>
      </c>
      <c r="O89" s="300">
        <f t="shared" si="9"/>
        <v>2.9461906716092192E-2</v>
      </c>
      <c r="P89" s="300">
        <f t="shared" si="9"/>
        <v>2.9406066929384595E-2</v>
      </c>
      <c r="Q89" s="300">
        <f t="shared" si="9"/>
        <v>2.9904619008361038E-2</v>
      </c>
      <c r="R89" s="300">
        <f t="shared" si="9"/>
        <v>2.9885546789033331E-2</v>
      </c>
      <c r="S89" s="300">
        <f t="shared" si="9"/>
        <v>2.9989007203589119E-2</v>
      </c>
      <c r="T89" s="300">
        <f t="shared" si="9"/>
        <v>2.979198426034246E-2</v>
      </c>
      <c r="U89" s="300">
        <f t="shared" si="9"/>
        <v>2.9654989410412367E-2</v>
      </c>
      <c r="V89" s="300">
        <f t="shared" si="9"/>
        <v>2.9875939925136197E-2</v>
      </c>
      <c r="W89" s="300">
        <f t="shared" si="9"/>
        <v>3.0495149180119287E-2</v>
      </c>
      <c r="X89" s="300">
        <f t="shared" si="9"/>
        <v>2.9386964222263012E-2</v>
      </c>
      <c r="Y89" s="300">
        <f t="shared" si="9"/>
        <v>2.9397320696551973E-2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7.2186457700417067E-2</v>
      </c>
      <c r="C90" s="301">
        <f t="shared" si="10"/>
        <v>7.2602334782955719E-2</v>
      </c>
      <c r="D90" s="301">
        <f t="shared" si="10"/>
        <v>7.2697692047947501E-2</v>
      </c>
      <c r="E90" s="301">
        <f t="shared" si="10"/>
        <v>7.0922916706589359E-2</v>
      </c>
      <c r="F90" s="301">
        <f t="shared" si="10"/>
        <v>7.0694575097173251E-2</v>
      </c>
      <c r="G90" s="301">
        <f t="shared" si="10"/>
        <v>7.2076354817227281E-2</v>
      </c>
      <c r="H90" s="301">
        <f t="shared" si="10"/>
        <v>7.1703378435197265E-2</v>
      </c>
      <c r="I90" s="301">
        <f t="shared" si="10"/>
        <v>7.0659841204680496E-2</v>
      </c>
      <c r="J90" s="301">
        <f t="shared" si="10"/>
        <v>7.1464207998964094E-2</v>
      </c>
      <c r="K90" s="301">
        <f t="shared" si="10"/>
        <v>7.007150032558894E-2</v>
      </c>
      <c r="L90" s="301">
        <f t="shared" si="10"/>
        <v>7.0008663741892241E-2</v>
      </c>
      <c r="M90" s="301">
        <f t="shared" si="10"/>
        <v>6.9864225415954759E-2</v>
      </c>
      <c r="N90" s="301">
        <f t="shared" si="10"/>
        <v>6.9719825901253238E-2</v>
      </c>
      <c r="O90" s="301">
        <f t="shared" si="10"/>
        <v>7.0143955797688826E-2</v>
      </c>
      <c r="P90" s="301">
        <f t="shared" si="10"/>
        <v>7.0135573626594963E-2</v>
      </c>
      <c r="Q90" s="301">
        <f t="shared" si="10"/>
        <v>7.090745382918702E-2</v>
      </c>
      <c r="R90" s="301">
        <f t="shared" si="10"/>
        <v>7.0578841019076979E-2</v>
      </c>
      <c r="S90" s="301">
        <f t="shared" si="10"/>
        <v>7.087964882709101E-2</v>
      </c>
      <c r="T90" s="301">
        <f t="shared" si="10"/>
        <v>7.0684424422296707E-2</v>
      </c>
      <c r="U90" s="301">
        <f t="shared" si="10"/>
        <v>7.0665899017069142E-2</v>
      </c>
      <c r="V90" s="301">
        <f t="shared" si="10"/>
        <v>7.1308309980736465E-2</v>
      </c>
      <c r="W90" s="301">
        <f t="shared" si="10"/>
        <v>7.3031947389210664E-2</v>
      </c>
      <c r="X90" s="301">
        <f t="shared" si="10"/>
        <v>7.0648111561214963E-2</v>
      </c>
      <c r="Y90" s="301">
        <f t="shared" si="10"/>
        <v>7.0794974186215734E-2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6.5365128152676394E-2</v>
      </c>
      <c r="C91" s="302">
        <f t="shared" si="11"/>
        <v>6.640560317643826E-2</v>
      </c>
      <c r="D91" s="302">
        <f t="shared" si="11"/>
        <v>6.6695591235914634E-2</v>
      </c>
      <c r="E91" s="302">
        <f t="shared" si="11"/>
        <v>6.1611956402601864E-2</v>
      </c>
      <c r="F91" s="302">
        <f t="shared" si="11"/>
        <v>6.016742846389217E-2</v>
      </c>
      <c r="G91" s="302">
        <f t="shared" si="11"/>
        <v>6.4844336874679276E-2</v>
      </c>
      <c r="H91" s="302">
        <f t="shared" si="11"/>
        <v>6.3719150737104574E-2</v>
      </c>
      <c r="I91" s="302">
        <f t="shared" si="11"/>
        <v>6.0264403929069101E-2</v>
      </c>
      <c r="J91" s="302">
        <f t="shared" si="11"/>
        <v>6.303254410876305E-2</v>
      </c>
      <c r="K91" s="302">
        <f t="shared" si="11"/>
        <v>5.6823745983444897E-2</v>
      </c>
      <c r="L91" s="302">
        <f t="shared" si="11"/>
        <v>5.624692872630143E-2</v>
      </c>
      <c r="M91" s="302">
        <f t="shared" si="11"/>
        <v>5.516410930070615E-2</v>
      </c>
      <c r="N91" s="302">
        <f t="shared" si="11"/>
        <v>5.1203665943343399E-2</v>
      </c>
      <c r="O91" s="302">
        <f t="shared" si="11"/>
        <v>4.629370981823331E-2</v>
      </c>
      <c r="P91" s="302">
        <f t="shared" si="11"/>
        <v>4.6777028517724223E-2</v>
      </c>
      <c r="Q91" s="302">
        <f t="shared" si="11"/>
        <v>4.242204111963295E-2</v>
      </c>
      <c r="R91" s="302">
        <f t="shared" si="11"/>
        <v>4.3955484479689368E-2</v>
      </c>
      <c r="S91" s="302">
        <f t="shared" si="11"/>
        <v>4.2433809231431391E-2</v>
      </c>
      <c r="T91" s="302">
        <f t="shared" si="11"/>
        <v>4.3415351325331017E-2</v>
      </c>
      <c r="U91" s="302">
        <f t="shared" si="11"/>
        <v>4.4090592116169426E-2</v>
      </c>
      <c r="V91" s="302">
        <f t="shared" si="11"/>
        <v>4.1577244677428814E-2</v>
      </c>
      <c r="W91" s="302">
        <f t="shared" si="11"/>
        <v>3.6203260540408323E-2</v>
      </c>
      <c r="X91" s="302">
        <f t="shared" si="11"/>
        <v>4.4665914176960211E-2</v>
      </c>
      <c r="Y91" s="302">
        <f t="shared" si="11"/>
        <v>4.3735459744652164E-2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5.7206424996940194E-3</v>
      </c>
      <c r="C92" s="302">
        <f t="shared" si="12"/>
        <v>5.1313760722963972E-3</v>
      </c>
      <c r="D92" s="302">
        <f t="shared" si="12"/>
        <v>4.9489152135990437E-3</v>
      </c>
      <c r="E92" s="302">
        <f t="shared" si="12"/>
        <v>8.1022256840888613E-3</v>
      </c>
      <c r="F92" s="302">
        <f t="shared" si="12"/>
        <v>9.2732414307601027E-3</v>
      </c>
      <c r="G92" s="302">
        <f t="shared" si="12"/>
        <v>6.1146943851507363E-3</v>
      </c>
      <c r="H92" s="302">
        <f t="shared" si="12"/>
        <v>6.8325663858747332E-3</v>
      </c>
      <c r="I92" s="302">
        <f t="shared" si="12"/>
        <v>9.1436067111557683E-3</v>
      </c>
      <c r="J92" s="302">
        <f t="shared" si="12"/>
        <v>7.2629968646206553E-3</v>
      </c>
      <c r="K92" s="302">
        <f t="shared" si="12"/>
        <v>1.1902916761986159E-2</v>
      </c>
      <c r="L92" s="302">
        <f t="shared" si="12"/>
        <v>1.2405411409810933E-2</v>
      </c>
      <c r="M92" s="302">
        <f t="shared" si="12"/>
        <v>1.3315538000353346E-2</v>
      </c>
      <c r="N92" s="302">
        <f t="shared" si="12"/>
        <v>1.7039233700307081E-2</v>
      </c>
      <c r="O92" s="302">
        <f t="shared" si="12"/>
        <v>2.2263489462619857E-2</v>
      </c>
      <c r="P92" s="302">
        <f t="shared" si="12"/>
        <v>2.1783485678908511E-2</v>
      </c>
      <c r="Q92" s="302">
        <f t="shared" si="12"/>
        <v>2.6814260040904047E-2</v>
      </c>
      <c r="R92" s="302">
        <f t="shared" si="12"/>
        <v>2.498013858907247E-2</v>
      </c>
      <c r="S92" s="302">
        <f t="shared" si="12"/>
        <v>2.6778861048230223E-2</v>
      </c>
      <c r="T92" s="302">
        <f t="shared" si="12"/>
        <v>2.5629480769001817E-2</v>
      </c>
      <c r="U92" s="302">
        <f t="shared" si="12"/>
        <v>2.4948448419442746E-2</v>
      </c>
      <c r="V92" s="302">
        <f t="shared" si="12"/>
        <v>2.805246239998371E-2</v>
      </c>
      <c r="W92" s="302">
        <f t="shared" si="12"/>
        <v>3.5050217647328907E-2</v>
      </c>
      <c r="X92" s="302">
        <f t="shared" si="12"/>
        <v>2.4371386716963393E-2</v>
      </c>
      <c r="Y92" s="302">
        <f t="shared" si="12"/>
        <v>2.5428523276040865E-2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1.1006870480466491E-3</v>
      </c>
      <c r="C93" s="302">
        <f t="shared" si="13"/>
        <v>1.065355534221065E-3</v>
      </c>
      <c r="D93" s="302">
        <f t="shared" si="13"/>
        <v>1.053185598433833E-3</v>
      </c>
      <c r="E93" s="302">
        <f t="shared" si="13"/>
        <v>1.2087346198986369E-3</v>
      </c>
      <c r="F93" s="302">
        <f t="shared" si="13"/>
        <v>1.2539052025209725E-3</v>
      </c>
      <c r="G93" s="302">
        <f t="shared" si="13"/>
        <v>1.1173235573972663E-3</v>
      </c>
      <c r="H93" s="302">
        <f t="shared" si="13"/>
        <v>1.1516613122179579E-3</v>
      </c>
      <c r="I93" s="302">
        <f t="shared" si="13"/>
        <v>1.2518305644556313E-3</v>
      </c>
      <c r="J93" s="302">
        <f t="shared" si="13"/>
        <v>1.1686670255803935E-3</v>
      </c>
      <c r="K93" s="302">
        <f t="shared" si="13"/>
        <v>1.3448375801578946E-3</v>
      </c>
      <c r="L93" s="302">
        <f t="shared" si="13"/>
        <v>1.3563236057798867E-3</v>
      </c>
      <c r="M93" s="302">
        <f t="shared" si="13"/>
        <v>1.3845781148952626E-3</v>
      </c>
      <c r="N93" s="302">
        <f t="shared" si="13"/>
        <v>1.4769262576027592E-3</v>
      </c>
      <c r="O93" s="302">
        <f t="shared" si="13"/>
        <v>1.5867565168356586E-3</v>
      </c>
      <c r="P93" s="302">
        <f t="shared" si="13"/>
        <v>1.5750594299622303E-3</v>
      </c>
      <c r="Q93" s="302">
        <f t="shared" si="13"/>
        <v>1.6711526686500236E-3</v>
      </c>
      <c r="R93" s="302">
        <f t="shared" si="13"/>
        <v>1.6432179503151493E-3</v>
      </c>
      <c r="S93" s="302">
        <f t="shared" si="13"/>
        <v>1.6669785474293848E-3</v>
      </c>
      <c r="T93" s="302">
        <f t="shared" si="13"/>
        <v>1.6395923279638664E-3</v>
      </c>
      <c r="U93" s="302">
        <f t="shared" si="13"/>
        <v>1.6268584814569751E-3</v>
      </c>
      <c r="V93" s="302">
        <f t="shared" si="13"/>
        <v>1.6786029033239401E-3</v>
      </c>
      <c r="W93" s="302">
        <f t="shared" si="13"/>
        <v>1.7784692014734247E-3</v>
      </c>
      <c r="X93" s="302">
        <f t="shared" si="13"/>
        <v>1.610810667291352E-3</v>
      </c>
      <c r="Y93" s="302">
        <f t="shared" si="13"/>
        <v>1.6309911655226915E-3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3.28120262274623E-2</v>
      </c>
      <c r="C94" s="301">
        <f t="shared" si="14"/>
        <v>3.3001061264979877E-2</v>
      </c>
      <c r="D94" s="301">
        <f t="shared" si="14"/>
        <v>3.3044405476339772E-2</v>
      </c>
      <c r="E94" s="301">
        <f t="shared" si="14"/>
        <v>3.223768941208606E-2</v>
      </c>
      <c r="F94" s="301">
        <f t="shared" si="14"/>
        <v>3.2133897771442384E-2</v>
      </c>
      <c r="G94" s="301">
        <f t="shared" si="14"/>
        <v>3.276197946237603E-2</v>
      </c>
      <c r="H94" s="301">
        <f t="shared" si="14"/>
        <v>3.2592444743271484E-2</v>
      </c>
      <c r="I94" s="301">
        <f t="shared" si="14"/>
        <v>3.2118109638491127E-2</v>
      </c>
      <c r="J94" s="301">
        <f t="shared" si="14"/>
        <v>3.2483730908620043E-2</v>
      </c>
      <c r="K94" s="301">
        <f t="shared" si="14"/>
        <v>3.185068196617679E-2</v>
      </c>
      <c r="L94" s="301">
        <f t="shared" si="14"/>
        <v>3.1822119882678288E-2</v>
      </c>
      <c r="M94" s="301">
        <f t="shared" si="14"/>
        <v>3.1756466098161247E-2</v>
      </c>
      <c r="N94" s="301">
        <f t="shared" si="14"/>
        <v>3.1690829955115123E-2</v>
      </c>
      <c r="O94" s="301">
        <f t="shared" si="14"/>
        <v>3.1883616271676726E-2</v>
      </c>
      <c r="P94" s="301">
        <f t="shared" si="14"/>
        <v>3.1879806193906811E-2</v>
      </c>
      <c r="Q94" s="301">
        <f t="shared" si="14"/>
        <v>3.2230660831448668E-2</v>
      </c>
      <c r="R94" s="301">
        <f t="shared" si="14"/>
        <v>3.2081291372307731E-2</v>
      </c>
      <c r="S94" s="301">
        <f t="shared" si="14"/>
        <v>3.2218022194132272E-2</v>
      </c>
      <c r="T94" s="301">
        <f t="shared" si="14"/>
        <v>3.2129283828316681E-2</v>
      </c>
      <c r="U94" s="301">
        <f t="shared" si="14"/>
        <v>3.2120863189576888E-2</v>
      </c>
      <c r="V94" s="301">
        <f t="shared" si="14"/>
        <v>3.2412868173062041E-2</v>
      </c>
      <c r="W94" s="301">
        <f t="shared" si="14"/>
        <v>3.3196339722368497E-2</v>
      </c>
      <c r="X94" s="301">
        <f t="shared" si="14"/>
        <v>3.2112777982370437E-2</v>
      </c>
      <c r="Y94" s="301">
        <f t="shared" si="14"/>
        <v>3.2179533721007146E-2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2.9711421887580181E-2</v>
      </c>
      <c r="C95" s="302">
        <f t="shared" si="15"/>
        <v>3.0184365080199213E-2</v>
      </c>
      <c r="D95" s="302">
        <f t="shared" si="15"/>
        <v>3.0316177834506651E-2</v>
      </c>
      <c r="E95" s="302">
        <f t="shared" si="15"/>
        <v>2.8005434728455379E-2</v>
      </c>
      <c r="F95" s="302">
        <f t="shared" si="15"/>
        <v>2.734883111995098E-2</v>
      </c>
      <c r="G95" s="302">
        <f t="shared" si="15"/>
        <v>2.9474698579399668E-2</v>
      </c>
      <c r="H95" s="302">
        <f t="shared" si="15"/>
        <v>2.8963250335047531E-2</v>
      </c>
      <c r="I95" s="302">
        <f t="shared" si="15"/>
        <v>2.7392910876849582E-2</v>
      </c>
      <c r="J95" s="302">
        <f t="shared" si="15"/>
        <v>2.8651156413074114E-2</v>
      </c>
      <c r="K95" s="302">
        <f t="shared" si="15"/>
        <v>2.5828975447020404E-2</v>
      </c>
      <c r="L95" s="302">
        <f t="shared" si="15"/>
        <v>2.5566785784682463E-2</v>
      </c>
      <c r="M95" s="302">
        <f t="shared" si="15"/>
        <v>2.5074595136684613E-2</v>
      </c>
      <c r="N95" s="302">
        <f t="shared" si="15"/>
        <v>2.3274393610610646E-2</v>
      </c>
      <c r="O95" s="302">
        <f t="shared" si="15"/>
        <v>2.1042595371924218E-2</v>
      </c>
      <c r="P95" s="302">
        <f t="shared" si="15"/>
        <v>2.1262285689874656E-2</v>
      </c>
      <c r="Q95" s="302">
        <f t="shared" si="15"/>
        <v>1.928274596346953E-2</v>
      </c>
      <c r="R95" s="302">
        <f t="shared" si="15"/>
        <v>1.9979765672586081E-2</v>
      </c>
      <c r="S95" s="302">
        <f t="shared" si="15"/>
        <v>1.928809510519609E-2</v>
      </c>
      <c r="T95" s="302">
        <f t="shared" si="15"/>
        <v>1.973425060242319E-2</v>
      </c>
      <c r="U95" s="302">
        <f t="shared" si="15"/>
        <v>2.0041178234622464E-2</v>
      </c>
      <c r="V95" s="302">
        <f t="shared" si="15"/>
        <v>1.8898747580649466E-2</v>
      </c>
      <c r="W95" s="302">
        <f t="shared" si="15"/>
        <v>1.645602751836743E-2</v>
      </c>
      <c r="X95" s="302">
        <f t="shared" si="15"/>
        <v>2.0302688262254641E-2</v>
      </c>
      <c r="Y95" s="302">
        <f t="shared" si="15"/>
        <v>1.9879754429387355E-2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2.6002920453154642E-3</v>
      </c>
      <c r="C96" s="302">
        <f t="shared" si="16"/>
        <v>2.3324436692256354E-3</v>
      </c>
      <c r="D96" s="302">
        <f t="shared" si="16"/>
        <v>2.2495069152722921E-3</v>
      </c>
      <c r="E96" s="302">
        <f t="shared" si="16"/>
        <v>3.6828298564040274E-3</v>
      </c>
      <c r="F96" s="302">
        <f t="shared" si="16"/>
        <v>4.2151097412545923E-3</v>
      </c>
      <c r="G96" s="302">
        <f t="shared" si="16"/>
        <v>2.7794065387048796E-3</v>
      </c>
      <c r="H96" s="302">
        <f t="shared" si="16"/>
        <v>3.1057119935794242E-3</v>
      </c>
      <c r="I96" s="302">
        <f t="shared" si="16"/>
        <v>4.1561848687071664E-3</v>
      </c>
      <c r="J96" s="302">
        <f t="shared" si="16"/>
        <v>3.301362211191206E-3</v>
      </c>
      <c r="K96" s="302">
        <f t="shared" si="16"/>
        <v>5.4104167099937074E-3</v>
      </c>
      <c r="L96" s="302">
        <f t="shared" si="16"/>
        <v>5.6388233680958796E-3</v>
      </c>
      <c r="M96" s="302">
        <f t="shared" si="16"/>
        <v>6.0525172728878827E-3</v>
      </c>
      <c r="N96" s="302">
        <f t="shared" si="16"/>
        <v>7.7451062274123145E-3</v>
      </c>
      <c r="O96" s="302">
        <f t="shared" si="16"/>
        <v>1.011976793755448E-2</v>
      </c>
      <c r="P96" s="302">
        <f t="shared" si="16"/>
        <v>9.901584399503869E-3</v>
      </c>
      <c r="Q96" s="302">
        <f t="shared" si="16"/>
        <v>1.2188300018592755E-2</v>
      </c>
      <c r="R96" s="302">
        <f t="shared" si="16"/>
        <v>1.1354608449578399E-2</v>
      </c>
      <c r="S96" s="302">
        <f t="shared" si="16"/>
        <v>1.2172209567377369E-2</v>
      </c>
      <c r="T96" s="302">
        <f t="shared" si="16"/>
        <v>1.1649763985909911E-2</v>
      </c>
      <c r="U96" s="302">
        <f t="shared" si="16"/>
        <v>1.134020382701943E-2</v>
      </c>
      <c r="V96" s="302">
        <f t="shared" si="16"/>
        <v>1.2751119272719876E-2</v>
      </c>
      <c r="W96" s="302">
        <f t="shared" si="16"/>
        <v>1.5931917112422238E-2</v>
      </c>
      <c r="X96" s="302">
        <f t="shared" si="16"/>
        <v>1.1077903053165181E-2</v>
      </c>
      <c r="Y96" s="302">
        <f t="shared" si="16"/>
        <v>1.1558419670927663E-2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5.0031229456665865E-4</v>
      </c>
      <c r="C97" s="302">
        <f t="shared" si="17"/>
        <v>4.8425251555502967E-4</v>
      </c>
      <c r="D97" s="302">
        <f t="shared" si="17"/>
        <v>4.7872072656083311E-4</v>
      </c>
      <c r="E97" s="302">
        <f t="shared" si="17"/>
        <v>5.4942482722665313E-4</v>
      </c>
      <c r="F97" s="302">
        <f t="shared" si="17"/>
        <v>5.6995691023680535E-4</v>
      </c>
      <c r="G97" s="302">
        <f t="shared" si="17"/>
        <v>5.0787434427148476E-4</v>
      </c>
      <c r="H97" s="302">
        <f t="shared" si="17"/>
        <v>5.2348241464452599E-4</v>
      </c>
      <c r="I97" s="302">
        <f t="shared" si="17"/>
        <v>5.6901389293437753E-4</v>
      </c>
      <c r="J97" s="302">
        <f t="shared" si="17"/>
        <v>5.3121228435472432E-4</v>
      </c>
      <c r="K97" s="302">
        <f t="shared" si="17"/>
        <v>6.1128980916267924E-4</v>
      </c>
      <c r="L97" s="302">
        <f t="shared" si="17"/>
        <v>6.1651072989994866E-4</v>
      </c>
      <c r="M97" s="302">
        <f t="shared" si="17"/>
        <v>6.2935368858875549E-4</v>
      </c>
      <c r="N97" s="302">
        <f t="shared" si="17"/>
        <v>6.7133011709216294E-4</v>
      </c>
      <c r="O97" s="302">
        <f t="shared" si="17"/>
        <v>7.2125296219802668E-4</v>
      </c>
      <c r="P97" s="302">
        <f t="shared" si="17"/>
        <v>7.1593610452828612E-4</v>
      </c>
      <c r="Q97" s="302">
        <f t="shared" si="17"/>
        <v>7.5961484938637507E-4</v>
      </c>
      <c r="R97" s="302">
        <f t="shared" si="17"/>
        <v>7.4691725014324958E-4</v>
      </c>
      <c r="S97" s="302">
        <f t="shared" si="17"/>
        <v>7.5771752155881099E-4</v>
      </c>
      <c r="T97" s="302">
        <f t="shared" si="17"/>
        <v>7.4526923998357556E-4</v>
      </c>
      <c r="U97" s="302">
        <f t="shared" si="17"/>
        <v>7.3948112793498872E-4</v>
      </c>
      <c r="V97" s="302">
        <f t="shared" si="17"/>
        <v>7.6300131969270029E-4</v>
      </c>
      <c r="W97" s="302">
        <f t="shared" si="17"/>
        <v>8.083950915788291E-4</v>
      </c>
      <c r="X97" s="302">
        <f t="shared" si="17"/>
        <v>7.3218666695061454E-4</v>
      </c>
      <c r="Y97" s="302">
        <f t="shared" si="17"/>
        <v>7.4135962069213249E-4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0.55983076255344744</v>
      </c>
      <c r="C98" s="301">
        <f t="shared" si="18"/>
        <v>0.5644755963462933</v>
      </c>
      <c r="D98" s="301">
        <f t="shared" si="18"/>
        <v>0.56622105352709107</v>
      </c>
      <c r="E98" s="301">
        <f t="shared" si="18"/>
        <v>0.54552199221105846</v>
      </c>
      <c r="F98" s="301">
        <f t="shared" si="18"/>
        <v>0.53901442129908783</v>
      </c>
      <c r="G98" s="301">
        <f t="shared" si="18"/>
        <v>0.55744236800177693</v>
      </c>
      <c r="H98" s="301">
        <f t="shared" si="18"/>
        <v>0.55283110792944423</v>
      </c>
      <c r="I98" s="301">
        <f t="shared" si="18"/>
        <v>0.53930652101672039</v>
      </c>
      <c r="J98" s="301">
        <f t="shared" si="18"/>
        <v>0.55075601175915068</v>
      </c>
      <c r="K98" s="301">
        <f t="shared" si="18"/>
        <v>0.5261574919617017</v>
      </c>
      <c r="L98" s="301">
        <f t="shared" si="18"/>
        <v>0.52463116222220518</v>
      </c>
      <c r="M98" s="301">
        <f t="shared" si="18"/>
        <v>0.52052762716465162</v>
      </c>
      <c r="N98" s="301">
        <f t="shared" si="18"/>
        <v>0.50688567877432911</v>
      </c>
      <c r="O98" s="301">
        <f t="shared" si="18"/>
        <v>0.48960320517854228</v>
      </c>
      <c r="P98" s="301">
        <f t="shared" si="18"/>
        <v>0.491413982769</v>
      </c>
      <c r="Q98" s="301">
        <f t="shared" si="18"/>
        <v>0.47542678493190166</v>
      </c>
      <c r="R98" s="301">
        <f t="shared" si="18"/>
        <v>0.48000789377693243</v>
      </c>
      <c r="S98" s="301">
        <f t="shared" si="18"/>
        <v>0.47601241465441918</v>
      </c>
      <c r="T98" s="301">
        <f t="shared" si="18"/>
        <v>0.48060650316874082</v>
      </c>
      <c r="U98" s="301">
        <f t="shared" si="18"/>
        <v>0.482623872065783</v>
      </c>
      <c r="V98" s="301">
        <f t="shared" si="18"/>
        <v>0.47376725235819772</v>
      </c>
      <c r="W98" s="301">
        <f t="shared" si="18"/>
        <v>0.45601800454044039</v>
      </c>
      <c r="X98" s="301">
        <f t="shared" si="18"/>
        <v>0.485335436181069</v>
      </c>
      <c r="Y98" s="301">
        <f t="shared" si="18"/>
        <v>0.48213610583790789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8.8295632067270299E-2</v>
      </c>
      <c r="C99" s="301">
        <f t="shared" si="19"/>
        <v>8.8674562670431917E-2</v>
      </c>
      <c r="D99" s="301">
        <f t="shared" si="19"/>
        <v>8.8787999558150657E-2</v>
      </c>
      <c r="E99" s="301">
        <f t="shared" si="19"/>
        <v>8.702731647296337E-2</v>
      </c>
      <c r="F99" s="301">
        <f t="shared" si="19"/>
        <v>8.6559705721032568E-2</v>
      </c>
      <c r="G99" s="301">
        <f t="shared" si="19"/>
        <v>8.8154680123118778E-2</v>
      </c>
      <c r="H99" s="301">
        <f t="shared" si="19"/>
        <v>8.7776962918296828E-2</v>
      </c>
      <c r="I99" s="301">
        <f t="shared" si="19"/>
        <v>8.6556243876883182E-2</v>
      </c>
      <c r="J99" s="301">
        <f t="shared" si="19"/>
        <v>8.7565795122615309E-2</v>
      </c>
      <c r="K99" s="301">
        <f t="shared" si="19"/>
        <v>8.5413898543978184E-2</v>
      </c>
      <c r="L99" s="301">
        <f t="shared" si="19"/>
        <v>8.5264611940647259E-2</v>
      </c>
      <c r="M99" s="301">
        <f t="shared" si="19"/>
        <v>8.4878593015998149E-2</v>
      </c>
      <c r="N99" s="301">
        <f t="shared" si="19"/>
        <v>8.3611840664739284E-2</v>
      </c>
      <c r="O99" s="301">
        <f t="shared" si="19"/>
        <v>8.2023704268595954E-2</v>
      </c>
      <c r="P99" s="301">
        <f t="shared" si="19"/>
        <v>8.2229314374947168E-2</v>
      </c>
      <c r="Q99" s="301">
        <f t="shared" si="19"/>
        <v>8.0711800865589364E-2</v>
      </c>
      <c r="R99" s="301">
        <f t="shared" si="19"/>
        <v>8.1163434818468522E-2</v>
      </c>
      <c r="S99" s="301">
        <f t="shared" si="19"/>
        <v>8.074829051228713E-2</v>
      </c>
      <c r="T99" s="301">
        <f t="shared" si="19"/>
        <v>8.119105568211761E-2</v>
      </c>
      <c r="U99" s="301">
        <f t="shared" si="19"/>
        <v>8.1462922368950835E-2</v>
      </c>
      <c r="V99" s="301">
        <f t="shared" si="19"/>
        <v>8.0671721857308171E-2</v>
      </c>
      <c r="W99" s="301">
        <f t="shared" si="19"/>
        <v>7.8952876613370304E-2</v>
      </c>
      <c r="X99" s="301">
        <f t="shared" si="19"/>
        <v>8.1768970665274526E-2</v>
      </c>
      <c r="Y99" s="301">
        <f t="shared" si="19"/>
        <v>8.1442924203764297E-2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4.1070985323382082E-2</v>
      </c>
      <c r="C100" s="302">
        <f t="shared" si="20"/>
        <v>4.1411624910457523E-2</v>
      </c>
      <c r="D100" s="302">
        <f t="shared" si="20"/>
        <v>4.1501870194148076E-2</v>
      </c>
      <c r="E100" s="302">
        <f t="shared" si="20"/>
        <v>3.9926940306027052E-2</v>
      </c>
      <c r="F100" s="302">
        <f t="shared" si="20"/>
        <v>3.9547404392588685E-2</v>
      </c>
      <c r="G100" s="302">
        <f t="shared" si="20"/>
        <v>4.0961896469225309E-2</v>
      </c>
      <c r="H100" s="302">
        <f t="shared" si="20"/>
        <v>4.0628064230292575E-2</v>
      </c>
      <c r="I100" s="302">
        <f t="shared" si="20"/>
        <v>3.9540363735273747E-2</v>
      </c>
      <c r="J100" s="302">
        <f t="shared" si="20"/>
        <v>4.042429323624485E-2</v>
      </c>
      <c r="K100" s="302">
        <f t="shared" si="20"/>
        <v>3.8562173412800625E-2</v>
      </c>
      <c r="L100" s="302">
        <f t="shared" si="20"/>
        <v>3.8426456993826318E-2</v>
      </c>
      <c r="M100" s="302">
        <f t="shared" si="20"/>
        <v>3.8097797675390448E-2</v>
      </c>
      <c r="N100" s="302">
        <f t="shared" si="20"/>
        <v>3.7034313827789697E-2</v>
      </c>
      <c r="O100" s="302">
        <f t="shared" si="20"/>
        <v>3.576063587927588E-2</v>
      </c>
      <c r="P100" s="302">
        <f t="shared" si="20"/>
        <v>3.5934805813810027E-2</v>
      </c>
      <c r="Q100" s="302">
        <f t="shared" si="20"/>
        <v>3.4751956626491359E-2</v>
      </c>
      <c r="R100" s="302">
        <f t="shared" si="20"/>
        <v>3.5110868066098776E-2</v>
      </c>
      <c r="S100" s="302">
        <f t="shared" si="20"/>
        <v>3.4781387893014902E-2</v>
      </c>
      <c r="T100" s="302">
        <f t="shared" si="20"/>
        <v>3.5126177511688977E-2</v>
      </c>
      <c r="U100" s="302">
        <f t="shared" si="20"/>
        <v>3.5360649583418904E-2</v>
      </c>
      <c r="V100" s="302">
        <f t="shared" si="20"/>
        <v>3.4766689897061297E-2</v>
      </c>
      <c r="W100" s="302">
        <f t="shared" si="20"/>
        <v>3.3473603251794805E-2</v>
      </c>
      <c r="X100" s="302">
        <f t="shared" si="20"/>
        <v>3.5607944981271025E-2</v>
      </c>
      <c r="Y100" s="302">
        <f t="shared" si="20"/>
        <v>3.5341313787850957E-2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3.8473241035261271E-2</v>
      </c>
      <c r="C101" s="302">
        <f t="shared" si="21"/>
        <v>3.8792447877818173E-2</v>
      </c>
      <c r="D101" s="302">
        <f t="shared" si="21"/>
        <v>3.891240090527822E-2</v>
      </c>
      <c r="E101" s="302">
        <f t="shared" si="21"/>
        <v>3.7489899627243597E-2</v>
      </c>
      <c r="F101" s="302">
        <f t="shared" si="21"/>
        <v>3.7042679929797262E-2</v>
      </c>
      <c r="G101" s="302">
        <f t="shared" si="21"/>
        <v>3.830910343257829E-2</v>
      </c>
      <c r="H101" s="302">
        <f t="shared" si="21"/>
        <v>3.7992203876308916E-2</v>
      </c>
      <c r="I101" s="302">
        <f t="shared" si="21"/>
        <v>3.7062753894278155E-2</v>
      </c>
      <c r="J101" s="302">
        <f t="shared" si="21"/>
        <v>3.7849597073554959E-2</v>
      </c>
      <c r="K101" s="302">
        <f t="shared" si="21"/>
        <v>3.6159113369227371E-2</v>
      </c>
      <c r="L101" s="302">
        <f t="shared" si="21"/>
        <v>3.6054219433604567E-2</v>
      </c>
      <c r="M101" s="302">
        <f t="shared" si="21"/>
        <v>3.5772212255853551E-2</v>
      </c>
      <c r="N101" s="302">
        <f t="shared" si="21"/>
        <v>3.4834696842771247E-2</v>
      </c>
      <c r="O101" s="302">
        <f t="shared" si="21"/>
        <v>3.3646993671006431E-2</v>
      </c>
      <c r="P101" s="302">
        <f t="shared" si="21"/>
        <v>3.3771435711992502E-2</v>
      </c>
      <c r="Q101" s="302">
        <f t="shared" si="21"/>
        <v>3.2672747756618881E-2</v>
      </c>
      <c r="R101" s="302">
        <f t="shared" si="21"/>
        <v>3.2987575230550015E-2</v>
      </c>
      <c r="S101" s="302">
        <f t="shared" si="21"/>
        <v>3.2712993979189933E-2</v>
      </c>
      <c r="T101" s="302">
        <f t="shared" si="21"/>
        <v>3.3028713454737541E-2</v>
      </c>
      <c r="U101" s="302">
        <f t="shared" si="21"/>
        <v>3.3167353066964181E-2</v>
      </c>
      <c r="V101" s="302">
        <f t="shared" si="21"/>
        <v>3.2558699724633704E-2</v>
      </c>
      <c r="W101" s="302">
        <f t="shared" si="21"/>
        <v>3.1338918435065914E-2</v>
      </c>
      <c r="X101" s="302">
        <f t="shared" si="21"/>
        <v>3.3353699846684057E-2</v>
      </c>
      <c r="Y101" s="302">
        <f t="shared" si="21"/>
        <v>3.3133832315856641E-2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3.4252618846946736E-3</v>
      </c>
      <c r="C102" s="302">
        <f t="shared" si="22"/>
        <v>3.315312659935368E-3</v>
      </c>
      <c r="D102" s="302">
        <f t="shared" si="22"/>
        <v>3.2774406623815103E-3</v>
      </c>
      <c r="E102" s="302">
        <f t="shared" si="22"/>
        <v>3.7614984473536158E-3</v>
      </c>
      <c r="F102" s="302">
        <f t="shared" si="22"/>
        <v>3.9020661729758212E-3</v>
      </c>
      <c r="G102" s="302">
        <f t="shared" si="22"/>
        <v>3.4770335499233729E-3</v>
      </c>
      <c r="H102" s="302">
        <f t="shared" si="22"/>
        <v>3.583890265464843E-3</v>
      </c>
      <c r="I102" s="302">
        <f t="shared" si="22"/>
        <v>3.8956100429592441E-3</v>
      </c>
      <c r="J102" s="302">
        <f t="shared" si="22"/>
        <v>3.6368108680155573E-3</v>
      </c>
      <c r="K102" s="302">
        <f t="shared" si="22"/>
        <v>4.1850414362508458E-3</v>
      </c>
      <c r="L102" s="302">
        <f t="shared" si="22"/>
        <v>4.2207851527227142E-3</v>
      </c>
      <c r="M102" s="302">
        <f t="shared" si="22"/>
        <v>4.3087112288180095E-3</v>
      </c>
      <c r="N102" s="302">
        <f t="shared" si="22"/>
        <v>4.5960922549686178E-3</v>
      </c>
      <c r="O102" s="302">
        <f t="shared" si="22"/>
        <v>4.9378764173281303E-3</v>
      </c>
      <c r="P102" s="302">
        <f t="shared" si="22"/>
        <v>4.9014758928551455E-3</v>
      </c>
      <c r="Q102" s="302">
        <f t="shared" si="22"/>
        <v>5.2005113983953364E-3</v>
      </c>
      <c r="R102" s="302">
        <f t="shared" si="22"/>
        <v>5.1135804890674432E-3</v>
      </c>
      <c r="S102" s="302">
        <f t="shared" si="22"/>
        <v>5.1875218221624489E-3</v>
      </c>
      <c r="T102" s="302">
        <f t="shared" si="22"/>
        <v>5.1022978033393026E-3</v>
      </c>
      <c r="U102" s="302">
        <f t="shared" si="22"/>
        <v>5.0626709546696368E-3</v>
      </c>
      <c r="V102" s="302">
        <f t="shared" si="22"/>
        <v>5.2236960128648948E-3</v>
      </c>
      <c r="W102" s="302">
        <f t="shared" si="22"/>
        <v>5.5344730182126317E-3</v>
      </c>
      <c r="X102" s="302">
        <f t="shared" si="22"/>
        <v>5.0127312680968506E-3</v>
      </c>
      <c r="Y102" s="302">
        <f t="shared" si="22"/>
        <v>5.0755315813454036E-3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3.9794698977236795E-3</v>
      </c>
      <c r="C103" s="302">
        <f t="shared" si="23"/>
        <v>3.8517308678518926E-3</v>
      </c>
      <c r="D103" s="302">
        <f t="shared" si="23"/>
        <v>3.8077311740166049E-3</v>
      </c>
      <c r="E103" s="302">
        <f t="shared" si="23"/>
        <v>4.3701095990540265E-3</v>
      </c>
      <c r="F103" s="302">
        <f t="shared" si="23"/>
        <v>4.5334212089500709E-3</v>
      </c>
      <c r="G103" s="302">
        <f t="shared" si="23"/>
        <v>4.0396182280610562E-3</v>
      </c>
      <c r="H103" s="302">
        <f t="shared" si="23"/>
        <v>4.163764380145661E-3</v>
      </c>
      <c r="I103" s="302">
        <f t="shared" si="23"/>
        <v>4.525920475890342E-3</v>
      </c>
      <c r="J103" s="302">
        <f t="shared" si="23"/>
        <v>4.2252475460784582E-3</v>
      </c>
      <c r="K103" s="302">
        <f t="shared" si="23"/>
        <v>4.862181922703138E-3</v>
      </c>
      <c r="L103" s="302">
        <f t="shared" si="23"/>
        <v>4.903708979179652E-3</v>
      </c>
      <c r="M103" s="302">
        <f t="shared" si="23"/>
        <v>5.0058615108180835E-3</v>
      </c>
      <c r="N103" s="302">
        <f t="shared" si="23"/>
        <v>5.3397408407033159E-3</v>
      </c>
      <c r="O103" s="302">
        <f t="shared" si="23"/>
        <v>5.7368257444024772E-3</v>
      </c>
      <c r="P103" s="302">
        <f t="shared" si="23"/>
        <v>5.6945356082675246E-3</v>
      </c>
      <c r="Q103" s="302">
        <f t="shared" si="23"/>
        <v>6.0419551144854722E-3</v>
      </c>
      <c r="R103" s="302">
        <f t="shared" si="23"/>
        <v>5.9409587677833747E-3</v>
      </c>
      <c r="S103" s="302">
        <f t="shared" si="23"/>
        <v>6.0268638223907123E-3</v>
      </c>
      <c r="T103" s="302">
        <f t="shared" si="23"/>
        <v>5.9278505413960028E-3</v>
      </c>
      <c r="U103" s="302">
        <f t="shared" si="23"/>
        <v>5.8818120612064376E-3</v>
      </c>
      <c r="V103" s="302">
        <f t="shared" si="23"/>
        <v>6.0688910039087577E-3</v>
      </c>
      <c r="W103" s="302">
        <f t="shared" si="23"/>
        <v>6.4299517867972686E-3</v>
      </c>
      <c r="X103" s="302">
        <f t="shared" si="23"/>
        <v>5.8237921240138473E-3</v>
      </c>
      <c r="Y103" s="302">
        <f t="shared" si="23"/>
        <v>5.8967535396816364E-3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1.3466739262085897E-3</v>
      </c>
      <c r="C104" s="302">
        <f t="shared" si="24"/>
        <v>1.3034463543689545E-3</v>
      </c>
      <c r="D104" s="302">
        <f t="shared" si="24"/>
        <v>1.2885566223262428E-3</v>
      </c>
      <c r="E104" s="302">
        <f t="shared" si="24"/>
        <v>1.4788684932850753E-3</v>
      </c>
      <c r="F104" s="302">
        <f t="shared" si="24"/>
        <v>1.5341340167207345E-3</v>
      </c>
      <c r="G104" s="302">
        <f t="shared" si="24"/>
        <v>1.3670284433307462E-3</v>
      </c>
      <c r="H104" s="302">
        <f t="shared" si="24"/>
        <v>1.4090401660848493E-3</v>
      </c>
      <c r="I104" s="302">
        <f t="shared" si="24"/>
        <v>1.5315957284816998E-3</v>
      </c>
      <c r="J104" s="302">
        <f t="shared" si="24"/>
        <v>1.4298463987214665E-3</v>
      </c>
      <c r="K104" s="302">
        <f t="shared" si="24"/>
        <v>1.6453884029962128E-3</v>
      </c>
      <c r="L104" s="302">
        <f t="shared" si="24"/>
        <v>1.6594413813140277E-3</v>
      </c>
      <c r="M104" s="302">
        <f t="shared" si="24"/>
        <v>1.6940103451180677E-3</v>
      </c>
      <c r="N104" s="302">
        <f t="shared" si="24"/>
        <v>1.8069968985064057E-3</v>
      </c>
      <c r="O104" s="302">
        <f t="shared" si="24"/>
        <v>1.9413725565830225E-3</v>
      </c>
      <c r="P104" s="302">
        <f t="shared" si="24"/>
        <v>1.9270613480219705E-3</v>
      </c>
      <c r="Q104" s="302">
        <f t="shared" si="24"/>
        <v>2.0446299695983262E-3</v>
      </c>
      <c r="R104" s="302">
        <f t="shared" si="24"/>
        <v>2.0104522649689134E-3</v>
      </c>
      <c r="S104" s="302">
        <f t="shared" si="24"/>
        <v>2.0395229955291337E-3</v>
      </c>
      <c r="T104" s="302">
        <f t="shared" si="24"/>
        <v>2.006016370955791E-3</v>
      </c>
      <c r="U104" s="302">
        <f t="shared" si="24"/>
        <v>1.9904367026916774E-3</v>
      </c>
      <c r="V104" s="302">
        <f t="shared" si="24"/>
        <v>2.053745218839519E-3</v>
      </c>
      <c r="W104" s="302">
        <f t="shared" si="24"/>
        <v>2.1759301214996822E-3</v>
      </c>
      <c r="X104" s="302">
        <f t="shared" si="24"/>
        <v>1.9708024452087373E-3</v>
      </c>
      <c r="Y104" s="302">
        <f t="shared" si="24"/>
        <v>1.9954929790296561E-3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8.8201705384450088E-2</v>
      </c>
      <c r="C105" s="301">
        <f t="shared" si="25"/>
        <v>8.6448437347636437E-2</v>
      </c>
      <c r="D105" s="301">
        <f t="shared" si="25"/>
        <v>8.58454787557201E-2</v>
      </c>
      <c r="E105" s="301">
        <f t="shared" si="25"/>
        <v>9.3443900150501441E-2</v>
      </c>
      <c r="F105" s="301">
        <f t="shared" si="25"/>
        <v>9.5575057247107048E-2</v>
      </c>
      <c r="G105" s="301">
        <f t="shared" si="25"/>
        <v>8.8916530158981821E-2</v>
      </c>
      <c r="H105" s="301">
        <f t="shared" si="25"/>
        <v>9.0577151730358879E-2</v>
      </c>
      <c r="I105" s="301">
        <f t="shared" si="25"/>
        <v>9.5550303151565014E-2</v>
      </c>
      <c r="J105" s="301">
        <f t="shared" si="25"/>
        <v>9.1360939528786836E-2</v>
      </c>
      <c r="K105" s="301">
        <f t="shared" si="25"/>
        <v>0.10004832548125778</v>
      </c>
      <c r="L105" s="301">
        <f t="shared" si="25"/>
        <v>0.10054510807095317</v>
      </c>
      <c r="M105" s="301">
        <f t="shared" si="25"/>
        <v>0.10195655595626278</v>
      </c>
      <c r="N105" s="301">
        <f t="shared" si="25"/>
        <v>0.10637284855709406</v>
      </c>
      <c r="O105" s="301">
        <f t="shared" si="25"/>
        <v>0.11163207471266259</v>
      </c>
      <c r="P105" s="301">
        <f t="shared" si="25"/>
        <v>0.11104933709009396</v>
      </c>
      <c r="Q105" s="301">
        <f t="shared" si="25"/>
        <v>0.11571401435704803</v>
      </c>
      <c r="R105" s="301">
        <f t="shared" si="25"/>
        <v>0.11443966416343902</v>
      </c>
      <c r="S105" s="301">
        <f t="shared" si="25"/>
        <v>0.11553527307022403</v>
      </c>
      <c r="T105" s="301">
        <f t="shared" si="25"/>
        <v>0.11417670676296066</v>
      </c>
      <c r="U105" s="301">
        <f t="shared" si="25"/>
        <v>0.11353807030503771</v>
      </c>
      <c r="V105" s="301">
        <f t="shared" si="25"/>
        <v>0.11598943736562234</v>
      </c>
      <c r="W105" s="301">
        <f t="shared" si="25"/>
        <v>0.12067196579844153</v>
      </c>
      <c r="X105" s="301">
        <f t="shared" si="25"/>
        <v>0.11268791492590371</v>
      </c>
      <c r="Y105" s="301">
        <f t="shared" si="25"/>
        <v>0.11363327280130829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1.9485684879905481E-2</v>
      </c>
      <c r="C106" s="302">
        <f t="shared" si="26"/>
        <v>1.9645413425806921E-2</v>
      </c>
      <c r="D106" s="302">
        <f t="shared" si="26"/>
        <v>1.9699502198379307E-2</v>
      </c>
      <c r="E106" s="302">
        <f t="shared" si="26"/>
        <v>1.8879081266750381E-2</v>
      </c>
      <c r="F106" s="302">
        <f t="shared" si="26"/>
        <v>1.8571882239505681E-2</v>
      </c>
      <c r="G106" s="302">
        <f t="shared" si="26"/>
        <v>1.9302344820052705E-2</v>
      </c>
      <c r="H106" s="302">
        <f t="shared" si="26"/>
        <v>1.9105032673734011E-2</v>
      </c>
      <c r="I106" s="302">
        <f t="shared" si="26"/>
        <v>1.8659207163354691E-2</v>
      </c>
      <c r="J106" s="302">
        <f t="shared" si="26"/>
        <v>1.896598140251617E-2</v>
      </c>
      <c r="K106" s="302">
        <f t="shared" si="26"/>
        <v>1.8133373302380185E-2</v>
      </c>
      <c r="L106" s="302">
        <f t="shared" si="26"/>
        <v>1.800846556806409E-2</v>
      </c>
      <c r="M106" s="302">
        <f t="shared" si="26"/>
        <v>1.789513223002992E-2</v>
      </c>
      <c r="N106" s="302">
        <f t="shared" si="26"/>
        <v>1.7330744935490985E-2</v>
      </c>
      <c r="O106" s="302">
        <f t="shared" si="26"/>
        <v>1.6680111465512397E-2</v>
      </c>
      <c r="P106" s="302">
        <f t="shared" si="26"/>
        <v>1.6727168904796572E-2</v>
      </c>
      <c r="Q106" s="302">
        <f t="shared" si="26"/>
        <v>1.623237696768428E-2</v>
      </c>
      <c r="R106" s="302">
        <f t="shared" si="26"/>
        <v>1.6458766740815697E-2</v>
      </c>
      <c r="S106" s="302">
        <f t="shared" si="26"/>
        <v>1.6279162703724332E-2</v>
      </c>
      <c r="T106" s="302">
        <f t="shared" si="26"/>
        <v>1.6390536865639054E-2</v>
      </c>
      <c r="U106" s="302">
        <f t="shared" si="26"/>
        <v>1.6436920026993432E-2</v>
      </c>
      <c r="V106" s="302">
        <f t="shared" si="26"/>
        <v>1.6113216804117848E-2</v>
      </c>
      <c r="W106" s="302">
        <f t="shared" si="26"/>
        <v>1.5448375529100089E-2</v>
      </c>
      <c r="X106" s="302">
        <f t="shared" si="26"/>
        <v>1.644786975708316E-2</v>
      </c>
      <c r="Y106" s="302">
        <f t="shared" si="26"/>
        <v>1.6307642752490439E-2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7.2470370925145884E-3</v>
      </c>
      <c r="C107" s="302">
        <f t="shared" si="27"/>
        <v>7.3071646972067434E-3</v>
      </c>
      <c r="D107" s="302">
        <f t="shared" si="27"/>
        <v>7.3297597273100229E-3</v>
      </c>
      <c r="E107" s="302">
        <f t="shared" si="27"/>
        <v>7.0618093480680471E-3</v>
      </c>
      <c r="F107" s="302">
        <f t="shared" si="27"/>
        <v>6.9775685186321728E-3</v>
      </c>
      <c r="G107" s="302">
        <f t="shared" si="27"/>
        <v>7.2161192061366295E-3</v>
      </c>
      <c r="H107" s="302">
        <f t="shared" si="27"/>
        <v>7.1564262149279943E-3</v>
      </c>
      <c r="I107" s="302">
        <f t="shared" si="27"/>
        <v>6.9813497640191522E-3</v>
      </c>
      <c r="J107" s="302">
        <f t="shared" si="27"/>
        <v>7.1295639916945661E-3</v>
      </c>
      <c r="K107" s="302">
        <f t="shared" si="27"/>
        <v>6.8111349282755137E-3</v>
      </c>
      <c r="L107" s="302">
        <f t="shared" si="27"/>
        <v>6.791376513809168E-3</v>
      </c>
      <c r="M107" s="302">
        <f t="shared" si="27"/>
        <v>6.7382560481940188E-3</v>
      </c>
      <c r="N107" s="302">
        <f t="shared" si="27"/>
        <v>6.5616603471148035E-3</v>
      </c>
      <c r="O107" s="302">
        <f t="shared" si="27"/>
        <v>6.3379378660067516E-3</v>
      </c>
      <c r="P107" s="302">
        <f t="shared" si="27"/>
        <v>6.3613784720650659E-3</v>
      </c>
      <c r="Q107" s="302">
        <f t="shared" si="27"/>
        <v>6.1544234001387338E-3</v>
      </c>
      <c r="R107" s="302">
        <f t="shared" si="27"/>
        <v>6.2137260822088649E-3</v>
      </c>
      <c r="S107" s="302">
        <f t="shared" si="27"/>
        <v>6.1620044060523944E-3</v>
      </c>
      <c r="T107" s="302">
        <f t="shared" si="27"/>
        <v>6.2214751105876785E-3</v>
      </c>
      <c r="U107" s="302">
        <f t="shared" si="27"/>
        <v>6.2475900513949134E-3</v>
      </c>
      <c r="V107" s="302">
        <f t="shared" si="27"/>
        <v>6.1329406683520568E-3</v>
      </c>
      <c r="W107" s="302">
        <f t="shared" si="27"/>
        <v>5.9031757717021693E-3</v>
      </c>
      <c r="X107" s="302">
        <f t="shared" si="27"/>
        <v>6.2826913838629284E-3</v>
      </c>
      <c r="Y107" s="302">
        <f t="shared" si="27"/>
        <v>6.2412758932915537E-3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6.1468983412030012E-2</v>
      </c>
      <c r="C108" s="302">
        <f t="shared" si="28"/>
        <v>5.949585922462277E-2</v>
      </c>
      <c r="D108" s="302">
        <f t="shared" si="28"/>
        <v>5.8816216830030764E-2</v>
      </c>
      <c r="E108" s="302">
        <f t="shared" si="28"/>
        <v>6.7503009535683001E-2</v>
      </c>
      <c r="F108" s="302">
        <f t="shared" si="28"/>
        <v>7.0025606488969189E-2</v>
      </c>
      <c r="G108" s="302">
        <f t="shared" si="28"/>
        <v>6.2398066132792473E-2</v>
      </c>
      <c r="H108" s="302">
        <f t="shared" si="28"/>
        <v>6.4315692841696873E-2</v>
      </c>
      <c r="I108" s="302">
        <f t="shared" si="28"/>
        <v>6.9909746224191174E-2</v>
      </c>
      <c r="J108" s="302">
        <f t="shared" si="28"/>
        <v>6.5265394134576105E-2</v>
      </c>
      <c r="K108" s="302">
        <f t="shared" si="28"/>
        <v>7.510381725060207E-2</v>
      </c>
      <c r="L108" s="302">
        <f t="shared" si="28"/>
        <v>7.5745265989079907E-2</v>
      </c>
      <c r="M108" s="302">
        <f t="shared" si="28"/>
        <v>7.7323167678038859E-2</v>
      </c>
      <c r="N108" s="302">
        <f t="shared" si="28"/>
        <v>8.2480443274488266E-2</v>
      </c>
      <c r="O108" s="302">
        <f t="shared" si="28"/>
        <v>8.8614025381143449E-2</v>
      </c>
      <c r="P108" s="302">
        <f t="shared" si="28"/>
        <v>8.7960789713232304E-2</v>
      </c>
      <c r="Q108" s="302">
        <f t="shared" si="28"/>
        <v>9.3327213989225014E-2</v>
      </c>
      <c r="R108" s="302">
        <f t="shared" si="28"/>
        <v>9.1767171340414469E-2</v>
      </c>
      <c r="S108" s="302">
        <f t="shared" si="28"/>
        <v>9.3094105960447301E-2</v>
      </c>
      <c r="T108" s="302">
        <f t="shared" si="28"/>
        <v>9.1564694786733916E-2</v>
      </c>
      <c r="U108" s="302">
        <f t="shared" si="28"/>
        <v>9.0853560226649366E-2</v>
      </c>
      <c r="V108" s="302">
        <f t="shared" si="28"/>
        <v>9.374327989315244E-2</v>
      </c>
      <c r="W108" s="302">
        <f t="shared" si="28"/>
        <v>9.9320414497639259E-2</v>
      </c>
      <c r="X108" s="302">
        <f t="shared" si="28"/>
        <v>8.995735378495763E-2</v>
      </c>
      <c r="Y108" s="302">
        <f t="shared" si="28"/>
        <v>9.1084354155526279E-2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5.9714460488655842E-2</v>
      </c>
      <c r="C109" s="235">
        <f t="shared" si="29"/>
        <v>5.7797655625651048E-2</v>
      </c>
      <c r="D109" s="235">
        <f t="shared" si="29"/>
        <v>5.7137412415734265E-2</v>
      </c>
      <c r="E109" s="235">
        <f t="shared" si="29"/>
        <v>6.5576256056888341E-2</v>
      </c>
      <c r="F109" s="235">
        <f t="shared" si="29"/>
        <v>6.802684996188417E-2</v>
      </c>
      <c r="G109" s="235">
        <f t="shared" si="29"/>
        <v>6.061702419379765E-2</v>
      </c>
      <c r="H109" s="235">
        <f t="shared" si="29"/>
        <v>6.2479915655224587E-2</v>
      </c>
      <c r="I109" s="235">
        <f t="shared" si="29"/>
        <v>6.7914296722522513E-2</v>
      </c>
      <c r="J109" s="235">
        <f t="shared" si="29"/>
        <v>6.3402509411973826E-2</v>
      </c>
      <c r="K109" s="235">
        <f t="shared" si="29"/>
        <v>7.2960112219467702E-2</v>
      </c>
      <c r="L109" s="235">
        <f t="shared" si="29"/>
        <v>7.3583251943327724E-2</v>
      </c>
      <c r="M109" s="235">
        <f t="shared" si="29"/>
        <v>7.5116115231935246E-2</v>
      </c>
      <c r="N109" s="235">
        <f t="shared" si="29"/>
        <v>8.0126185559094995E-2</v>
      </c>
      <c r="O109" s="235">
        <f t="shared" si="29"/>
        <v>8.6084695461669816E-2</v>
      </c>
      <c r="P109" s="235">
        <f t="shared" si="29"/>
        <v>8.5450105245335972E-2</v>
      </c>
      <c r="Q109" s="235">
        <f t="shared" si="29"/>
        <v>9.0663354474562946E-2</v>
      </c>
      <c r="R109" s="235">
        <f t="shared" si="29"/>
        <v>8.9147840471531875E-2</v>
      </c>
      <c r="S109" s="235">
        <f t="shared" si="29"/>
        <v>9.0436900100318143E-2</v>
      </c>
      <c r="T109" s="235">
        <f t="shared" si="29"/>
        <v>8.8951143251348633E-2</v>
      </c>
      <c r="U109" s="235">
        <f t="shared" si="29"/>
        <v>8.8260306763853102E-2</v>
      </c>
      <c r="V109" s="235">
        <f t="shared" si="29"/>
        <v>9.1067544516461166E-2</v>
      </c>
      <c r="W109" s="235">
        <f t="shared" si="29"/>
        <v>9.648548972221134E-2</v>
      </c>
      <c r="X109" s="235">
        <f t="shared" si="29"/>
        <v>8.7389680942805206E-2</v>
      </c>
      <c r="Y109" s="235">
        <f t="shared" si="29"/>
        <v>8.8484513090067496E-2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0.46801354193424571</v>
      </c>
      <c r="C113" s="322">
        <f>IF(C$5=0,0,C$5/FBT_fec!C$5)</f>
        <v>0.4676817530833996</v>
      </c>
      <c r="D113" s="322">
        <f>IF(D$5=0,0,D$5/FBT_fec!D$5)</f>
        <v>0.4670133060034265</v>
      </c>
      <c r="E113" s="322">
        <f>IF(E$5=0,0,E$5/FBT_fec!E$5)</f>
        <v>0.47288023433941695</v>
      </c>
      <c r="F113" s="322">
        <f>IF(F$5=0,0,F$5/FBT_fec!F$5)</f>
        <v>0.47764272062137531</v>
      </c>
      <c r="G113" s="322">
        <f>IF(G$5=0,0,G$5/FBT_fec!G$5)</f>
        <v>0.47238000303488847</v>
      </c>
      <c r="H113" s="322">
        <f>IF(H$5=0,0,H$5/FBT_fec!H$5)</f>
        <v>0.47409751350435275</v>
      </c>
      <c r="I113" s="322">
        <f>IF(I$5=0,0,I$5/FBT_fec!I$5)</f>
        <v>0.4749894396594353</v>
      </c>
      <c r="J113" s="322">
        <f>IF(J$5=0,0,J$5/FBT_fec!J$5)</f>
        <v>0.47598836528751209</v>
      </c>
      <c r="K113" s="322">
        <f>IF(K$5=0,0,K$5/FBT_fec!K$5)</f>
        <v>0.47880678779655628</v>
      </c>
      <c r="L113" s="322">
        <f>IF(L$5=0,0,L$5/FBT_fec!L$5)</f>
        <v>0.48105447239358762</v>
      </c>
      <c r="M113" s="322">
        <f>IF(M$5=0,0,M$5/FBT_fec!M$5)</f>
        <v>0.4806122666923977</v>
      </c>
      <c r="N113" s="322">
        <f>IF(N$5=0,0,N$5/FBT_fec!N$5)</f>
        <v>0.48508471854691626</v>
      </c>
      <c r="O113" s="322">
        <f>IF(O$5=0,0,O$5/FBT_fec!O$5)</f>
        <v>0.48927160064381042</v>
      </c>
      <c r="P113" s="322">
        <f>IF(P$5=0,0,P$5/FBT_fec!P$5)</f>
        <v>0.48932535260024762</v>
      </c>
      <c r="Q113" s="322">
        <f>IF(Q$5=0,0,Q$5/FBT_fec!Q$5)</f>
        <v>0.49038298518829931</v>
      </c>
      <c r="R113" s="322">
        <f>IF(R$5=0,0,R$5/FBT_fec!R$5)</f>
        <v>0.48826279641582132</v>
      </c>
      <c r="S113" s="322">
        <f>IF(S$5=0,0,S$5/FBT_fec!S$5)</f>
        <v>0.48918374509919121</v>
      </c>
      <c r="T113" s="322">
        <f>IF(T$5=0,0,T$5/FBT_fec!T$5)</f>
        <v>0.48903028793061887</v>
      </c>
      <c r="U113" s="322">
        <f>IF(U$5=0,0,U$5/FBT_fec!U$5)</f>
        <v>0.48976661008830585</v>
      </c>
      <c r="V113" s="322">
        <f>IF(V$5=0,0,V$5/FBT_fec!V$5)</f>
        <v>0.49182942330936941</v>
      </c>
      <c r="W113" s="322">
        <f>IF(W$5=0,0,W$5/FBT_fec!W$5)</f>
        <v>0.4954748854208253</v>
      </c>
      <c r="X113" s="322">
        <f>IF(X$5=0,0,X$5/FBT_fec!X$5)</f>
        <v>0.49120361835467996</v>
      </c>
      <c r="Y113" s="322">
        <f>IF(Y$5=0,0,Y$5/FBT_fec!Y$5)</f>
        <v>0.49264596784217907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0.48250639382901955</v>
      </c>
      <c r="C114" s="334">
        <f>IF(C$6=0,0,C$6/FBT_fec!C$6)</f>
        <v>0.48250639382901966</v>
      </c>
      <c r="D114" s="334">
        <f>IF(D$6=0,0,D$6/FBT_fec!D$6)</f>
        <v>0.48250639382901928</v>
      </c>
      <c r="E114" s="334">
        <f>IF(E$6=0,0,E$6/FBT_fec!E$6)</f>
        <v>0.48250639382901933</v>
      </c>
      <c r="F114" s="334">
        <f>IF(F$6=0,0,F$6/FBT_fec!F$6)</f>
        <v>0.48250639382901978</v>
      </c>
      <c r="G114" s="334">
        <f>IF(G$6=0,0,G$6/FBT_fec!G$6)</f>
        <v>0.48250639382901939</v>
      </c>
      <c r="H114" s="334">
        <f>IF(H$6=0,0,H$6/FBT_fec!H$6)</f>
        <v>0.4825063938290195</v>
      </c>
      <c r="I114" s="334">
        <f>IF(I$6=0,0,I$6/FBT_fec!I$6)</f>
        <v>0.48250639382901966</v>
      </c>
      <c r="J114" s="334">
        <f>IF(J$6=0,0,J$6/FBT_fec!J$6)</f>
        <v>0.4825063938290195</v>
      </c>
      <c r="K114" s="334">
        <f>IF(K$6=0,0,K$6/FBT_fec!K$6)</f>
        <v>0.48250639382901939</v>
      </c>
      <c r="L114" s="334">
        <f>IF(L$6=0,0,L$6/FBT_fec!L$6)</f>
        <v>0.48250639382901928</v>
      </c>
      <c r="M114" s="334">
        <f>IF(M$6=0,0,M$6/FBT_fec!M$6)</f>
        <v>0.48250639382901933</v>
      </c>
      <c r="N114" s="334">
        <f>IF(N$6=0,0,N$6/FBT_fec!N$6)</f>
        <v>0.48250639382901955</v>
      </c>
      <c r="O114" s="334">
        <f>IF(O$6=0,0,O$6/FBT_fec!O$6)</f>
        <v>0.4825063938290195</v>
      </c>
      <c r="P114" s="334">
        <f>IF(P$6=0,0,P$6/FBT_fec!P$6)</f>
        <v>0.4825063938290195</v>
      </c>
      <c r="Q114" s="334">
        <f>IF(Q$6=0,0,Q$6/FBT_fec!Q$6)</f>
        <v>0.48250639382901928</v>
      </c>
      <c r="R114" s="334">
        <f>IF(R$6=0,0,R$6/FBT_fec!R$6)</f>
        <v>0.48250639382901966</v>
      </c>
      <c r="S114" s="334">
        <f>IF(S$6=0,0,S$6/FBT_fec!S$6)</f>
        <v>0.48250639382901961</v>
      </c>
      <c r="T114" s="334">
        <f>IF(T$6=0,0,T$6/FBT_fec!T$6)</f>
        <v>0.48250639382901966</v>
      </c>
      <c r="U114" s="334">
        <f>IF(U$6=0,0,U$6/FBT_fec!U$6)</f>
        <v>0.48250639382901944</v>
      </c>
      <c r="V114" s="334">
        <f>IF(V$6=0,0,V$6/FBT_fec!V$6)</f>
        <v>0.48250639382901955</v>
      </c>
      <c r="W114" s="334">
        <f>IF(W$6=0,0,W$6/FBT_fec!W$6)</f>
        <v>0.4825063938290195</v>
      </c>
      <c r="X114" s="334">
        <f>IF(X$6=0,0,X$6/FBT_fec!X$6)</f>
        <v>0.48250639382901939</v>
      </c>
      <c r="Y114" s="334">
        <f>IF(Y$6=0,0,Y$6/FBT_fec!Y$6)</f>
        <v>0.48250639382901983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0.12504458551316003</v>
      </c>
      <c r="C115" s="335">
        <f>IF(C$7=0,0,C$7/FBT_fec!C$7)</f>
        <v>0.12504458551316</v>
      </c>
      <c r="D115" s="335">
        <f>IF(D$7=0,0,D$7/FBT_fec!D$7)</f>
        <v>0.12504458551316006</v>
      </c>
      <c r="E115" s="335">
        <f>IF(E$7=0,0,E$7/FBT_fec!E$7)</f>
        <v>0.12504458551316006</v>
      </c>
      <c r="F115" s="335">
        <f>IF(F$7=0,0,F$7/FBT_fec!F$7)</f>
        <v>0.12504458551316011</v>
      </c>
      <c r="G115" s="335">
        <f>IF(G$7=0,0,G$7/FBT_fec!G$7)</f>
        <v>0.12504458551316006</v>
      </c>
      <c r="H115" s="335">
        <f>IF(H$7=0,0,H$7/FBT_fec!H$7)</f>
        <v>0.12504458551316006</v>
      </c>
      <c r="I115" s="335">
        <f>IF(I$7=0,0,I$7/FBT_fec!I$7)</f>
        <v>0.12504458551316006</v>
      </c>
      <c r="J115" s="335">
        <f>IF(J$7=0,0,J$7/FBT_fec!J$7)</f>
        <v>0.12504458551316006</v>
      </c>
      <c r="K115" s="335">
        <f>IF(K$7=0,0,K$7/FBT_fec!K$7)</f>
        <v>0.12504458551316006</v>
      </c>
      <c r="L115" s="335">
        <f>IF(L$7=0,0,L$7/FBT_fec!L$7)</f>
        <v>0.12504458551316003</v>
      </c>
      <c r="M115" s="335">
        <f>IF(M$7=0,0,M$7/FBT_fec!M$7)</f>
        <v>0.12504458551316008</v>
      </c>
      <c r="N115" s="335">
        <f>IF(N$7=0,0,N$7/FBT_fec!N$7)</f>
        <v>0.12504458551316006</v>
      </c>
      <c r="O115" s="335">
        <f>IF(O$7=0,0,O$7/FBT_fec!O$7)</f>
        <v>0.12504458551316006</v>
      </c>
      <c r="P115" s="335">
        <f>IF(P$7=0,0,P$7/FBT_fec!P$7)</f>
        <v>0.12504458551316006</v>
      </c>
      <c r="Q115" s="335">
        <f>IF(Q$7=0,0,Q$7/FBT_fec!Q$7)</f>
        <v>0.12504458551316006</v>
      </c>
      <c r="R115" s="335">
        <f>IF(R$7=0,0,R$7/FBT_fec!R$7)</f>
        <v>0.12504458551316006</v>
      </c>
      <c r="S115" s="335">
        <f>IF(S$7=0,0,S$7/FBT_fec!S$7)</f>
        <v>0.12504458551316003</v>
      </c>
      <c r="T115" s="335">
        <f>IF(T$7=0,0,T$7/FBT_fec!T$7)</f>
        <v>0.12504458551316006</v>
      </c>
      <c r="U115" s="335">
        <f>IF(U$7=0,0,U$7/FBT_fec!U$7)</f>
        <v>0.12504458551316006</v>
      </c>
      <c r="V115" s="335">
        <f>IF(V$7=0,0,V$7/FBT_fec!V$7)</f>
        <v>0.12504458551316008</v>
      </c>
      <c r="W115" s="335">
        <f>IF(W$7=0,0,W$7/FBT_fec!W$7)</f>
        <v>0.12504458551316008</v>
      </c>
      <c r="X115" s="335">
        <f>IF(X$7=0,0,X$7/FBT_fec!X$7)</f>
        <v>0.12504458551316003</v>
      </c>
      <c r="Y115" s="335">
        <f>IF(Y$7=0,0,Y$7/FBT_fec!Y$7)</f>
        <v>0.12504458551316003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0.68334835269088368</v>
      </c>
      <c r="C116" s="335">
        <f>IF(C$8=0,0,C$8/FBT_fec!C$8)</f>
        <v>0.6833483526908839</v>
      </c>
      <c r="D116" s="335">
        <f>IF(D$8=0,0,D$8/FBT_fec!D$8)</f>
        <v>0.68334835269088368</v>
      </c>
      <c r="E116" s="335">
        <f>IF(E$8=0,0,E$8/FBT_fec!E$8)</f>
        <v>0.68334835269088368</v>
      </c>
      <c r="F116" s="335">
        <f>IF(F$8=0,0,F$8/FBT_fec!F$8)</f>
        <v>0.68334835269088356</v>
      </c>
      <c r="G116" s="335">
        <f>IF(G$8=0,0,G$8/FBT_fec!G$8)</f>
        <v>0.68334835269088368</v>
      </c>
      <c r="H116" s="335">
        <f>IF(H$8=0,0,H$8/FBT_fec!H$8)</f>
        <v>0.68334835269088379</v>
      </c>
      <c r="I116" s="335">
        <f>IF(I$8=0,0,I$8/FBT_fec!I$8)</f>
        <v>0.68334835269088356</v>
      </c>
      <c r="J116" s="335">
        <f>IF(J$8=0,0,J$8/FBT_fec!J$8)</f>
        <v>0.68334835269088368</v>
      </c>
      <c r="K116" s="335">
        <f>IF(K$8=0,0,K$8/FBT_fec!K$8)</f>
        <v>0.6833483526908839</v>
      </c>
      <c r="L116" s="335">
        <f>IF(L$8=0,0,L$8/FBT_fec!L$8)</f>
        <v>0.68334835269088368</v>
      </c>
      <c r="M116" s="335">
        <f>IF(M$8=0,0,M$8/FBT_fec!M$8)</f>
        <v>0.68334835269088368</v>
      </c>
      <c r="N116" s="335">
        <f>IF(N$8=0,0,N$8/FBT_fec!N$8)</f>
        <v>0.68334835269088379</v>
      </c>
      <c r="O116" s="335">
        <f>IF(O$8=0,0,O$8/FBT_fec!O$8)</f>
        <v>0.68334835269088379</v>
      </c>
      <c r="P116" s="335">
        <f>IF(P$8=0,0,P$8/FBT_fec!P$8)</f>
        <v>0.68334835269088379</v>
      </c>
      <c r="Q116" s="335">
        <f>IF(Q$8=0,0,Q$8/FBT_fec!Q$8)</f>
        <v>0.68334835269088379</v>
      </c>
      <c r="R116" s="335">
        <f>IF(R$8=0,0,R$8/FBT_fec!R$8)</f>
        <v>0.68334835269088379</v>
      </c>
      <c r="S116" s="335">
        <f>IF(S$8=0,0,S$8/FBT_fec!S$8)</f>
        <v>0.68334835269088368</v>
      </c>
      <c r="T116" s="335">
        <f>IF(T$8=0,0,T$8/FBT_fec!T$8)</f>
        <v>0.68334835269088379</v>
      </c>
      <c r="U116" s="335">
        <f>IF(U$8=0,0,U$8/FBT_fec!U$8)</f>
        <v>0.68334835269088368</v>
      </c>
      <c r="V116" s="335">
        <f>IF(V$8=0,0,V$8/FBT_fec!V$8)</f>
        <v>0.68334835269088368</v>
      </c>
      <c r="W116" s="335">
        <f>IF(W$8=0,0,W$8/FBT_fec!W$8)</f>
        <v>0.68334835269088379</v>
      </c>
      <c r="X116" s="335">
        <f>IF(X$8=0,0,X$8/FBT_fec!X$8)</f>
        <v>0.68334835269088379</v>
      </c>
      <c r="Y116" s="335">
        <f>IF(Y$8=0,0,Y$8/FBT_fec!Y$8)</f>
        <v>0.68334835269088368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0.48292581789307037</v>
      </c>
      <c r="C117" s="335">
        <f>IF(C$9=0,0,C$9/FBT_fec!C$9)</f>
        <v>0.48292581789307032</v>
      </c>
      <c r="D117" s="335">
        <f>IF(D$9=0,0,D$9/FBT_fec!D$9)</f>
        <v>0.48292581789307037</v>
      </c>
      <c r="E117" s="335">
        <f>IF(E$9=0,0,E$9/FBT_fec!E$9)</f>
        <v>0.48292581789307015</v>
      </c>
      <c r="F117" s="335">
        <f>IF(F$9=0,0,F$9/FBT_fec!F$9)</f>
        <v>0.48292581789307026</v>
      </c>
      <c r="G117" s="335">
        <f>IF(G$9=0,0,G$9/FBT_fec!G$9)</f>
        <v>0.48292581789307015</v>
      </c>
      <c r="H117" s="335">
        <f>IF(H$9=0,0,H$9/FBT_fec!H$9)</f>
        <v>0.48292581789307032</v>
      </c>
      <c r="I117" s="335">
        <f>IF(I$9=0,0,I$9/FBT_fec!I$9)</f>
        <v>0.48292581789307026</v>
      </c>
      <c r="J117" s="335">
        <f>IF(J$9=0,0,J$9/FBT_fec!J$9)</f>
        <v>0.48292581789307021</v>
      </c>
      <c r="K117" s="335">
        <f>IF(K$9=0,0,K$9/FBT_fec!K$9)</f>
        <v>0.48292581789307032</v>
      </c>
      <c r="L117" s="335">
        <f>IF(L$9=0,0,L$9/FBT_fec!L$9)</f>
        <v>0.48292581789307026</v>
      </c>
      <c r="M117" s="335">
        <f>IF(M$9=0,0,M$9/FBT_fec!M$9)</f>
        <v>0.48292581789307021</v>
      </c>
      <c r="N117" s="335">
        <f>IF(N$9=0,0,N$9/FBT_fec!N$9)</f>
        <v>0.48292581789307021</v>
      </c>
      <c r="O117" s="335">
        <f>IF(O$9=0,0,O$9/FBT_fec!O$9)</f>
        <v>0.48292581789307026</v>
      </c>
      <c r="P117" s="335">
        <f>IF(P$9=0,0,P$9/FBT_fec!P$9)</f>
        <v>0.48292581789307021</v>
      </c>
      <c r="Q117" s="335">
        <f>IF(Q$9=0,0,Q$9/FBT_fec!Q$9)</f>
        <v>0.48292581789307026</v>
      </c>
      <c r="R117" s="335">
        <f>IF(R$9=0,0,R$9/FBT_fec!R$9)</f>
        <v>0.48292581789307026</v>
      </c>
      <c r="S117" s="335">
        <f>IF(S$9=0,0,S$9/FBT_fec!S$9)</f>
        <v>0.48292581789307026</v>
      </c>
      <c r="T117" s="335">
        <f>IF(T$9=0,0,T$9/FBT_fec!T$9)</f>
        <v>0.48292581789307032</v>
      </c>
      <c r="U117" s="335">
        <f>IF(U$9=0,0,U$9/FBT_fec!U$9)</f>
        <v>0.48292581789307037</v>
      </c>
      <c r="V117" s="335">
        <f>IF(V$9=0,0,V$9/FBT_fec!V$9)</f>
        <v>0.48292581789307026</v>
      </c>
      <c r="W117" s="335">
        <f>IF(W$9=0,0,W$9/FBT_fec!W$9)</f>
        <v>0.48292581789307015</v>
      </c>
      <c r="X117" s="335">
        <f>IF(X$9=0,0,X$9/FBT_fec!X$9)</f>
        <v>0.48292581789307015</v>
      </c>
      <c r="Y117" s="335">
        <f>IF(Y$9=0,0,Y$9/FBT_fec!Y$9)</f>
        <v>0.48292581789307021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0.68528072768015025</v>
      </c>
      <c r="C118" s="336">
        <f>IF(C$10=0,0,C$10/FBT_fec!C$10)</f>
        <v>0.68547143119909548</v>
      </c>
      <c r="D118" s="336">
        <f>IF(D$10=0,0,D$10/FBT_fec!D$10)</f>
        <v>0.6849028589492504</v>
      </c>
      <c r="E118" s="336">
        <f>IF(E$10=0,0,E$10/FBT_fec!E$10)</f>
        <v>0.69375394661348866</v>
      </c>
      <c r="F118" s="336">
        <f>IF(F$10=0,0,F$10/FBT_fec!F$10)</f>
        <v>0.696437084183961</v>
      </c>
      <c r="G118" s="336">
        <f>IF(G$10=0,0,G$10/FBT_fec!G$10)</f>
        <v>0.68911559166227299</v>
      </c>
      <c r="H118" s="336">
        <f>IF(H$10=0,0,H$10/FBT_fec!H$10)</f>
        <v>0.69288602801798549</v>
      </c>
      <c r="I118" s="336">
        <f>IF(I$10=0,0,I$10/FBT_fec!I$10)</f>
        <v>0.69711992809602896</v>
      </c>
      <c r="J118" s="336">
        <f>IF(J$10=0,0,J$10/FBT_fec!J$10)</f>
        <v>0.69200742842207019</v>
      </c>
      <c r="K118" s="336">
        <f>IF(K$10=0,0,K$10/FBT_fec!K$10)</f>
        <v>0.70611242899681381</v>
      </c>
      <c r="L118" s="336">
        <f>IF(L$10=0,0,L$10/FBT_fec!L$10)</f>
        <v>0.70582493272899749</v>
      </c>
      <c r="M118" s="336">
        <f>IF(M$10=0,0,M$10/FBT_fec!M$10)</f>
        <v>0.70881095628375534</v>
      </c>
      <c r="N118" s="336">
        <f>IF(N$10=0,0,N$10/FBT_fec!N$10)</f>
        <v>0.7163932281822829</v>
      </c>
      <c r="O118" s="336">
        <f>IF(O$10=0,0,O$10/FBT_fec!O$10)</f>
        <v>0.72815425893603958</v>
      </c>
      <c r="P118" s="336">
        <f>IF(P$10=0,0,P$10/FBT_fec!P$10)</f>
        <v>0.72684560926015962</v>
      </c>
      <c r="Q118" s="336">
        <f>IF(Q$10=0,0,Q$10/FBT_fec!Q$10)</f>
        <v>0.73938062720793118</v>
      </c>
      <c r="R118" s="336">
        <f>IF(R$10=0,0,R$10/FBT_fec!R$10)</f>
        <v>0.73732748831631156</v>
      </c>
      <c r="S118" s="336">
        <f>IF(S$10=0,0,S$10/FBT_fec!S$10)</f>
        <v>0.74100524473378226</v>
      </c>
      <c r="T118" s="336">
        <f>IF(T$10=0,0,T$10/FBT_fec!T$10)</f>
        <v>0.7375864182234132</v>
      </c>
      <c r="U118" s="336">
        <f>IF(U$10=0,0,U$10/FBT_fec!U$10)</f>
        <v>0.73476066050134847</v>
      </c>
      <c r="V118" s="336">
        <f>IF(V$10=0,0,V$10/FBT_fec!V$10)</f>
        <v>0.74112865355486779</v>
      </c>
      <c r="W118" s="336">
        <f>IF(W$10=0,0,W$10/FBT_fec!W$10)</f>
        <v>0.75438465533815469</v>
      </c>
      <c r="X118" s="336">
        <f>IF(X$10=0,0,X$10/FBT_fec!X$10)</f>
        <v>0.72959373634335345</v>
      </c>
      <c r="Y118" s="336">
        <f>IF(Y$10=0,0,Y$10/FBT_fec!Y$10)</f>
        <v>0.7309457999814245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0.51919036102951899</v>
      </c>
      <c r="C119" s="349">
        <f>IF(C$16=0,0,C$16/FBT_fec!C$16)</f>
        <v>0.5185907483480906</v>
      </c>
      <c r="D119" s="349">
        <f>IF(D$16=0,0,D$16/FBT_fec!D$16)</f>
        <v>0.51764667808306064</v>
      </c>
      <c r="E119" s="349">
        <f>IF(E$16=0,0,E$16/FBT_fec!E$16)</f>
        <v>0.5268654656732269</v>
      </c>
      <c r="F119" s="349">
        <f>IF(F$16=0,0,F$16/FBT_fec!F$16)</f>
        <v>0.53431002278566209</v>
      </c>
      <c r="G119" s="349">
        <f>IF(G$16=0,0,G$16/FBT_fec!G$16)</f>
        <v>0.5254737804861721</v>
      </c>
      <c r="H119" s="349">
        <f>IF(H$16=0,0,H$16/FBT_fec!H$16)</f>
        <v>0.52825238952198605</v>
      </c>
      <c r="I119" s="349">
        <f>IF(I$16=0,0,I$16/FBT_fec!I$16)</f>
        <v>0.53062391985486346</v>
      </c>
      <c r="J119" s="349">
        <f>IF(J$16=0,0,J$16/FBT_fec!J$16)</f>
        <v>0.53081532737025527</v>
      </c>
      <c r="K119" s="349">
        <f>IF(K$16=0,0,K$16/FBT_fec!K$16)</f>
        <v>0.53818023994781816</v>
      </c>
      <c r="L119" s="349">
        <f>IF(L$16=0,0,L$16/FBT_fec!L$16)</f>
        <v>0.54160736381021091</v>
      </c>
      <c r="M119" s="349">
        <f>IF(M$16=0,0,M$16/FBT_fec!M$16)</f>
        <v>0.54183671260944855</v>
      </c>
      <c r="N119" s="349">
        <f>IF(N$16=0,0,N$16/FBT_fec!N$16)</f>
        <v>0.55160348207476939</v>
      </c>
      <c r="O119" s="349">
        <f>IF(O$16=0,0,O$16/FBT_fec!O$16)</f>
        <v>0.56337129596587099</v>
      </c>
      <c r="P119" s="349">
        <f>IF(P$16=0,0,P$16/FBT_fec!P$16)</f>
        <v>0.56341371889634284</v>
      </c>
      <c r="Q119" s="349">
        <f>IF(Q$16=0,0,Q$16/FBT_fec!Q$16)</f>
        <v>0.57099250375149535</v>
      </c>
      <c r="R119" s="349">
        <f>IF(R$16=0,0,R$16/FBT_fec!R$16)</f>
        <v>0.56595419710926942</v>
      </c>
      <c r="S119" s="349">
        <f>IF(S$16=0,0,S$16/FBT_fec!S$16)</f>
        <v>0.57008727391233827</v>
      </c>
      <c r="T119" s="349">
        <f>IF(T$16=0,0,T$16/FBT_fec!T$16)</f>
        <v>0.56931541929053353</v>
      </c>
      <c r="U119" s="349">
        <f>IF(U$16=0,0,U$16/FBT_fec!U$16)</f>
        <v>0.56990688139552392</v>
      </c>
      <c r="V119" s="349">
        <f>IF(V$16=0,0,V$16/FBT_fec!V$16)</f>
        <v>0.57687262120196725</v>
      </c>
      <c r="W119" s="349">
        <f>IF(W$16=0,0,W$16/FBT_fec!W$16)</f>
        <v>0.59065193907338509</v>
      </c>
      <c r="X119" s="349">
        <f>IF(X$16=0,0,X$16/FBT_fec!X$16)</f>
        <v>0.57172617478812993</v>
      </c>
      <c r="Y119" s="349">
        <f>IF(Y$16=0,0,Y$16/FBT_fec!Y$16)</f>
        <v>0.57414975363115472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0.28319474237973741</v>
      </c>
      <c r="C120" s="349">
        <f>IF(C$25=0,0,C$25/FBT_fec!C$25)</f>
        <v>0.28286768091714054</v>
      </c>
      <c r="D120" s="349">
        <f>IF(D$25=0,0,D$25/FBT_fec!D$25)</f>
        <v>0.28235273349985129</v>
      </c>
      <c r="E120" s="349">
        <f>IF(E$25=0,0,E$25/FBT_fec!E$25)</f>
        <v>0.28738116309448714</v>
      </c>
      <c r="F120" s="349">
        <f>IF(F$25=0,0,F$25/FBT_fec!F$25)</f>
        <v>0.29144183061036116</v>
      </c>
      <c r="G120" s="349">
        <f>IF(G$25=0,0,G$25/FBT_fec!G$25)</f>
        <v>0.28662206208336638</v>
      </c>
      <c r="H120" s="349">
        <f>IF(H$25=0,0,H$25/FBT_fec!H$25)</f>
        <v>0.28813766701199234</v>
      </c>
      <c r="I120" s="349">
        <f>IF(I$25=0,0,I$25/FBT_fec!I$25)</f>
        <v>0.28943122901174351</v>
      </c>
      <c r="J120" s="349">
        <f>IF(J$25=0,0,J$25/FBT_fec!J$25)</f>
        <v>0.28953563311104835</v>
      </c>
      <c r="K120" s="349">
        <f>IF(K$25=0,0,K$25/FBT_fec!K$25)</f>
        <v>0.29355285815335547</v>
      </c>
      <c r="L120" s="349">
        <f>IF(L$25=0,0,L$25/FBT_fec!L$25)</f>
        <v>0.29542219844193329</v>
      </c>
      <c r="M120" s="349">
        <f>IF(M$25=0,0,M$25/FBT_fec!M$25)</f>
        <v>0.29554729778697175</v>
      </c>
      <c r="N120" s="349">
        <f>IF(N$25=0,0,N$25/FBT_fec!N$25)</f>
        <v>0.30087462658623793</v>
      </c>
      <c r="O120" s="349">
        <f>IF(O$25=0,0,O$25/FBT_fec!O$25)</f>
        <v>0.30729343416320226</v>
      </c>
      <c r="P120" s="349">
        <f>IF(P$25=0,0,P$25/FBT_fec!P$25)</f>
        <v>0.30731657394345957</v>
      </c>
      <c r="Q120" s="349">
        <f>IF(Q$25=0,0,Q$25/FBT_fec!Q$25)</f>
        <v>0.31145045659172482</v>
      </c>
      <c r="R120" s="349">
        <f>IF(R$25=0,0,R$25/FBT_fec!R$25)</f>
        <v>0.30870228933232891</v>
      </c>
      <c r="S120" s="349">
        <f>IF(S$25=0,0,S$25/FBT_fec!S$25)</f>
        <v>0.31095669486127536</v>
      </c>
      <c r="T120" s="349">
        <f>IF(T$25=0,0,T$25/FBT_fec!T$25)</f>
        <v>0.31053568324938191</v>
      </c>
      <c r="U120" s="349">
        <f>IF(U$25=0,0,U$25/FBT_fec!U$25)</f>
        <v>0.31085829894301298</v>
      </c>
      <c r="V120" s="349">
        <f>IF(V$25=0,0,V$25/FBT_fec!V$25)</f>
        <v>0.31465779338289124</v>
      </c>
      <c r="W120" s="349">
        <f>IF(W$25=0,0,W$25/FBT_fec!W$25)</f>
        <v>0.32217378494911914</v>
      </c>
      <c r="X120" s="349">
        <f>IF(X$25=0,0,X$25/FBT_fec!X$25)</f>
        <v>0.31185064079352537</v>
      </c>
      <c r="Y120" s="349">
        <f>IF(Y$25=0,0,Y$25/FBT_fec!Y$25)</f>
        <v>0.31317259288972071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0.45529946953474143</v>
      </c>
      <c r="C121" s="349">
        <f>IF(C$34=0,0,C$34/FBT_fec!C$34)</f>
        <v>0.4557480790710603</v>
      </c>
      <c r="D121" s="349">
        <f>IF(D$34=0,0,D$34/FBT_fec!D$34)</f>
        <v>0.45524631858432174</v>
      </c>
      <c r="E121" s="349">
        <f>IF(E$34=0,0,E$34/FBT_fec!E$34)</f>
        <v>0.45837192514692865</v>
      </c>
      <c r="F121" s="349">
        <f>IF(F$34=0,0,F$34/FBT_fec!F$34)</f>
        <v>0.4631049132110574</v>
      </c>
      <c r="G121" s="349">
        <f>IF(G$34=0,0,G$34/FBT_fec!G$34)</f>
        <v>0.46012680433788938</v>
      </c>
      <c r="H121" s="349">
        <f>IF(H$34=0,0,H$34/FBT_fec!H$34)</f>
        <v>0.46128982497585019</v>
      </c>
      <c r="I121" s="349">
        <f>IF(I$34=0,0,I$34/FBT_fec!I$34)</f>
        <v>0.45975423305561625</v>
      </c>
      <c r="J121" s="349">
        <f>IF(J$34=0,0,J$34/FBT_fec!J$34)</f>
        <v>0.46331162520887448</v>
      </c>
      <c r="K121" s="349">
        <f>IF(K$34=0,0,K$34/FBT_fec!K$34)</f>
        <v>0.46180855262308274</v>
      </c>
      <c r="L121" s="349">
        <f>IF(L$34=0,0,L$34/FBT_fec!L$34)</f>
        <v>0.46442692079034947</v>
      </c>
      <c r="M121" s="349">
        <f>IF(M$34=0,0,M$34/FBT_fec!M$34)</f>
        <v>0.46295351569524212</v>
      </c>
      <c r="N121" s="349">
        <f>IF(N$34=0,0,N$34/FBT_fec!N$34)</f>
        <v>0.46587821800148105</v>
      </c>
      <c r="O121" s="349">
        <f>IF(O$34=0,0,O$34/FBT_fec!O$34)</f>
        <v>0.46754657018729423</v>
      </c>
      <c r="P121" s="349">
        <f>IF(P$34=0,0,P$34/FBT_fec!P$34)</f>
        <v>0.46792049942642144</v>
      </c>
      <c r="Q121" s="349">
        <f>IF(Q$34=0,0,Q$34/FBT_fec!Q$34)</f>
        <v>0.46550111073188966</v>
      </c>
      <c r="R121" s="349">
        <f>IF(R$34=0,0,R$34/FBT_fec!R$34)</f>
        <v>0.4636721273097682</v>
      </c>
      <c r="S121" s="349">
        <f>IF(S$34=0,0,S$34/FBT_fec!S$34)</f>
        <v>0.46369793737069576</v>
      </c>
      <c r="T121" s="349">
        <f>IF(T$34=0,0,T$34/FBT_fec!T$34)</f>
        <v>0.46436929820238576</v>
      </c>
      <c r="U121" s="349">
        <f>IF(U$34=0,0,U$34/FBT_fec!U$34)</f>
        <v>0.46584979929788112</v>
      </c>
      <c r="V121" s="349">
        <f>IF(V$34=0,0,V$34/FBT_fec!V$34)</f>
        <v>0.46645750778717215</v>
      </c>
      <c r="W121" s="349">
        <f>IF(W$34=0,0,W$34/FBT_fec!W$34)</f>
        <v>0.466956907966456</v>
      </c>
      <c r="X121" s="349">
        <f>IF(X$34=0,0,X$34/FBT_fec!X$34)</f>
        <v>0.46842220411238839</v>
      </c>
      <c r="Y121" s="349">
        <f>IF(Y$34=0,0,Y$34/FBT_fec!Y$34)</f>
        <v>0.4698767677320238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0.41004549734513335</v>
      </c>
      <c r="C122" s="349">
        <f>IF(C$45=0,0,C$45/FBT_fec!C$45)</f>
        <v>0.41047732605314813</v>
      </c>
      <c r="D122" s="349">
        <f>IF(D$45=0,0,D$45/FBT_fec!D$45)</f>
        <v>0.41006434076833176</v>
      </c>
      <c r="E122" s="349">
        <f>IF(E$45=0,0,E$45/FBT_fec!E$45)</f>
        <v>0.41232434838063636</v>
      </c>
      <c r="F122" s="349">
        <f>IF(F$45=0,0,F$45/FBT_fec!F$45)</f>
        <v>0.41615066540954065</v>
      </c>
      <c r="G122" s="349">
        <f>IF(G$45=0,0,G$45/FBT_fec!G$45)</f>
        <v>0.41410393434908399</v>
      </c>
      <c r="H122" s="349">
        <f>IF(H$45=0,0,H$45/FBT_fec!H$45)</f>
        <v>0.41506810072329015</v>
      </c>
      <c r="I122" s="349">
        <f>IF(I$45=0,0,I$45/FBT_fec!I$45)</f>
        <v>0.41348441473795711</v>
      </c>
      <c r="J122" s="349">
        <f>IF(J$45=0,0,J$45/FBT_fec!J$45)</f>
        <v>0.41652065978095282</v>
      </c>
      <c r="K122" s="349">
        <f>IF(K$45=0,0,K$45/FBT_fec!K$45)</f>
        <v>0.41500667287187909</v>
      </c>
      <c r="L122" s="349">
        <f>IF(L$45=0,0,L$45/FBT_fec!L$45)</f>
        <v>0.41698793883093033</v>
      </c>
      <c r="M122" s="349">
        <f>IF(M$45=0,0,M$45/FBT_fec!M$45)</f>
        <v>0.41574299920223118</v>
      </c>
      <c r="N122" s="349">
        <f>IF(N$45=0,0,N$45/FBT_fec!N$45)</f>
        <v>0.41773706664840904</v>
      </c>
      <c r="O122" s="349">
        <f>IF(O$45=0,0,O$45/FBT_fec!O$45)</f>
        <v>0.41892439156066014</v>
      </c>
      <c r="P122" s="349">
        <f>IF(P$45=0,0,P$45/FBT_fec!P$45)</f>
        <v>0.41953426696932061</v>
      </c>
      <c r="Q122" s="349">
        <f>IF(Q$45=0,0,Q$45/FBT_fec!Q$45)</f>
        <v>0.41760004635241826</v>
      </c>
      <c r="R122" s="349">
        <f>IF(R$45=0,0,R$45/FBT_fec!R$45)</f>
        <v>0.41623637093588089</v>
      </c>
      <c r="S122" s="349">
        <f>IF(S$45=0,0,S$45/FBT_fec!S$45)</f>
        <v>0.41657016246397632</v>
      </c>
      <c r="T122" s="349">
        <f>IF(T$45=0,0,T$45/FBT_fec!T$45)</f>
        <v>0.41754963161156711</v>
      </c>
      <c r="U122" s="349">
        <f>IF(U$45=0,0,U$45/FBT_fec!U$45)</f>
        <v>0.4190132533712016</v>
      </c>
      <c r="V122" s="349">
        <f>IF(V$45=0,0,V$45/FBT_fec!V$45)</f>
        <v>0.41977947726673498</v>
      </c>
      <c r="W122" s="349">
        <f>IF(W$45=0,0,W$45/FBT_fec!W$45)</f>
        <v>0.42057636167681006</v>
      </c>
      <c r="X122" s="349">
        <f>IF(X$45=0,0,X$45/FBT_fec!X$45)</f>
        <v>0.42136027970514822</v>
      </c>
      <c r="Y122" s="349">
        <f>IF(Y$45=0,0,Y$45/FBT_fec!Y$45)</f>
        <v>0.42206517135144894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0.62403878344019159</v>
      </c>
      <c r="C123" s="349">
        <f>IF(C$66=0,0,C$66/FBT_fec!C$66)</f>
        <v>0.62132997080377983</v>
      </c>
      <c r="D123" s="349">
        <f>IF(D$66=0,0,D$66/FBT_fec!D$66)</f>
        <v>0.62026420874180554</v>
      </c>
      <c r="E123" s="349">
        <f>IF(E$66=0,0,E$66/FBT_fec!E$66)</f>
        <v>0.63278746050092383</v>
      </c>
      <c r="F123" s="349">
        <f>IF(F$66=0,0,F$66/FBT_fec!F$66)</f>
        <v>0.63686877711711731</v>
      </c>
      <c r="G123" s="349">
        <f>IF(G$66=0,0,G$66/FBT_fec!G$66)</f>
        <v>0.6263503741442682</v>
      </c>
      <c r="H123" s="349">
        <f>IF(H$66=0,0,H$66/FBT_fec!H$66)</f>
        <v>0.62920519804812169</v>
      </c>
      <c r="I123" s="349">
        <f>IF(I$66=0,0,I$66/FBT_fec!I$66)</f>
        <v>0.63605371065845251</v>
      </c>
      <c r="J123" s="349">
        <f>IF(J$66=0,0,J$66/FBT_fec!J$66)</f>
        <v>0.63089874993447592</v>
      </c>
      <c r="K123" s="349">
        <f>IF(K$66=0,0,K$66/FBT_fec!K$66)</f>
        <v>0.64270092452070104</v>
      </c>
      <c r="L123" s="349">
        <f>IF(L$66=0,0,L$66/FBT_fec!L$66)</f>
        <v>0.64395125704357137</v>
      </c>
      <c r="M123" s="349">
        <f>IF(M$66=0,0,M$66/FBT_fec!M$66)</f>
        <v>0.64546507032705791</v>
      </c>
      <c r="N123" s="349">
        <f>IF(N$66=0,0,N$66/FBT_fec!N$66)</f>
        <v>0.65165348034089843</v>
      </c>
      <c r="O123" s="349">
        <f>IF(O$66=0,0,O$66/FBT_fec!O$66)</f>
        <v>0.65825671978204825</v>
      </c>
      <c r="P123" s="349">
        <f>IF(P$66=0,0,P$66/FBT_fec!P$66)</f>
        <v>0.65769732614606669</v>
      </c>
      <c r="Q123" s="349">
        <f>IF(Q$66=0,0,Q$66/FBT_fec!Q$66)</f>
        <v>0.66252858362476386</v>
      </c>
      <c r="R123" s="349">
        <f>IF(R$66=0,0,R$66/FBT_fec!R$66)</f>
        <v>0.66067194272465524</v>
      </c>
      <c r="S123" s="349">
        <f>IF(S$66=0,0,S$66/FBT_fec!S$66)</f>
        <v>0.66205226683119467</v>
      </c>
      <c r="T123" s="349">
        <f>IF(T$66=0,0,T$66/FBT_fec!T$66)</f>
        <v>0.66076614527978894</v>
      </c>
      <c r="U123" s="349">
        <f>IF(U$66=0,0,U$66/FBT_fec!U$66)</f>
        <v>0.66031312686830734</v>
      </c>
      <c r="V123" s="349">
        <f>IF(V$66=0,0,V$66/FBT_fec!V$66)</f>
        <v>0.6632247918028763</v>
      </c>
      <c r="W123" s="349">
        <f>IF(W$66=0,0,W$66/FBT_fec!W$66)</f>
        <v>0.66861538350215832</v>
      </c>
      <c r="X123" s="349">
        <f>IF(X$66=0,0,X$66/FBT_fec!X$66)</f>
        <v>0.65992499334783505</v>
      </c>
      <c r="Y123" s="349">
        <f>IF(Y$66=0,0,Y$66/FBT_fec!Y$66)</f>
        <v>0.66124436701761857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0.52417785167012443</v>
      </c>
      <c r="C124" s="337">
        <f>IF(C$80=0,0,C$80/FBT_fec!C$80)</f>
        <v>0.52417785167012454</v>
      </c>
      <c r="D124" s="337">
        <f>IF(D$80=0,0,D$80/FBT_fec!D$80)</f>
        <v>0.52417785167012454</v>
      </c>
      <c r="E124" s="337">
        <f>IF(E$80=0,0,E$80/FBT_fec!E$80)</f>
        <v>0.52417785167012465</v>
      </c>
      <c r="F124" s="337">
        <f>IF(F$80=0,0,F$80/FBT_fec!F$80)</f>
        <v>0.52417785167012476</v>
      </c>
      <c r="G124" s="337">
        <f>IF(G$80=0,0,G$80/FBT_fec!G$80)</f>
        <v>0.52417785167012465</v>
      </c>
      <c r="H124" s="337">
        <f>IF(H$80=0,0,H$80/FBT_fec!H$80)</f>
        <v>0.52417785167012476</v>
      </c>
      <c r="I124" s="337">
        <f>IF(I$80=0,0,I$80/FBT_fec!I$80)</f>
        <v>0.52417785167012465</v>
      </c>
      <c r="J124" s="337">
        <f>IF(J$80=0,0,J$80/FBT_fec!J$80)</f>
        <v>0.52417785167012476</v>
      </c>
      <c r="K124" s="337">
        <f>IF(K$80=0,0,K$80/FBT_fec!K$80)</f>
        <v>0.52417785167012454</v>
      </c>
      <c r="L124" s="337">
        <f>IF(L$80=0,0,L$80/FBT_fec!L$80)</f>
        <v>0.52417785167012454</v>
      </c>
      <c r="M124" s="337">
        <f>IF(M$80=0,0,M$80/FBT_fec!M$80)</f>
        <v>0.52417785167012465</v>
      </c>
      <c r="N124" s="337">
        <f>IF(N$80=0,0,N$80/FBT_fec!N$80)</f>
        <v>0.52417785167012465</v>
      </c>
      <c r="O124" s="337">
        <f>IF(O$80=0,0,O$80/FBT_fec!O$80)</f>
        <v>0.52417785167012465</v>
      </c>
      <c r="P124" s="337">
        <f>IF(P$80=0,0,P$80/FBT_fec!P$80)</f>
        <v>0.52417785167012465</v>
      </c>
      <c r="Q124" s="337">
        <f>IF(Q$80=0,0,Q$80/FBT_fec!Q$80)</f>
        <v>0.52417785167012454</v>
      </c>
      <c r="R124" s="337">
        <f>IF(R$80=0,0,R$80/FBT_fec!R$80)</f>
        <v>0.52417785167012454</v>
      </c>
      <c r="S124" s="337">
        <f>IF(S$80=0,0,S$80/FBT_fec!S$80)</f>
        <v>0.52417785167012454</v>
      </c>
      <c r="T124" s="337">
        <f>IF(T$80=0,0,T$80/FBT_fec!T$80)</f>
        <v>0.52417785167012465</v>
      </c>
      <c r="U124" s="337">
        <f>IF(U$80=0,0,U$80/FBT_fec!U$80)</f>
        <v>0.52417785167012465</v>
      </c>
      <c r="V124" s="337">
        <f>IF(V$80=0,0,V$80/FBT_fec!V$80)</f>
        <v>0.52417785167012443</v>
      </c>
      <c r="W124" s="337">
        <f>IF(W$80=0,0,W$80/FBT_fec!W$80)</f>
        <v>0.52417785167012443</v>
      </c>
      <c r="X124" s="337">
        <f>IF(X$80=0,0,X$80/FBT_fec!X$80)</f>
        <v>0.52417785167012432</v>
      </c>
      <c r="Y124" s="337">
        <f>IF(Y$80=0,0,Y$80/FBT_fec!Y$80)</f>
        <v>0.52417785167012465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HR: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450.02049995869538</v>
      </c>
      <c r="C5" s="223">
        <v>499.47662867829013</v>
      </c>
      <c r="D5" s="223">
        <v>529.38400199809519</v>
      </c>
      <c r="E5" s="223">
        <v>487.46226863835727</v>
      </c>
      <c r="F5" s="223">
        <v>500.60047271871019</v>
      </c>
      <c r="G5" s="223">
        <v>551.84685047854953</v>
      </c>
      <c r="H5" s="223">
        <v>556.26201203742187</v>
      </c>
      <c r="I5" s="223">
        <v>514.20483539864426</v>
      </c>
      <c r="J5" s="223">
        <v>616.67060111741819</v>
      </c>
      <c r="K5" s="223">
        <v>478.49977031851603</v>
      </c>
      <c r="L5" s="223">
        <v>480.77406815865089</v>
      </c>
      <c r="M5" s="223">
        <v>471.39886619757903</v>
      </c>
      <c r="N5" s="223">
        <v>409.81686107775988</v>
      </c>
      <c r="O5" s="223">
        <v>356.86703144819461</v>
      </c>
      <c r="P5" s="223">
        <v>371.13127556765738</v>
      </c>
      <c r="Q5" s="223">
        <v>336.99434231818708</v>
      </c>
      <c r="R5" s="223">
        <v>359.55013091886599</v>
      </c>
      <c r="S5" s="223">
        <v>331.08834263847132</v>
      </c>
      <c r="T5" s="223">
        <v>322.93107911762752</v>
      </c>
      <c r="U5" s="223">
        <v>325.15008467865778</v>
      </c>
      <c r="V5" s="223">
        <v>288.30966012112191</v>
      </c>
      <c r="W5" s="223">
        <v>242.64869892211411</v>
      </c>
      <c r="X5" s="223">
        <v>314.27604107836299</v>
      </c>
      <c r="Y5" s="223">
        <v>297.99553547798268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9.2376752114686074</v>
      </c>
      <c r="C10" s="260">
        <v>10.18479735855489</v>
      </c>
      <c r="D10" s="260">
        <v>10.841585276467081</v>
      </c>
      <c r="E10" s="260">
        <v>9.803378111321436</v>
      </c>
      <c r="F10" s="260">
        <v>10.13972923249508</v>
      </c>
      <c r="G10" s="260">
        <v>11.380091422877911</v>
      </c>
      <c r="H10" s="260">
        <v>11.3691220007954</v>
      </c>
      <c r="I10" s="260">
        <v>10.19394676278468</v>
      </c>
      <c r="J10" s="260">
        <v>12.868807088465971</v>
      </c>
      <c r="K10" s="260">
        <v>9.2363897654912854</v>
      </c>
      <c r="L10" s="260">
        <v>9.531367067880641</v>
      </c>
      <c r="M10" s="260">
        <v>9.0913779260572429</v>
      </c>
      <c r="N10" s="260">
        <v>7.8003000651625047</v>
      </c>
      <c r="O10" s="260">
        <v>6.5704070160581773</v>
      </c>
      <c r="P10" s="260">
        <v>6.9350842087627651</v>
      </c>
      <c r="Q10" s="260">
        <v>5.820215498233499</v>
      </c>
      <c r="R10" s="260">
        <v>6.1223891689343972</v>
      </c>
      <c r="S10" s="260">
        <v>5.6405162854060089</v>
      </c>
      <c r="T10" s="260">
        <v>5.793415112473614</v>
      </c>
      <c r="U10" s="260">
        <v>6.053468878881155</v>
      </c>
      <c r="V10" s="260">
        <v>5.2921588448010208</v>
      </c>
      <c r="W10" s="260">
        <v>4.3369954369946084</v>
      </c>
      <c r="X10" s="260">
        <v>6.3023600336891086</v>
      </c>
      <c r="Y10" s="260">
        <v>5.9431180553554626</v>
      </c>
      <c r="DA10" s="68" t="s">
        <v>2305</v>
      </c>
    </row>
    <row r="11" spans="1:105" ht="12" customHeight="1" x14ac:dyDescent="0.25">
      <c r="A11" s="37" t="s">
        <v>159</v>
      </c>
      <c r="B11" s="226">
        <v>1.8449598089952941</v>
      </c>
      <c r="C11" s="226">
        <v>1.6201382852602111</v>
      </c>
      <c r="D11" s="226">
        <v>1.7663073405762919</v>
      </c>
      <c r="E11" s="226">
        <v>1.513079892627007</v>
      </c>
      <c r="F11" s="226">
        <v>1.2664176166626899</v>
      </c>
      <c r="G11" s="226">
        <v>1.387354269912952</v>
      </c>
      <c r="H11" s="226">
        <v>0.94996501986830961</v>
      </c>
      <c r="I11" s="226">
        <v>1.3452961632965419</v>
      </c>
      <c r="J11" s="226">
        <v>1.410129130020884</v>
      </c>
      <c r="K11" s="226">
        <v>0.89361343151223926</v>
      </c>
      <c r="L11" s="226">
        <v>0.94243440193178518</v>
      </c>
      <c r="M11" s="226">
        <v>0.95763198313133591</v>
      </c>
      <c r="N11" s="226">
        <v>0.86936117653614842</v>
      </c>
      <c r="O11" s="226">
        <v>0.7286893513285817</v>
      </c>
      <c r="P11" s="226">
        <v>0.72940729737794185</v>
      </c>
      <c r="Q11" s="226">
        <v>0.70483443836650728</v>
      </c>
      <c r="R11" s="226">
        <v>0.57253241927914522</v>
      </c>
      <c r="S11" s="226">
        <v>0.52024574521740896</v>
      </c>
      <c r="T11" s="226">
        <v>0.51638597194374214</v>
      </c>
      <c r="U11" s="226">
        <v>0.51450687808402329</v>
      </c>
      <c r="V11" s="226">
        <v>0.42173502113990918</v>
      </c>
      <c r="W11" s="226">
        <v>0.42693739040152401</v>
      </c>
      <c r="X11" s="226">
        <v>0.80302498493164509</v>
      </c>
      <c r="Y11" s="226">
        <v>0.84050029570669038</v>
      </c>
      <c r="DA11" s="69" t="s">
        <v>2306</v>
      </c>
    </row>
    <row r="12" spans="1:105" ht="12" customHeight="1" x14ac:dyDescent="0.25">
      <c r="A12" s="37" t="s">
        <v>35</v>
      </c>
      <c r="B12" s="226">
        <v>7.3927154024733124</v>
      </c>
      <c r="C12" s="226">
        <v>8.5646590732946777</v>
      </c>
      <c r="D12" s="226">
        <v>9.0752779358907922</v>
      </c>
      <c r="E12" s="226">
        <v>8.2902982186944278</v>
      </c>
      <c r="F12" s="226">
        <v>8.8733116158323888</v>
      </c>
      <c r="G12" s="226">
        <v>9.9927371529649527</v>
      </c>
      <c r="H12" s="226">
        <v>10.41915698092709</v>
      </c>
      <c r="I12" s="226">
        <v>8.8486505994881419</v>
      </c>
      <c r="J12" s="226">
        <v>11.45867795844509</v>
      </c>
      <c r="K12" s="226">
        <v>8.3427763339790459</v>
      </c>
      <c r="L12" s="226">
        <v>8.5889326659488567</v>
      </c>
      <c r="M12" s="226">
        <v>8.1337459429259074</v>
      </c>
      <c r="N12" s="226">
        <v>6.9309388886263559</v>
      </c>
      <c r="O12" s="226">
        <v>5.8417176647295959</v>
      </c>
      <c r="P12" s="226">
        <v>6.2056769113848231</v>
      </c>
      <c r="Q12" s="226">
        <v>5.1153810598669924</v>
      </c>
      <c r="R12" s="226">
        <v>5.5498567496552518</v>
      </c>
      <c r="S12" s="226">
        <v>5.1202705401886002</v>
      </c>
      <c r="T12" s="226">
        <v>5.2770291405298719</v>
      </c>
      <c r="U12" s="226">
        <v>5.5389620007971319</v>
      </c>
      <c r="V12" s="226">
        <v>4.8704238236611106</v>
      </c>
      <c r="W12" s="226">
        <v>3.9100580465930852</v>
      </c>
      <c r="X12" s="226">
        <v>5.4993350487574633</v>
      </c>
      <c r="Y12" s="226">
        <v>5.1026177596487718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34.110979888867043</v>
      </c>
      <c r="C16" s="261">
        <f t="shared" si="0"/>
        <v>38.156178568077223</v>
      </c>
      <c r="D16" s="261">
        <f t="shared" si="0"/>
        <v>40.566215379411489</v>
      </c>
      <c r="E16" s="261">
        <f t="shared" si="0"/>
        <v>36.283675479538502</v>
      </c>
      <c r="F16" s="261">
        <f t="shared" si="0"/>
        <v>36.509678624220143</v>
      </c>
      <c r="G16" s="261">
        <f t="shared" si="0"/>
        <v>41.448273651726211</v>
      </c>
      <c r="H16" s="261">
        <f t="shared" si="0"/>
        <v>41.496126472051607</v>
      </c>
      <c r="I16" s="261">
        <f t="shared" si="0"/>
        <v>37.725741886394331</v>
      </c>
      <c r="J16" s="261">
        <f t="shared" si="0"/>
        <v>45.889817896216996</v>
      </c>
      <c r="K16" s="261">
        <f t="shared" si="0"/>
        <v>34.218561208553353</v>
      </c>
      <c r="L16" s="261">
        <f t="shared" si="0"/>
        <v>34.226098418022431</v>
      </c>
      <c r="M16" s="261">
        <f t="shared" si="0"/>
        <v>33.367778734468757</v>
      </c>
      <c r="N16" s="261">
        <f t="shared" si="0"/>
        <v>28.085400894922181</v>
      </c>
      <c r="O16" s="261">
        <f t="shared" si="0"/>
        <v>23.287969238720759</v>
      </c>
      <c r="P16" s="261">
        <f t="shared" si="0"/>
        <v>24.390497242605381</v>
      </c>
      <c r="Q16" s="261">
        <f t="shared" si="0"/>
        <v>21.13094774558467</v>
      </c>
      <c r="R16" s="261">
        <f t="shared" si="0"/>
        <v>22.910999098590491</v>
      </c>
      <c r="S16" s="261">
        <f t="shared" si="0"/>
        <v>21.022643967697551</v>
      </c>
      <c r="T16" s="261">
        <f t="shared" si="0"/>
        <v>20.952329005356649</v>
      </c>
      <c r="U16" s="261">
        <f t="shared" si="0"/>
        <v>21.140095258603932</v>
      </c>
      <c r="V16" s="261">
        <f t="shared" si="0"/>
        <v>18.19030114036255</v>
      </c>
      <c r="W16" s="261">
        <f t="shared" si="0"/>
        <v>14.386521414650179</v>
      </c>
      <c r="X16" s="261">
        <f t="shared" si="0"/>
        <v>20.563726485452751</v>
      </c>
      <c r="Y16" s="261">
        <f t="shared" si="0"/>
        <v>19.178701543517558</v>
      </c>
      <c r="DA16" s="70"/>
    </row>
    <row r="17" spans="1:105" ht="12" customHeight="1" x14ac:dyDescent="0.25">
      <c r="A17" s="60" t="s">
        <v>2148</v>
      </c>
      <c r="B17" s="329">
        <v>34.110979888867043</v>
      </c>
      <c r="C17" s="329">
        <v>38.156178568077223</v>
      </c>
      <c r="D17" s="329">
        <v>40.566215379411489</v>
      </c>
      <c r="E17" s="329">
        <v>36.283675479538502</v>
      </c>
      <c r="F17" s="329">
        <v>36.509678624220143</v>
      </c>
      <c r="G17" s="329">
        <v>41.448273651726211</v>
      </c>
      <c r="H17" s="329">
        <v>41.496126472051607</v>
      </c>
      <c r="I17" s="329">
        <v>37.725741886394331</v>
      </c>
      <c r="J17" s="329">
        <v>45.889817896216996</v>
      </c>
      <c r="K17" s="329">
        <v>34.218561208553353</v>
      </c>
      <c r="L17" s="329">
        <v>34.226098418022431</v>
      </c>
      <c r="M17" s="329">
        <v>33.367778734468757</v>
      </c>
      <c r="N17" s="329">
        <v>28.085400894922181</v>
      </c>
      <c r="O17" s="329">
        <v>23.287969238720759</v>
      </c>
      <c r="P17" s="329">
        <v>24.390497242605381</v>
      </c>
      <c r="Q17" s="329">
        <v>21.13094774558467</v>
      </c>
      <c r="R17" s="329">
        <v>22.910999098590491</v>
      </c>
      <c r="S17" s="329">
        <v>21.022643967697551</v>
      </c>
      <c r="T17" s="329">
        <v>20.952329005356649</v>
      </c>
      <c r="U17" s="329">
        <v>21.140095258603932</v>
      </c>
      <c r="V17" s="329">
        <v>18.19030114036255</v>
      </c>
      <c r="W17" s="329">
        <v>14.386521414650179</v>
      </c>
      <c r="X17" s="329">
        <v>20.563726485452751</v>
      </c>
      <c r="Y17" s="329">
        <v>19.178701543517558</v>
      </c>
      <c r="DA17" s="72" t="s">
        <v>2311</v>
      </c>
    </row>
    <row r="18" spans="1:105" ht="12" customHeight="1" x14ac:dyDescent="0.25">
      <c r="A18" s="59" t="s">
        <v>28</v>
      </c>
      <c r="B18" s="230">
        <v>4.5262264062303323</v>
      </c>
      <c r="C18" s="230">
        <v>7.5417044629879886</v>
      </c>
      <c r="D18" s="230">
        <v>7.1171353673205138</v>
      </c>
      <c r="E18" s="230">
        <v>5.6644028749530539</v>
      </c>
      <c r="F18" s="230">
        <v>7.3347110873757906</v>
      </c>
      <c r="G18" s="230">
        <v>7.3409223407223818</v>
      </c>
      <c r="H18" s="230">
        <v>7.3445694795608194</v>
      </c>
      <c r="I18" s="230">
        <v>6.9101144727375168</v>
      </c>
      <c r="J18" s="230">
        <v>7.8389892266390362</v>
      </c>
      <c r="K18" s="230">
        <v>5.7656789847289529</v>
      </c>
      <c r="L18" s="230">
        <v>5.2232688503217997</v>
      </c>
      <c r="M18" s="230">
        <v>5.5282757063038472</v>
      </c>
      <c r="N18" s="230">
        <v>5.0882848095586564</v>
      </c>
      <c r="O18" s="230">
        <v>3.8056378397530639</v>
      </c>
      <c r="P18" s="230">
        <v>4.0445532956722898</v>
      </c>
      <c r="Q18" s="230">
        <v>3.5985832549760852</v>
      </c>
      <c r="R18" s="230">
        <v>4.5100441051352433</v>
      </c>
      <c r="S18" s="230">
        <v>4.3418172928735501</v>
      </c>
      <c r="T18" s="230">
        <v>3.2983096251261959</v>
      </c>
      <c r="U18" s="230">
        <v>2.5099878876124082</v>
      </c>
      <c r="V18" s="230">
        <v>1.747612672220024</v>
      </c>
      <c r="W18" s="230">
        <v>0.36992975236515058</v>
      </c>
      <c r="X18" s="230">
        <v>0.55794470393536399</v>
      </c>
      <c r="Y18" s="230">
        <v>0.46529372827058851</v>
      </c>
      <c r="DA18" s="71" t="s">
        <v>2312</v>
      </c>
    </row>
    <row r="19" spans="1:105" ht="12" customHeight="1" x14ac:dyDescent="0.25">
      <c r="A19" s="59" t="s">
        <v>31</v>
      </c>
      <c r="B19" s="230">
        <v>0.23381320379663731</v>
      </c>
      <c r="C19" s="230">
        <v>0.23557250736424121</v>
      </c>
      <c r="D19" s="230">
        <v>0.14223744248868819</v>
      </c>
      <c r="E19" s="230">
        <v>0.23012379501680971</v>
      </c>
      <c r="F19" s="230">
        <v>0.24765989542650599</v>
      </c>
      <c r="G19" s="230">
        <v>0.4637062239442799</v>
      </c>
      <c r="H19" s="230">
        <v>0.69104848480735348</v>
      </c>
      <c r="I19" s="230">
        <v>0.22630203759492781</v>
      </c>
      <c r="J19" s="230">
        <v>0.45972850462204851</v>
      </c>
      <c r="K19" s="230">
        <v>0.6617431435999398</v>
      </c>
      <c r="L19" s="230">
        <v>0.2197847863765256</v>
      </c>
      <c r="M19" s="230">
        <v>0.43674933298592611</v>
      </c>
      <c r="N19" s="230">
        <v>0.21148971297146699</v>
      </c>
      <c r="O19" s="230">
        <v>0.20141194068931501</v>
      </c>
      <c r="P19" s="230">
        <v>0.40585844389033521</v>
      </c>
      <c r="Q19" s="230">
        <v>0.38669508424374111</v>
      </c>
      <c r="R19" s="230">
        <v>0.19632584038173481</v>
      </c>
      <c r="S19" s="230">
        <v>0.2348999407111515</v>
      </c>
      <c r="T19" s="230">
        <v>0.2203946862298968</v>
      </c>
      <c r="U19" s="230">
        <v>0.18089386581280001</v>
      </c>
      <c r="V19" s="230">
        <v>0.19511279380648719</v>
      </c>
      <c r="W19" s="230">
        <v>0.22028812056647759</v>
      </c>
      <c r="X19" s="230">
        <v>0.2635871704838546</v>
      </c>
      <c r="Y19" s="230">
        <v>0.25923408520501651</v>
      </c>
      <c r="DA19" s="71" t="s">
        <v>2313</v>
      </c>
    </row>
    <row r="20" spans="1:105" ht="12" customHeight="1" x14ac:dyDescent="0.25">
      <c r="A20" s="59" t="s">
        <v>159</v>
      </c>
      <c r="B20" s="230">
        <v>3.863244083251121</v>
      </c>
      <c r="C20" s="230">
        <v>3.4067614872407019</v>
      </c>
      <c r="D20" s="230">
        <v>3.671175102220309</v>
      </c>
      <c r="E20" s="230">
        <v>3.3390089077681462</v>
      </c>
      <c r="F20" s="230">
        <v>3.0453204914860641</v>
      </c>
      <c r="G20" s="230">
        <v>3.1276857122704871</v>
      </c>
      <c r="H20" s="230">
        <v>2.157125720830869</v>
      </c>
      <c r="I20" s="230">
        <v>3.0584264429494961</v>
      </c>
      <c r="J20" s="230">
        <v>3.3471581429280848</v>
      </c>
      <c r="K20" s="230">
        <v>2.07078416769951</v>
      </c>
      <c r="L20" s="230">
        <v>2.2947755187289358</v>
      </c>
      <c r="M20" s="230">
        <v>2.2786945029248429</v>
      </c>
      <c r="N20" s="230">
        <v>2.1907563089389752</v>
      </c>
      <c r="O20" s="230">
        <v>1.9022720643059261</v>
      </c>
      <c r="P20" s="230">
        <v>1.9167726165658521</v>
      </c>
      <c r="Q20" s="230">
        <v>1.828902909478247</v>
      </c>
      <c r="R20" s="230">
        <v>1.446278259272372</v>
      </c>
      <c r="S20" s="230">
        <v>1.3336905680774569</v>
      </c>
      <c r="T20" s="230">
        <v>1.340648692018495</v>
      </c>
      <c r="U20" s="230">
        <v>1.3658675612666571</v>
      </c>
      <c r="V20" s="230">
        <v>1.141954842268184</v>
      </c>
      <c r="W20" s="230">
        <v>1.1909272016817849</v>
      </c>
      <c r="X20" s="230">
        <v>2.2221452145181289</v>
      </c>
      <c r="Y20" s="230">
        <v>2.3535527496845341</v>
      </c>
      <c r="DA20" s="71" t="s">
        <v>2314</v>
      </c>
    </row>
    <row r="21" spans="1:105" ht="12" customHeight="1" x14ac:dyDescent="0.25">
      <c r="A21" s="59" t="s">
        <v>32</v>
      </c>
      <c r="B21" s="230">
        <v>10.007757880121121</v>
      </c>
      <c r="C21" s="230">
        <v>8.9627202062069848</v>
      </c>
      <c r="D21" s="230">
        <v>10.77318887229144</v>
      </c>
      <c r="E21" s="230">
        <v>8.7554155219696792</v>
      </c>
      <c r="F21" s="230">
        <v>4.5445725913399331</v>
      </c>
      <c r="G21" s="230">
        <v>7.9880860711923294</v>
      </c>
      <c r="H21" s="230">
        <v>7.6441626652021704</v>
      </c>
      <c r="I21" s="230">
        <v>7.4141783802344126</v>
      </c>
      <c r="J21" s="230">
        <v>7.0450093716314601</v>
      </c>
      <c r="K21" s="230">
        <v>6.3875108237492411</v>
      </c>
      <c r="L21" s="230">
        <v>5.5746944043024822</v>
      </c>
      <c r="M21" s="230">
        <v>5.7697325878652492</v>
      </c>
      <c r="N21" s="230">
        <v>3.1291739788553592</v>
      </c>
      <c r="O21" s="230">
        <v>2.1286148514127858</v>
      </c>
      <c r="P21" s="230">
        <v>1.715727791349924</v>
      </c>
      <c r="Q21" s="230">
        <v>2.0433865451881119</v>
      </c>
      <c r="R21" s="230">
        <v>2.7388178703114598</v>
      </c>
      <c r="S21" s="230">
        <v>1.986023048039306</v>
      </c>
      <c r="T21" s="230">
        <v>2.3926770020595769</v>
      </c>
      <c r="U21" s="230">
        <v>2.3789972904000791</v>
      </c>
      <c r="V21" s="230">
        <v>1.9177094883641519</v>
      </c>
      <c r="W21" s="230">
        <v>1.6984035788479761</v>
      </c>
      <c r="X21" s="230">
        <v>2.302190312506414</v>
      </c>
      <c r="Y21" s="230">
        <v>1.8123689474260889</v>
      </c>
      <c r="DA21" s="71" t="s">
        <v>2315</v>
      </c>
    </row>
    <row r="22" spans="1:105" ht="12" customHeight="1" x14ac:dyDescent="0.25">
      <c r="A22" s="59" t="s">
        <v>35</v>
      </c>
      <c r="B22" s="230">
        <v>15.47993831546783</v>
      </c>
      <c r="C22" s="230">
        <v>18.009419904277301</v>
      </c>
      <c r="D22" s="230">
        <v>18.86247859509054</v>
      </c>
      <c r="E22" s="230">
        <v>18.294724379830811</v>
      </c>
      <c r="F22" s="230">
        <v>21.337414558591849</v>
      </c>
      <c r="G22" s="230">
        <v>22.527873303596738</v>
      </c>
      <c r="H22" s="230">
        <v>23.65922012165041</v>
      </c>
      <c r="I22" s="230">
        <v>20.116720552877979</v>
      </c>
      <c r="J22" s="230">
        <v>27.198932650396362</v>
      </c>
      <c r="K22" s="230">
        <v>19.332844088775708</v>
      </c>
      <c r="L22" s="230">
        <v>20.913574858292691</v>
      </c>
      <c r="M22" s="230">
        <v>19.354326604388891</v>
      </c>
      <c r="N22" s="230">
        <v>17.46569608459772</v>
      </c>
      <c r="O22" s="230">
        <v>15.250032542559669</v>
      </c>
      <c r="P22" s="230">
        <v>16.307585095126981</v>
      </c>
      <c r="Q22" s="230">
        <v>13.27337995169848</v>
      </c>
      <c r="R22" s="230">
        <v>14.01953302348968</v>
      </c>
      <c r="S22" s="230">
        <v>13.12621311799608</v>
      </c>
      <c r="T22" s="230">
        <v>13.70029899992249</v>
      </c>
      <c r="U22" s="230">
        <v>14.70434865351198</v>
      </c>
      <c r="V22" s="230">
        <v>13.187911343703711</v>
      </c>
      <c r="W22" s="230">
        <v>10.90697276118879</v>
      </c>
      <c r="X22" s="230">
        <v>15.217859084008991</v>
      </c>
      <c r="Y22" s="230">
        <v>14.288252032931339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28.425816574055879</v>
      </c>
      <c r="C25" s="261">
        <f t="shared" si="1"/>
        <v>31.796815473397679</v>
      </c>
      <c r="D25" s="261">
        <f t="shared" si="1"/>
        <v>33.805179482842917</v>
      </c>
      <c r="E25" s="261">
        <f t="shared" si="1"/>
        <v>30.236396232948739</v>
      </c>
      <c r="F25" s="261">
        <f t="shared" si="1"/>
        <v>30.424732186850122</v>
      </c>
      <c r="G25" s="261">
        <f t="shared" si="1"/>
        <v>34.540228043105188</v>
      </c>
      <c r="H25" s="261">
        <f t="shared" si="1"/>
        <v>34.580105393376343</v>
      </c>
      <c r="I25" s="261">
        <f t="shared" si="1"/>
        <v>31.438118238661939</v>
      </c>
      <c r="J25" s="261">
        <f t="shared" si="1"/>
        <v>38.241514913514173</v>
      </c>
      <c r="K25" s="261">
        <f t="shared" si="1"/>
        <v>28.515467673794461</v>
      </c>
      <c r="L25" s="261">
        <f t="shared" si="1"/>
        <v>28.521748681685359</v>
      </c>
      <c r="M25" s="261">
        <f t="shared" si="1"/>
        <v>27.806482278723959</v>
      </c>
      <c r="N25" s="261">
        <f t="shared" si="1"/>
        <v>23.404500745768491</v>
      </c>
      <c r="O25" s="261">
        <f t="shared" si="1"/>
        <v>19.406641032267299</v>
      </c>
      <c r="P25" s="261">
        <f t="shared" si="1"/>
        <v>20.32541436883783</v>
      </c>
      <c r="Q25" s="261">
        <f t="shared" si="1"/>
        <v>17.609123121320561</v>
      </c>
      <c r="R25" s="261">
        <f t="shared" si="1"/>
        <v>19.092499248825419</v>
      </c>
      <c r="S25" s="261">
        <f t="shared" si="1"/>
        <v>17.518869973081291</v>
      </c>
      <c r="T25" s="261">
        <f t="shared" si="1"/>
        <v>17.460274171130539</v>
      </c>
      <c r="U25" s="261">
        <f t="shared" si="1"/>
        <v>17.61674604883661</v>
      </c>
      <c r="V25" s="261">
        <f t="shared" si="1"/>
        <v>15.15858428363547</v>
      </c>
      <c r="W25" s="261">
        <f t="shared" si="1"/>
        <v>11.988767845541821</v>
      </c>
      <c r="X25" s="261">
        <f t="shared" si="1"/>
        <v>17.136438737877299</v>
      </c>
      <c r="Y25" s="261">
        <f t="shared" si="1"/>
        <v>15.98225128626464</v>
      </c>
      <c r="DA25" s="70"/>
    </row>
    <row r="26" spans="1:105" ht="12" customHeight="1" x14ac:dyDescent="0.25">
      <c r="A26" s="60" t="s">
        <v>2160</v>
      </c>
      <c r="B26" s="329">
        <v>28.425816574055879</v>
      </c>
      <c r="C26" s="329">
        <v>31.796815473397679</v>
      </c>
      <c r="D26" s="329">
        <v>33.805179482842917</v>
      </c>
      <c r="E26" s="329">
        <v>30.236396232948739</v>
      </c>
      <c r="F26" s="329">
        <v>30.424732186850122</v>
      </c>
      <c r="G26" s="329">
        <v>34.540228043105188</v>
      </c>
      <c r="H26" s="329">
        <v>34.580105393376343</v>
      </c>
      <c r="I26" s="329">
        <v>31.438118238661939</v>
      </c>
      <c r="J26" s="329">
        <v>38.241514913514173</v>
      </c>
      <c r="K26" s="329">
        <v>28.515467673794461</v>
      </c>
      <c r="L26" s="329">
        <v>28.521748681685359</v>
      </c>
      <c r="M26" s="329">
        <v>27.806482278723959</v>
      </c>
      <c r="N26" s="329">
        <v>23.404500745768491</v>
      </c>
      <c r="O26" s="329">
        <v>19.406641032267299</v>
      </c>
      <c r="P26" s="329">
        <v>20.32541436883783</v>
      </c>
      <c r="Q26" s="329">
        <v>17.609123121320561</v>
      </c>
      <c r="R26" s="329">
        <v>19.092499248825419</v>
      </c>
      <c r="S26" s="329">
        <v>17.518869973081291</v>
      </c>
      <c r="T26" s="329">
        <v>17.460274171130539</v>
      </c>
      <c r="U26" s="329">
        <v>17.61674604883661</v>
      </c>
      <c r="V26" s="329">
        <v>15.15858428363547</v>
      </c>
      <c r="W26" s="329">
        <v>11.988767845541821</v>
      </c>
      <c r="X26" s="329">
        <v>17.136438737877299</v>
      </c>
      <c r="Y26" s="329">
        <v>15.98225128626464</v>
      </c>
      <c r="DA26" s="72" t="s">
        <v>2319</v>
      </c>
    </row>
    <row r="27" spans="1:105" ht="12" customHeight="1" x14ac:dyDescent="0.25">
      <c r="A27" s="59" t="s">
        <v>28</v>
      </c>
      <c r="B27" s="230">
        <v>3.771855338525278</v>
      </c>
      <c r="C27" s="230">
        <v>6.2847537191566563</v>
      </c>
      <c r="D27" s="230">
        <v>5.930946139433761</v>
      </c>
      <c r="E27" s="230">
        <v>4.7203357291275454</v>
      </c>
      <c r="F27" s="230">
        <v>6.112259239479827</v>
      </c>
      <c r="G27" s="230">
        <v>6.1174352839353192</v>
      </c>
      <c r="H27" s="230">
        <v>6.1204745663006834</v>
      </c>
      <c r="I27" s="230">
        <v>5.7584287272812631</v>
      </c>
      <c r="J27" s="230">
        <v>6.5324910221991983</v>
      </c>
      <c r="K27" s="230">
        <v>4.8047324872741273</v>
      </c>
      <c r="L27" s="230">
        <v>4.3527240419348354</v>
      </c>
      <c r="M27" s="230">
        <v>4.6068964219198714</v>
      </c>
      <c r="N27" s="230">
        <v>4.2402373412988821</v>
      </c>
      <c r="O27" s="230">
        <v>3.1713648664608871</v>
      </c>
      <c r="P27" s="230">
        <v>3.3704610797269101</v>
      </c>
      <c r="Q27" s="230">
        <v>2.9988193791467381</v>
      </c>
      <c r="R27" s="230">
        <v>3.758370087612704</v>
      </c>
      <c r="S27" s="230">
        <v>3.6181810773946261</v>
      </c>
      <c r="T27" s="230">
        <v>2.7485913542718299</v>
      </c>
      <c r="U27" s="230">
        <v>2.09165657301034</v>
      </c>
      <c r="V27" s="230">
        <v>1.456343893516687</v>
      </c>
      <c r="W27" s="230">
        <v>0.30827479363762561</v>
      </c>
      <c r="X27" s="230">
        <v>0.46495391994613672</v>
      </c>
      <c r="Y27" s="230">
        <v>0.38774477355882392</v>
      </c>
      <c r="DA27" s="71" t="s">
        <v>2320</v>
      </c>
    </row>
    <row r="28" spans="1:105" ht="12" customHeight="1" x14ac:dyDescent="0.25">
      <c r="A28" s="59" t="s">
        <v>31</v>
      </c>
      <c r="B28" s="230">
        <v>0.19484433649719779</v>
      </c>
      <c r="C28" s="230">
        <v>0.19631042280353431</v>
      </c>
      <c r="D28" s="230">
        <v>0.1185312020739069</v>
      </c>
      <c r="E28" s="230">
        <v>0.19176982918067481</v>
      </c>
      <c r="F28" s="230">
        <v>0.206383246188755</v>
      </c>
      <c r="G28" s="230">
        <v>0.38642185328689999</v>
      </c>
      <c r="H28" s="230">
        <v>0.57587373733946123</v>
      </c>
      <c r="I28" s="230">
        <v>0.18858503132910651</v>
      </c>
      <c r="J28" s="230">
        <v>0.38310708718504061</v>
      </c>
      <c r="K28" s="230">
        <v>0.55145261966661641</v>
      </c>
      <c r="L28" s="230">
        <v>0.18315398864710469</v>
      </c>
      <c r="M28" s="230">
        <v>0.36395777748827163</v>
      </c>
      <c r="N28" s="230">
        <v>0.17624142747622251</v>
      </c>
      <c r="O28" s="230">
        <v>0.16784328390776251</v>
      </c>
      <c r="P28" s="230">
        <v>0.33821536990861278</v>
      </c>
      <c r="Q28" s="230">
        <v>0.32224590353645111</v>
      </c>
      <c r="R28" s="230">
        <v>0.16360486698477911</v>
      </c>
      <c r="S28" s="230">
        <v>0.19574995059262629</v>
      </c>
      <c r="T28" s="230">
        <v>0.18366223852491401</v>
      </c>
      <c r="U28" s="230">
        <v>0.15074488817733339</v>
      </c>
      <c r="V28" s="230">
        <v>0.16259399483873929</v>
      </c>
      <c r="W28" s="230">
        <v>0.18357343380539809</v>
      </c>
      <c r="X28" s="230">
        <v>0.21965597540321211</v>
      </c>
      <c r="Y28" s="230">
        <v>0.2160284043375138</v>
      </c>
      <c r="DA28" s="71" t="s">
        <v>2321</v>
      </c>
    </row>
    <row r="29" spans="1:105" ht="12" customHeight="1" x14ac:dyDescent="0.25">
      <c r="A29" s="59" t="s">
        <v>159</v>
      </c>
      <c r="B29" s="230">
        <v>3.2193700693759362</v>
      </c>
      <c r="C29" s="230">
        <v>2.8389679060339179</v>
      </c>
      <c r="D29" s="230">
        <v>3.0593125851835912</v>
      </c>
      <c r="E29" s="230">
        <v>2.782507423140121</v>
      </c>
      <c r="F29" s="230">
        <v>2.5377670762383859</v>
      </c>
      <c r="G29" s="230">
        <v>2.6064047602254061</v>
      </c>
      <c r="H29" s="230">
        <v>1.7976047673590581</v>
      </c>
      <c r="I29" s="230">
        <v>2.5486887024579121</v>
      </c>
      <c r="J29" s="230">
        <v>2.7892984524400721</v>
      </c>
      <c r="K29" s="230">
        <v>1.7256534730829249</v>
      </c>
      <c r="L29" s="230">
        <v>1.912312932274113</v>
      </c>
      <c r="M29" s="230">
        <v>1.898912085770702</v>
      </c>
      <c r="N29" s="230">
        <v>1.825630257449147</v>
      </c>
      <c r="O29" s="230">
        <v>1.585226720254939</v>
      </c>
      <c r="P29" s="230">
        <v>1.5973105138048771</v>
      </c>
      <c r="Q29" s="230">
        <v>1.524085757898539</v>
      </c>
      <c r="R29" s="230">
        <v>1.205231882726977</v>
      </c>
      <c r="S29" s="230">
        <v>1.111408806731214</v>
      </c>
      <c r="T29" s="230">
        <v>1.1172072433487461</v>
      </c>
      <c r="U29" s="230">
        <v>1.138222967722214</v>
      </c>
      <c r="V29" s="230">
        <v>0.95162903522348752</v>
      </c>
      <c r="W29" s="230">
        <v>0.99243933473482082</v>
      </c>
      <c r="X29" s="230">
        <v>1.851787678765108</v>
      </c>
      <c r="Y29" s="230">
        <v>1.961293958070446</v>
      </c>
      <c r="DA29" s="71" t="s">
        <v>2322</v>
      </c>
    </row>
    <row r="30" spans="1:105" ht="12" customHeight="1" x14ac:dyDescent="0.25">
      <c r="A30" s="59" t="s">
        <v>32</v>
      </c>
      <c r="B30" s="230">
        <v>8.3397982334342728</v>
      </c>
      <c r="C30" s="230">
        <v>7.4689335051724877</v>
      </c>
      <c r="D30" s="230">
        <v>8.9776573935762034</v>
      </c>
      <c r="E30" s="230">
        <v>7.2961796016414002</v>
      </c>
      <c r="F30" s="230">
        <v>3.787143826116611</v>
      </c>
      <c r="G30" s="230">
        <v>6.6567383926602766</v>
      </c>
      <c r="H30" s="230">
        <v>6.3701355543351417</v>
      </c>
      <c r="I30" s="230">
        <v>6.1784819835286768</v>
      </c>
      <c r="J30" s="230">
        <v>5.8708411430262197</v>
      </c>
      <c r="K30" s="230">
        <v>5.3229256864577001</v>
      </c>
      <c r="L30" s="230">
        <v>4.6455786702520676</v>
      </c>
      <c r="M30" s="230">
        <v>4.8081104898877056</v>
      </c>
      <c r="N30" s="230">
        <v>2.6076449823794672</v>
      </c>
      <c r="O30" s="230">
        <v>1.773845709510655</v>
      </c>
      <c r="P30" s="230">
        <v>1.429773159458271</v>
      </c>
      <c r="Q30" s="230">
        <v>1.702822120990094</v>
      </c>
      <c r="R30" s="230">
        <v>2.2823482252595499</v>
      </c>
      <c r="S30" s="230">
        <v>1.655019206699422</v>
      </c>
      <c r="T30" s="230">
        <v>1.993897501716315</v>
      </c>
      <c r="U30" s="230">
        <v>1.982497742000066</v>
      </c>
      <c r="V30" s="230">
        <v>1.5980912403034599</v>
      </c>
      <c r="W30" s="230">
        <v>1.415336315706647</v>
      </c>
      <c r="X30" s="230">
        <v>1.9184919270886791</v>
      </c>
      <c r="Y30" s="230">
        <v>1.510307456188408</v>
      </c>
      <c r="DA30" s="71" t="s">
        <v>2323</v>
      </c>
    </row>
    <row r="31" spans="1:105" ht="12" customHeight="1" x14ac:dyDescent="0.25">
      <c r="A31" s="59" t="s">
        <v>35</v>
      </c>
      <c r="B31" s="230">
        <v>12.89994859622319</v>
      </c>
      <c r="C31" s="230">
        <v>15.00784992023109</v>
      </c>
      <c r="D31" s="230">
        <v>15.718732162575449</v>
      </c>
      <c r="E31" s="230">
        <v>15.245603649859</v>
      </c>
      <c r="F31" s="230">
        <v>17.781178798826542</v>
      </c>
      <c r="G31" s="230">
        <v>18.77322775299729</v>
      </c>
      <c r="H31" s="230">
        <v>19.716016768042</v>
      </c>
      <c r="I31" s="230">
        <v>16.763933794064979</v>
      </c>
      <c r="J31" s="230">
        <v>22.665777208663641</v>
      </c>
      <c r="K31" s="230">
        <v>16.110703407313089</v>
      </c>
      <c r="L31" s="230">
        <v>17.427979048577239</v>
      </c>
      <c r="M31" s="230">
        <v>16.128605503657411</v>
      </c>
      <c r="N31" s="230">
        <v>14.554746737164781</v>
      </c>
      <c r="O31" s="230">
        <v>12.70836045213305</v>
      </c>
      <c r="P31" s="230">
        <v>13.58965424593916</v>
      </c>
      <c r="Q31" s="230">
        <v>11.061149959748739</v>
      </c>
      <c r="R31" s="230">
        <v>11.682944186241411</v>
      </c>
      <c r="S31" s="230">
        <v>10.93851093166341</v>
      </c>
      <c r="T31" s="230">
        <v>11.416915833268741</v>
      </c>
      <c r="U31" s="230">
        <v>12.25362387792666</v>
      </c>
      <c r="V31" s="230">
        <v>10.98992611975309</v>
      </c>
      <c r="W31" s="230">
        <v>9.0891439676573302</v>
      </c>
      <c r="X31" s="230">
        <v>12.68154923667416</v>
      </c>
      <c r="Y31" s="230">
        <v>11.906876694109449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314.37916345461502</v>
      </c>
      <c r="C34" s="261">
        <v>348.55483767702822</v>
      </c>
      <c r="D34" s="261">
        <v>369.12236140320641</v>
      </c>
      <c r="E34" s="261">
        <v>341.25030432791772</v>
      </c>
      <c r="F34" s="261">
        <v>351.6954643529408</v>
      </c>
      <c r="G34" s="261">
        <v>386.02999689283422</v>
      </c>
      <c r="H34" s="261">
        <v>389.47664411848962</v>
      </c>
      <c r="I34" s="261">
        <v>361.07375657918942</v>
      </c>
      <c r="J34" s="261">
        <v>431.45066621310411</v>
      </c>
      <c r="K34" s="261">
        <v>337.27748004486102</v>
      </c>
      <c r="L34" s="261">
        <v>338.66121226488212</v>
      </c>
      <c r="M34" s="261">
        <v>332.54316069920611</v>
      </c>
      <c r="N34" s="261">
        <v>290.21440816773878</v>
      </c>
      <c r="O34" s="261">
        <v>254.28807001511959</v>
      </c>
      <c r="P34" s="261">
        <v>263.98358608827101</v>
      </c>
      <c r="Q34" s="261">
        <v>241.48151125699081</v>
      </c>
      <c r="R34" s="261">
        <v>257.48302690210153</v>
      </c>
      <c r="S34" s="261">
        <v>236.596178569693</v>
      </c>
      <c r="T34" s="261">
        <v>229.37044731850779</v>
      </c>
      <c r="U34" s="261">
        <v>230.69897127128851</v>
      </c>
      <c r="V34" s="261">
        <v>205.1884386571277</v>
      </c>
      <c r="W34" s="261">
        <v>173.39462740747919</v>
      </c>
      <c r="X34" s="261">
        <v>222.09459862499401</v>
      </c>
      <c r="Y34" s="261">
        <v>211.21554368038119</v>
      </c>
      <c r="DA34" s="70" t="s">
        <v>2327</v>
      </c>
    </row>
    <row r="35" spans="1:105" ht="12" customHeight="1" x14ac:dyDescent="0.25">
      <c r="A35" s="64" t="s">
        <v>28</v>
      </c>
      <c r="B35" s="229">
        <v>41.715344321178392</v>
      </c>
      <c r="C35" s="229">
        <v>68.893103910153059</v>
      </c>
      <c r="D35" s="229">
        <v>64.508838534870023</v>
      </c>
      <c r="E35" s="229">
        <v>53.130450508757612</v>
      </c>
      <c r="F35" s="229">
        <v>70.640030027029638</v>
      </c>
      <c r="G35" s="229">
        <v>68.350393197442443</v>
      </c>
      <c r="H35" s="229">
        <v>68.895987585364196</v>
      </c>
      <c r="I35" s="229">
        <v>66.130089894137512</v>
      </c>
      <c r="J35" s="229">
        <v>73.694967824768042</v>
      </c>
      <c r="K35" s="229">
        <v>56.823590352985008</v>
      </c>
      <c r="L35" s="229">
        <v>51.68332479006483</v>
      </c>
      <c r="M35" s="229">
        <v>55.09477544850381</v>
      </c>
      <c r="N35" s="229">
        <v>52.578689195850039</v>
      </c>
      <c r="O35" s="229">
        <v>41.554860002059783</v>
      </c>
      <c r="P35" s="229">
        <v>43.775068318478247</v>
      </c>
      <c r="Q35" s="229">
        <v>41.124105423870667</v>
      </c>
      <c r="R35" s="229">
        <v>50.685690425593179</v>
      </c>
      <c r="S35" s="229">
        <v>48.864328441281167</v>
      </c>
      <c r="T35" s="229">
        <v>36.107430057857542</v>
      </c>
      <c r="U35" s="229">
        <v>27.3911548880039</v>
      </c>
      <c r="V35" s="229">
        <v>19.71324789090821</v>
      </c>
      <c r="W35" s="229">
        <v>4.4586060611550558</v>
      </c>
      <c r="X35" s="229">
        <v>6.0259751637489982</v>
      </c>
      <c r="Y35" s="229">
        <v>5.1242920468180371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2.1549072953550859</v>
      </c>
      <c r="C37" s="229">
        <v>2.151943411183467</v>
      </c>
      <c r="D37" s="229">
        <v>1.2892226629897729</v>
      </c>
      <c r="E37" s="229">
        <v>2.158494226477389</v>
      </c>
      <c r="F37" s="229">
        <v>2.385193123629719</v>
      </c>
      <c r="G37" s="229">
        <v>4.317509607597068</v>
      </c>
      <c r="H37" s="229">
        <v>6.4824041712270741</v>
      </c>
      <c r="I37" s="229">
        <v>2.1657201408778359</v>
      </c>
      <c r="J37" s="229">
        <v>4.3219446253501852</v>
      </c>
      <c r="K37" s="229">
        <v>6.5218027938104566</v>
      </c>
      <c r="L37" s="229">
        <v>2.174731729061421</v>
      </c>
      <c r="M37" s="229">
        <v>4.3526422534796927</v>
      </c>
      <c r="N37" s="229">
        <v>2.1853831502428802</v>
      </c>
      <c r="O37" s="229">
        <v>2.1992752202166281</v>
      </c>
      <c r="P37" s="229">
        <v>4.3926930392884156</v>
      </c>
      <c r="Q37" s="229">
        <v>4.4190972626080987</v>
      </c>
      <c r="R37" s="229">
        <v>2.2063887926955501</v>
      </c>
      <c r="S37" s="229">
        <v>2.643645984962792</v>
      </c>
      <c r="T37" s="229">
        <v>2.4127163979837052</v>
      </c>
      <c r="U37" s="229">
        <v>1.9740700428166109</v>
      </c>
      <c r="V37" s="229">
        <v>2.200892069584794</v>
      </c>
      <c r="W37" s="229">
        <v>2.6550390804702402</v>
      </c>
      <c r="X37" s="229">
        <v>2.8468228690321751</v>
      </c>
      <c r="Y37" s="229">
        <v>2.8549517871594841</v>
      </c>
      <c r="DA37" s="73" t="s">
        <v>2330</v>
      </c>
    </row>
    <row r="38" spans="1:105" ht="12" customHeight="1" x14ac:dyDescent="0.25">
      <c r="A38" s="64" t="s">
        <v>159</v>
      </c>
      <c r="B38" s="229">
        <v>35.60505875440618</v>
      </c>
      <c r="C38" s="229">
        <v>31.12060069304189</v>
      </c>
      <c r="D38" s="229">
        <v>33.275079042303638</v>
      </c>
      <c r="E38" s="229">
        <v>31.31893183426622</v>
      </c>
      <c r="F38" s="229">
        <v>29.329243974007738</v>
      </c>
      <c r="G38" s="229">
        <v>29.121483419844189</v>
      </c>
      <c r="H38" s="229">
        <v>20.234992302274481</v>
      </c>
      <c r="I38" s="229">
        <v>29.26927135647469</v>
      </c>
      <c r="J38" s="229">
        <v>31.46690274930441</v>
      </c>
      <c r="K38" s="229">
        <v>20.408592217233132</v>
      </c>
      <c r="L38" s="229">
        <v>22.706399355156719</v>
      </c>
      <c r="M38" s="229">
        <v>22.709461073228908</v>
      </c>
      <c r="N38" s="229">
        <v>22.637705903404591</v>
      </c>
      <c r="O38" s="229">
        <v>20.771458726926909</v>
      </c>
      <c r="P38" s="229">
        <v>20.745641386637089</v>
      </c>
      <c r="Q38" s="229">
        <v>20.900446295192641</v>
      </c>
      <c r="R38" s="229">
        <v>16.253857037734448</v>
      </c>
      <c r="S38" s="229">
        <v>15.009819520628479</v>
      </c>
      <c r="T38" s="229">
        <v>14.67642046412301</v>
      </c>
      <c r="U38" s="229">
        <v>14.905526083133211</v>
      </c>
      <c r="V38" s="229">
        <v>12.88136624533557</v>
      </c>
      <c r="W38" s="229">
        <v>14.35373934068315</v>
      </c>
      <c r="X38" s="229">
        <v>23.99985478575524</v>
      </c>
      <c r="Y38" s="229">
        <v>25.91973823030256</v>
      </c>
      <c r="DA38" s="73" t="s">
        <v>2331</v>
      </c>
    </row>
    <row r="39" spans="1:105" ht="12" customHeight="1" x14ac:dyDescent="0.25">
      <c r="A39" s="64" t="s">
        <v>32</v>
      </c>
      <c r="B39" s="229">
        <v>92.23512665596742</v>
      </c>
      <c r="C39" s="229">
        <v>81.87401369467176</v>
      </c>
      <c r="D39" s="229">
        <v>97.646857281843566</v>
      </c>
      <c r="E39" s="229">
        <v>82.123249589211767</v>
      </c>
      <c r="F39" s="229">
        <v>43.768423934899161</v>
      </c>
      <c r="G39" s="229">
        <v>74.376052288721112</v>
      </c>
      <c r="H39" s="229">
        <v>71.706331807179666</v>
      </c>
      <c r="I39" s="229">
        <v>70.954002963403184</v>
      </c>
      <c r="J39" s="229">
        <v>66.230699387013772</v>
      </c>
      <c r="K39" s="229">
        <v>62.95204769209812</v>
      </c>
      <c r="L39" s="229">
        <v>55.160618715839512</v>
      </c>
      <c r="M39" s="229">
        <v>57.501133846105461</v>
      </c>
      <c r="N39" s="229">
        <v>32.334641678253057</v>
      </c>
      <c r="O39" s="229">
        <v>23.242961068124941</v>
      </c>
      <c r="P39" s="229">
        <v>18.56969009720282</v>
      </c>
      <c r="Q39" s="229">
        <v>23.351535243720029</v>
      </c>
      <c r="R39" s="229">
        <v>30.779937284565939</v>
      </c>
      <c r="S39" s="229">
        <v>22.351397114437098</v>
      </c>
      <c r="T39" s="229">
        <v>26.193240575346231</v>
      </c>
      <c r="U39" s="229">
        <v>25.961672397342149</v>
      </c>
      <c r="V39" s="229">
        <v>21.631957199558311</v>
      </c>
      <c r="W39" s="229">
        <v>20.470136404341829</v>
      </c>
      <c r="X39" s="229">
        <v>24.864366571699431</v>
      </c>
      <c r="Y39" s="229">
        <v>19.959666805985041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142.6687264277079</v>
      </c>
      <c r="C41" s="229">
        <v>164.515175967978</v>
      </c>
      <c r="D41" s="229">
        <v>170.96718317952161</v>
      </c>
      <c r="E41" s="229">
        <v>171.59919053992391</v>
      </c>
      <c r="F41" s="229">
        <v>205.498974283032</v>
      </c>
      <c r="G41" s="229">
        <v>209.75415986371561</v>
      </c>
      <c r="H41" s="229">
        <v>221.93613122141701</v>
      </c>
      <c r="I41" s="229">
        <v>192.51787271912491</v>
      </c>
      <c r="J41" s="229">
        <v>255.6993521214965</v>
      </c>
      <c r="K41" s="229">
        <v>190.53464748356299</v>
      </c>
      <c r="L41" s="229">
        <v>206.93613767475961</v>
      </c>
      <c r="M41" s="229">
        <v>192.8851480778882</v>
      </c>
      <c r="N41" s="229">
        <v>180.47798823998829</v>
      </c>
      <c r="O41" s="229">
        <v>166.5195149977913</v>
      </c>
      <c r="P41" s="229">
        <v>176.5004932466644</v>
      </c>
      <c r="Q41" s="229">
        <v>151.6863270315994</v>
      </c>
      <c r="R41" s="229">
        <v>157.55715336151241</v>
      </c>
      <c r="S41" s="229">
        <v>147.72698750838339</v>
      </c>
      <c r="T41" s="229">
        <v>149.98063982319729</v>
      </c>
      <c r="U41" s="229">
        <v>160.46654785999269</v>
      </c>
      <c r="V41" s="229">
        <v>148.7609752517408</v>
      </c>
      <c r="W41" s="229">
        <v>131.45710652082889</v>
      </c>
      <c r="X41" s="229">
        <v>164.35757923475811</v>
      </c>
      <c r="Y41" s="229">
        <v>157.3568948101161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1.4351807016777649</v>
      </c>
      <c r="E42" s="229">
        <v>0.91998762928076427</v>
      </c>
      <c r="F42" s="229">
        <v>7.3599010342523266E-2</v>
      </c>
      <c r="G42" s="229">
        <v>0.1103985155137851</v>
      </c>
      <c r="H42" s="229">
        <v>0.22079703102709231</v>
      </c>
      <c r="I42" s="229">
        <v>3.6799505171259198E-2</v>
      </c>
      <c r="J42" s="229">
        <v>3.6799505171199197E-2</v>
      </c>
      <c r="K42" s="229">
        <v>3.6799505171238582E-2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50.45728026350438</v>
      </c>
      <c r="C45" s="261">
        <f t="shared" si="2"/>
        <v>55.983641905913352</v>
      </c>
      <c r="D45" s="261">
        <f t="shared" si="2"/>
        <v>59.343743133514323</v>
      </c>
      <c r="E45" s="261">
        <f t="shared" si="2"/>
        <v>55.091327956876754</v>
      </c>
      <c r="F45" s="261">
        <f t="shared" si="2"/>
        <v>56.472805640000445</v>
      </c>
      <c r="G45" s="261">
        <f t="shared" si="2"/>
        <v>61.782202123711457</v>
      </c>
      <c r="H45" s="261">
        <f t="shared" si="2"/>
        <v>62.388091335033693</v>
      </c>
      <c r="I45" s="261">
        <f t="shared" si="2"/>
        <v>58.127635922468023</v>
      </c>
      <c r="J45" s="261">
        <f t="shared" si="2"/>
        <v>69.267500091161793</v>
      </c>
      <c r="K45" s="261">
        <f t="shared" si="2"/>
        <v>54.426890576869241</v>
      </c>
      <c r="L45" s="261">
        <f t="shared" si="2"/>
        <v>54.734890602717797</v>
      </c>
      <c r="M45" s="261">
        <f t="shared" si="2"/>
        <v>53.855687245786555</v>
      </c>
      <c r="N45" s="261">
        <f t="shared" si="2"/>
        <v>47.262040131895489</v>
      </c>
      <c r="O45" s="261">
        <f t="shared" si="2"/>
        <v>41.657911567202682</v>
      </c>
      <c r="P45" s="261">
        <f t="shared" si="2"/>
        <v>43.326376573549453</v>
      </c>
      <c r="Q45" s="261">
        <f t="shared" si="2"/>
        <v>39.853740260492039</v>
      </c>
      <c r="R45" s="261">
        <f t="shared" si="2"/>
        <v>42.292032672445984</v>
      </c>
      <c r="S45" s="261">
        <f t="shared" si="2"/>
        <v>39.398545146473225</v>
      </c>
      <c r="T45" s="261">
        <f t="shared" si="2"/>
        <v>38.514620020196098</v>
      </c>
      <c r="U45" s="261">
        <f t="shared" si="2"/>
        <v>38.6137335984426</v>
      </c>
      <c r="V45" s="261">
        <f t="shared" si="2"/>
        <v>34.513497275373368</v>
      </c>
      <c r="W45" s="261">
        <f t="shared" si="2"/>
        <v>29.745473358618192</v>
      </c>
      <c r="X45" s="261">
        <f t="shared" si="2"/>
        <v>37.266117511807039</v>
      </c>
      <c r="Y45" s="261">
        <f t="shared" si="2"/>
        <v>35.320612378879439</v>
      </c>
      <c r="DA45" s="70"/>
    </row>
    <row r="46" spans="1:105" ht="12" customHeight="1" x14ac:dyDescent="0.25">
      <c r="A46" s="165" t="s">
        <v>2184</v>
      </c>
      <c r="B46" s="346">
        <v>27.736838629279649</v>
      </c>
      <c r="C46" s="346">
        <v>30.793296086729111</v>
      </c>
      <c r="D46" s="346">
        <v>32.666965398022043</v>
      </c>
      <c r="E46" s="346">
        <v>30.428886792059579</v>
      </c>
      <c r="F46" s="346">
        <v>31.05548413864679</v>
      </c>
      <c r="G46" s="346">
        <v>33.883495615670952</v>
      </c>
      <c r="H46" s="346">
        <v>34.240292787101779</v>
      </c>
      <c r="I46" s="346">
        <v>32.032537500997513</v>
      </c>
      <c r="J46" s="346">
        <v>38.086204320720647</v>
      </c>
      <c r="K46" s="346">
        <v>30.051568702193091</v>
      </c>
      <c r="L46" s="346">
        <v>30.259565258355849</v>
      </c>
      <c r="M46" s="346">
        <v>29.822518537970211</v>
      </c>
      <c r="N46" s="346">
        <v>26.288005308057379</v>
      </c>
      <c r="O46" s="346">
        <v>23.280302855573652</v>
      </c>
      <c r="P46" s="346">
        <v>24.2480649125485</v>
      </c>
      <c r="Q46" s="346">
        <v>22.401672120960558</v>
      </c>
      <c r="R46" s="346">
        <v>23.683521789448911</v>
      </c>
      <c r="S46" s="346">
        <v>22.29954403264983</v>
      </c>
      <c r="T46" s="346">
        <v>21.937828468078759</v>
      </c>
      <c r="U46" s="346">
        <v>21.940928523682299</v>
      </c>
      <c r="V46" s="346">
        <v>19.684359449259158</v>
      </c>
      <c r="W46" s="346">
        <v>17.21410051441088</v>
      </c>
      <c r="X46" s="346">
        <v>21.215157550320221</v>
      </c>
      <c r="Y46" s="346">
        <v>20.05589069790857</v>
      </c>
      <c r="DA46" s="167" t="s">
        <v>2338</v>
      </c>
    </row>
    <row r="47" spans="1:105" ht="12" customHeight="1" x14ac:dyDescent="0.25">
      <c r="A47" s="59" t="s">
        <v>28</v>
      </c>
      <c r="B47" s="230">
        <v>3.6804340373162132</v>
      </c>
      <c r="C47" s="230">
        <v>6.0864045416144066</v>
      </c>
      <c r="D47" s="230">
        <v>5.7312522896897091</v>
      </c>
      <c r="E47" s="230">
        <v>4.7503862700944746</v>
      </c>
      <c r="F47" s="230">
        <v>6.2389758666472286</v>
      </c>
      <c r="G47" s="230">
        <v>6.0011211090932504</v>
      </c>
      <c r="H47" s="230">
        <v>6.0603297405301344</v>
      </c>
      <c r="I47" s="230">
        <v>5.8673067755886548</v>
      </c>
      <c r="J47" s="230">
        <v>6.5059605603341106</v>
      </c>
      <c r="K47" s="230">
        <v>5.0635588407224628</v>
      </c>
      <c r="L47" s="230">
        <v>4.6179334468057096</v>
      </c>
      <c r="M47" s="230">
        <v>4.9409073959109486</v>
      </c>
      <c r="N47" s="230">
        <v>4.7626472765346772</v>
      </c>
      <c r="O47" s="230">
        <v>3.804385026444201</v>
      </c>
      <c r="P47" s="230">
        <v>4.0209344598522643</v>
      </c>
      <c r="Q47" s="230">
        <v>3.8149865850100202</v>
      </c>
      <c r="R47" s="230">
        <v>4.6621156666152297</v>
      </c>
      <c r="S47" s="230">
        <v>4.6055361092032134</v>
      </c>
      <c r="T47" s="230">
        <v>3.4534466680115949</v>
      </c>
      <c r="U47" s="230">
        <v>2.605071744650644</v>
      </c>
      <c r="V47" s="230">
        <v>1.8911526396738709</v>
      </c>
      <c r="W47" s="230">
        <v>0.44263708765623577</v>
      </c>
      <c r="X47" s="230">
        <v>0.57561963813947792</v>
      </c>
      <c r="Y47" s="230">
        <v>0.4865751800476546</v>
      </c>
      <c r="DA47" s="71" t="s">
        <v>2339</v>
      </c>
    </row>
    <row r="48" spans="1:105" ht="12" customHeight="1" x14ac:dyDescent="0.25">
      <c r="A48" s="59" t="s">
        <v>31</v>
      </c>
      <c r="B48" s="230">
        <v>0.19012174743238089</v>
      </c>
      <c r="C48" s="230">
        <v>0.19011479245013399</v>
      </c>
      <c r="D48" s="230">
        <v>0.1145402786191226</v>
      </c>
      <c r="E48" s="230">
        <v>0.19299067181533211</v>
      </c>
      <c r="F48" s="230">
        <v>0.210661891422252</v>
      </c>
      <c r="G48" s="230">
        <v>0.37907460122457909</v>
      </c>
      <c r="H48" s="230">
        <v>0.57021472753181934</v>
      </c>
      <c r="I48" s="230">
        <v>0.19215072105516401</v>
      </c>
      <c r="J48" s="230">
        <v>0.3815511710831635</v>
      </c>
      <c r="K48" s="230">
        <v>0.58115884598116774</v>
      </c>
      <c r="L48" s="230">
        <v>0.1943134740316258</v>
      </c>
      <c r="M48" s="230">
        <v>0.39034558407581899</v>
      </c>
      <c r="N48" s="230">
        <v>0.19795489898805879</v>
      </c>
      <c r="O48" s="230">
        <v>0.20134563601964209</v>
      </c>
      <c r="P48" s="230">
        <v>0.40348836659090292</v>
      </c>
      <c r="Q48" s="230">
        <v>0.40994926457217579</v>
      </c>
      <c r="R48" s="230">
        <v>0.2029456375299992</v>
      </c>
      <c r="S48" s="230">
        <v>0.24916759182165091</v>
      </c>
      <c r="T48" s="230">
        <v>0.23076102043602931</v>
      </c>
      <c r="U48" s="230">
        <v>0.1877465229753808</v>
      </c>
      <c r="V48" s="230">
        <v>0.21113836086605489</v>
      </c>
      <c r="W48" s="230">
        <v>0.26358434678312509</v>
      </c>
      <c r="X48" s="230">
        <v>0.27193725582831629</v>
      </c>
      <c r="Y48" s="230">
        <v>0.27109084868164379</v>
      </c>
      <c r="DA48" s="71" t="s">
        <v>2340</v>
      </c>
    </row>
    <row r="49" spans="1:105" ht="12" customHeight="1" x14ac:dyDescent="0.25">
      <c r="A49" s="59" t="s">
        <v>159</v>
      </c>
      <c r="B49" s="230">
        <v>3.1413397701198318</v>
      </c>
      <c r="C49" s="230">
        <v>2.7493690172955638</v>
      </c>
      <c r="D49" s="230">
        <v>2.9563061013371419</v>
      </c>
      <c r="E49" s="230">
        <v>2.8002213863215748</v>
      </c>
      <c r="F49" s="230">
        <v>2.590378929210901</v>
      </c>
      <c r="G49" s="230">
        <v>2.5568477473729492</v>
      </c>
      <c r="H49" s="230">
        <v>1.7799400218616399</v>
      </c>
      <c r="I49" s="230">
        <v>2.5968782806933852</v>
      </c>
      <c r="J49" s="230">
        <v>2.7779702506911019</v>
      </c>
      <c r="K49" s="230">
        <v>1.818612778712634</v>
      </c>
      <c r="L49" s="230">
        <v>2.0288292493686981</v>
      </c>
      <c r="M49" s="230">
        <v>2.036587739226654</v>
      </c>
      <c r="N49" s="230">
        <v>2.050553370895992</v>
      </c>
      <c r="O49" s="230">
        <v>1.901645837675966</v>
      </c>
      <c r="P49" s="230">
        <v>1.905579306841529</v>
      </c>
      <c r="Q49" s="230">
        <v>1.9388852697230921</v>
      </c>
      <c r="R49" s="230">
        <v>1.4950444770953151</v>
      </c>
      <c r="S49" s="230">
        <v>1.414697960659526</v>
      </c>
      <c r="T49" s="230">
        <v>1.4037065299011251</v>
      </c>
      <c r="U49" s="230">
        <v>1.4176096260668909</v>
      </c>
      <c r="V49" s="230">
        <v>1.2357491729562959</v>
      </c>
      <c r="W49" s="230">
        <v>1.424996353477072</v>
      </c>
      <c r="X49" s="230">
        <v>2.2925397718668532</v>
      </c>
      <c r="Y49" s="230">
        <v>2.4611987726244031</v>
      </c>
      <c r="DA49" s="71" t="s">
        <v>2341</v>
      </c>
    </row>
    <row r="50" spans="1:105" ht="12" customHeight="1" x14ac:dyDescent="0.25">
      <c r="A50" s="59" t="s">
        <v>32</v>
      </c>
      <c r="B50" s="230">
        <v>8.1376602567907348</v>
      </c>
      <c r="C50" s="230">
        <v>7.2332111707629343</v>
      </c>
      <c r="D50" s="230">
        <v>8.6753813444503365</v>
      </c>
      <c r="E50" s="230">
        <v>7.3426284469360867</v>
      </c>
      <c r="F50" s="230">
        <v>3.8656571995585711</v>
      </c>
      <c r="G50" s="230">
        <v>6.5301701500316867</v>
      </c>
      <c r="H50" s="230">
        <v>6.3075373539995363</v>
      </c>
      <c r="I50" s="230">
        <v>6.2953022294200567</v>
      </c>
      <c r="J50" s="230">
        <v>5.846997845495193</v>
      </c>
      <c r="K50" s="230">
        <v>5.6096666129819877</v>
      </c>
      <c r="L50" s="230">
        <v>4.9286315682875568</v>
      </c>
      <c r="M50" s="230">
        <v>5.1567099635252864</v>
      </c>
      <c r="N50" s="230">
        <v>2.928914651200766</v>
      </c>
      <c r="O50" s="230">
        <v>2.1279141128959891</v>
      </c>
      <c r="P50" s="230">
        <v>1.7057085160299259</v>
      </c>
      <c r="Q50" s="230">
        <v>2.1662670294213959</v>
      </c>
      <c r="R50" s="230">
        <v>2.8311664816417399</v>
      </c>
      <c r="S50" s="230">
        <v>2.1066526397754708</v>
      </c>
      <c r="T50" s="230">
        <v>2.5052173263067972</v>
      </c>
      <c r="U50" s="230">
        <v>2.4691189357558772</v>
      </c>
      <c r="V50" s="230">
        <v>2.075220338406254</v>
      </c>
      <c r="W50" s="230">
        <v>2.0322139784640312</v>
      </c>
      <c r="X50" s="230">
        <v>2.375120590385015</v>
      </c>
      <c r="Y50" s="230">
        <v>1.8952624833012821</v>
      </c>
      <c r="DA50" s="71" t="s">
        <v>2342</v>
      </c>
    </row>
    <row r="51" spans="1:105" ht="12" customHeight="1" x14ac:dyDescent="0.25">
      <c r="A51" s="59" t="s">
        <v>35</v>
      </c>
      <c r="B51" s="230">
        <v>12.587282817620491</v>
      </c>
      <c r="C51" s="230">
        <v>14.53419656460607</v>
      </c>
      <c r="D51" s="230">
        <v>15.18948538392573</v>
      </c>
      <c r="E51" s="230">
        <v>15.342660016892109</v>
      </c>
      <c r="F51" s="230">
        <v>18.149810251807839</v>
      </c>
      <c r="G51" s="230">
        <v>18.416282007948482</v>
      </c>
      <c r="H51" s="230">
        <v>19.522270943178651</v>
      </c>
      <c r="I51" s="230">
        <v>17.080899494240249</v>
      </c>
      <c r="J51" s="230">
        <v>22.57372449311708</v>
      </c>
      <c r="K51" s="230">
        <v>16.978571623794831</v>
      </c>
      <c r="L51" s="230">
        <v>18.489857519862259</v>
      </c>
      <c r="M51" s="230">
        <v>17.297967855231501</v>
      </c>
      <c r="N51" s="230">
        <v>16.347935110437891</v>
      </c>
      <c r="O51" s="230">
        <v>15.24501224253785</v>
      </c>
      <c r="P51" s="230">
        <v>16.21235426323388</v>
      </c>
      <c r="Q51" s="230">
        <v>14.071583972233871</v>
      </c>
      <c r="R51" s="230">
        <v>14.492249526566621</v>
      </c>
      <c r="S51" s="230">
        <v>13.923489731189971</v>
      </c>
      <c r="T51" s="230">
        <v>14.344696923423211</v>
      </c>
      <c r="U51" s="230">
        <v>15.261381694233499</v>
      </c>
      <c r="V51" s="230">
        <v>14.27109893735668</v>
      </c>
      <c r="W51" s="230">
        <v>13.05066874803042</v>
      </c>
      <c r="X51" s="230">
        <v>15.699940294100561</v>
      </c>
      <c r="Y51" s="230">
        <v>14.941763413253581</v>
      </c>
      <c r="DA51" s="71" t="s">
        <v>2343</v>
      </c>
    </row>
    <row r="52" spans="1:105" ht="12" customHeight="1" x14ac:dyDescent="0.25">
      <c r="A52" s="165" t="s">
        <v>2191</v>
      </c>
      <c r="B52" s="346">
        <v>22.720441634224731</v>
      </c>
      <c r="C52" s="346">
        <v>25.190345819184241</v>
      </c>
      <c r="D52" s="346">
        <v>26.67677773549228</v>
      </c>
      <c r="E52" s="346">
        <v>24.662441164817171</v>
      </c>
      <c r="F52" s="346">
        <v>25.417321501353651</v>
      </c>
      <c r="G52" s="346">
        <v>27.898706508040501</v>
      </c>
      <c r="H52" s="346">
        <v>28.147798547931909</v>
      </c>
      <c r="I52" s="346">
        <v>26.09509842147051</v>
      </c>
      <c r="J52" s="346">
        <v>31.181295770441139</v>
      </c>
      <c r="K52" s="346">
        <v>24.37532187467615</v>
      </c>
      <c r="L52" s="346">
        <v>24.475325344361949</v>
      </c>
      <c r="M52" s="346">
        <v>24.033168707816341</v>
      </c>
      <c r="N52" s="346">
        <v>20.97403482383811</v>
      </c>
      <c r="O52" s="346">
        <v>18.37760871162903</v>
      </c>
      <c r="P52" s="346">
        <v>19.078311661000949</v>
      </c>
      <c r="Q52" s="346">
        <v>17.45206813953148</v>
      </c>
      <c r="R52" s="346">
        <v>18.60851088299707</v>
      </c>
      <c r="S52" s="346">
        <v>17.099001113823391</v>
      </c>
      <c r="T52" s="346">
        <v>16.576791552117339</v>
      </c>
      <c r="U52" s="346">
        <v>16.672805074760301</v>
      </c>
      <c r="V52" s="346">
        <v>14.829137826114209</v>
      </c>
      <c r="W52" s="346">
        <v>12.53137284420731</v>
      </c>
      <c r="X52" s="346">
        <v>16.050959961486821</v>
      </c>
      <c r="Y52" s="346">
        <v>15.264721680970871</v>
      </c>
      <c r="DA52" s="167" t="s">
        <v>2344</v>
      </c>
    </row>
    <row r="53" spans="1:105" ht="12" customHeight="1" x14ac:dyDescent="0.25">
      <c r="A53" s="64" t="s">
        <v>28</v>
      </c>
      <c r="B53" s="229">
        <v>3.0148023663080599</v>
      </c>
      <c r="C53" s="229">
        <v>4.978961484567928</v>
      </c>
      <c r="D53" s="229">
        <v>4.6621070070845594</v>
      </c>
      <c r="E53" s="229">
        <v>3.8397815126146622</v>
      </c>
      <c r="F53" s="229">
        <v>5.1052132769629619</v>
      </c>
      <c r="G53" s="229">
        <v>4.9397393334020778</v>
      </c>
      <c r="H53" s="229">
        <v>4.9791698901556467</v>
      </c>
      <c r="I53" s="229">
        <v>4.7792761810141213</v>
      </c>
      <c r="J53" s="229">
        <v>5.3259961531783659</v>
      </c>
      <c r="K53" s="229">
        <v>4.1066877775074753</v>
      </c>
      <c r="L53" s="229">
        <v>3.7351965424542839</v>
      </c>
      <c r="M53" s="229">
        <v>3.9817448973814091</v>
      </c>
      <c r="N53" s="229">
        <v>3.7999052671021318</v>
      </c>
      <c r="O53" s="229">
        <v>3.0032040321001752</v>
      </c>
      <c r="P53" s="229">
        <v>3.163660319707442</v>
      </c>
      <c r="Q53" s="229">
        <v>2.9720730431857851</v>
      </c>
      <c r="R53" s="229">
        <v>3.6630966834776371</v>
      </c>
      <c r="S53" s="229">
        <v>3.531465349503017</v>
      </c>
      <c r="T53" s="229">
        <v>2.6095137736755172</v>
      </c>
      <c r="U53" s="229">
        <v>1.979581372659087</v>
      </c>
      <c r="V53" s="229">
        <v>1.4246926965662079</v>
      </c>
      <c r="W53" s="229">
        <v>0.32222714021280352</v>
      </c>
      <c r="X53" s="229">
        <v>0.43550219897767578</v>
      </c>
      <c r="Y53" s="229">
        <v>0.37033681585980488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0.15573692891497379</v>
      </c>
      <c r="C55" s="229">
        <v>0.15552272655947461</v>
      </c>
      <c r="D55" s="229">
        <v>9.3173185990131968E-2</v>
      </c>
      <c r="E55" s="229">
        <v>0.15599615938786759</v>
      </c>
      <c r="F55" s="229">
        <v>0.17237987580435399</v>
      </c>
      <c r="G55" s="229">
        <v>0.31202998305189922</v>
      </c>
      <c r="H55" s="229">
        <v>0.46848870008868171</v>
      </c>
      <c r="I55" s="229">
        <v>0.15651838218592201</v>
      </c>
      <c r="J55" s="229">
        <v>0.31235050544561999</v>
      </c>
      <c r="K55" s="229">
        <v>0.47133607106275638</v>
      </c>
      <c r="L55" s="229">
        <v>0.1571696571021946</v>
      </c>
      <c r="M55" s="229">
        <v>0.31456904836863508</v>
      </c>
      <c r="N55" s="229">
        <v>0.15793944410275659</v>
      </c>
      <c r="O55" s="229">
        <v>0.15894343546639761</v>
      </c>
      <c r="P55" s="229">
        <v>0.31746355171730672</v>
      </c>
      <c r="Q55" s="229">
        <v>0.3193718067309011</v>
      </c>
      <c r="R55" s="229">
        <v>0.15945753922105541</v>
      </c>
      <c r="S55" s="229">
        <v>0.19105847742218751</v>
      </c>
      <c r="T55" s="229">
        <v>0.17436900555987209</v>
      </c>
      <c r="U55" s="229">
        <v>0.14266767140934039</v>
      </c>
      <c r="V55" s="229">
        <v>0.15906028650479681</v>
      </c>
      <c r="W55" s="229">
        <v>0.19188186583847289</v>
      </c>
      <c r="X55" s="229">
        <v>0.20574223853789009</v>
      </c>
      <c r="Y55" s="229">
        <v>0.20632972216063231</v>
      </c>
      <c r="DA55" s="73" t="s">
        <v>2347</v>
      </c>
    </row>
    <row r="56" spans="1:105" ht="12" customHeight="1" x14ac:dyDescent="0.25">
      <c r="A56" s="64" t="s">
        <v>159</v>
      </c>
      <c r="B56" s="229">
        <v>2.5732069849133401</v>
      </c>
      <c r="C56" s="229">
        <v>2.2491114993069461</v>
      </c>
      <c r="D56" s="229">
        <v>2.4048174279336978</v>
      </c>
      <c r="E56" s="229">
        <v>2.2634450545875171</v>
      </c>
      <c r="F56" s="229">
        <v>2.1196486706205659</v>
      </c>
      <c r="G56" s="229">
        <v>2.1046336438837558</v>
      </c>
      <c r="H56" s="229">
        <v>1.4623995958281291</v>
      </c>
      <c r="I56" s="229">
        <v>2.1153144000495212</v>
      </c>
      <c r="J56" s="229">
        <v>2.2741390347538371</v>
      </c>
      <c r="K56" s="229">
        <v>1.4749458049731059</v>
      </c>
      <c r="L56" s="229">
        <v>1.6410102234613071</v>
      </c>
      <c r="M56" s="229">
        <v>1.6412314963535539</v>
      </c>
      <c r="N56" s="229">
        <v>1.636045691002995</v>
      </c>
      <c r="O56" s="229">
        <v>1.501170467141921</v>
      </c>
      <c r="P56" s="229">
        <v>1.499304626649314</v>
      </c>
      <c r="Q56" s="229">
        <v>1.5104925051679741</v>
      </c>
      <c r="R56" s="229">
        <v>1.174679664195339</v>
      </c>
      <c r="S56" s="229">
        <v>1.084772045994451</v>
      </c>
      <c r="T56" s="229">
        <v>1.0606770209902521</v>
      </c>
      <c r="U56" s="229">
        <v>1.077234673181936</v>
      </c>
      <c r="V56" s="229">
        <v>0.93094697094475387</v>
      </c>
      <c r="W56" s="229">
        <v>1.0373565898553809</v>
      </c>
      <c r="X56" s="229">
        <v>1.734489315060288</v>
      </c>
      <c r="Y56" s="229">
        <v>1.873240876286606</v>
      </c>
      <c r="DA56" s="73" t="s">
        <v>2348</v>
      </c>
    </row>
    <row r="57" spans="1:105" ht="12" customHeight="1" x14ac:dyDescent="0.25">
      <c r="A57" s="64" t="s">
        <v>32</v>
      </c>
      <c r="B57" s="229">
        <v>6.6659087351212643</v>
      </c>
      <c r="C57" s="229">
        <v>5.9171025492535696</v>
      </c>
      <c r="D57" s="229">
        <v>7.0570189743439622</v>
      </c>
      <c r="E57" s="229">
        <v>5.9351150330735019</v>
      </c>
      <c r="F57" s="229">
        <v>3.1631801246218481</v>
      </c>
      <c r="G57" s="229">
        <v>5.3752186895614322</v>
      </c>
      <c r="H57" s="229">
        <v>5.1822757867493854</v>
      </c>
      <c r="I57" s="229">
        <v>5.127904360230735</v>
      </c>
      <c r="J57" s="229">
        <v>4.7865473121082589</v>
      </c>
      <c r="K57" s="229">
        <v>4.5495964478884154</v>
      </c>
      <c r="L57" s="229">
        <v>3.9865034446593768</v>
      </c>
      <c r="M57" s="229">
        <v>4.1556544050057198</v>
      </c>
      <c r="N57" s="229">
        <v>2.336851243388391</v>
      </c>
      <c r="O57" s="229">
        <v>1.679787981340334</v>
      </c>
      <c r="P57" s="229">
        <v>1.3420468309123379</v>
      </c>
      <c r="Q57" s="229">
        <v>1.6876347266286831</v>
      </c>
      <c r="R57" s="229">
        <v>2.2244914735897789</v>
      </c>
      <c r="S57" s="229">
        <v>1.6153539185024921</v>
      </c>
      <c r="T57" s="229">
        <v>1.893007116514182</v>
      </c>
      <c r="U57" s="229">
        <v>1.876271493151392</v>
      </c>
      <c r="V57" s="229">
        <v>1.563359402022092</v>
      </c>
      <c r="W57" s="229">
        <v>1.47939365417457</v>
      </c>
      <c r="X57" s="229">
        <v>1.796968295406197</v>
      </c>
      <c r="Y57" s="229">
        <v>1.442501594955176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10.310786618967089</v>
      </c>
      <c r="C59" s="229">
        <v>11.88964755949632</v>
      </c>
      <c r="D59" s="229">
        <v>12.35593944621875</v>
      </c>
      <c r="E59" s="229">
        <v>12.40161513981953</v>
      </c>
      <c r="F59" s="229">
        <v>14.851580492117179</v>
      </c>
      <c r="G59" s="229">
        <v>15.15910626630124</v>
      </c>
      <c r="H59" s="229">
        <v>16.039507391429911</v>
      </c>
      <c r="I59" s="229">
        <v>13.91342556737685</v>
      </c>
      <c r="J59" s="229">
        <v>18.479603234341699</v>
      </c>
      <c r="K59" s="229">
        <v>13.77009624263103</v>
      </c>
      <c r="L59" s="229">
        <v>14.95544547668479</v>
      </c>
      <c r="M59" s="229">
        <v>13.939968860707021</v>
      </c>
      <c r="N59" s="229">
        <v>13.04329317824183</v>
      </c>
      <c r="O59" s="229">
        <v>12.034502795580201</v>
      </c>
      <c r="P59" s="229">
        <v>12.75583633201455</v>
      </c>
      <c r="Q59" s="229">
        <v>10.962496057818139</v>
      </c>
      <c r="R59" s="229">
        <v>11.386785522513261</v>
      </c>
      <c r="S59" s="229">
        <v>10.67635132240124</v>
      </c>
      <c r="T59" s="229">
        <v>10.83922463537751</v>
      </c>
      <c r="U59" s="229">
        <v>11.59704986435854</v>
      </c>
      <c r="V59" s="229">
        <v>10.75107847007636</v>
      </c>
      <c r="W59" s="229">
        <v>9.500513594126085</v>
      </c>
      <c r="X59" s="229">
        <v>11.87825791350477</v>
      </c>
      <c r="Y59" s="229">
        <v>11.37231267170865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0.1037216939211774</v>
      </c>
      <c r="E60" s="229">
        <v>6.6488265334098587E-2</v>
      </c>
      <c r="F60" s="229">
        <v>5.3190612267323759E-3</v>
      </c>
      <c r="G60" s="229">
        <v>7.9785918400985846E-3</v>
      </c>
      <c r="H60" s="229">
        <v>1.595718368016262E-2</v>
      </c>
      <c r="I60" s="229">
        <v>2.6595306133660119E-3</v>
      </c>
      <c r="J60" s="229">
        <v>2.6595306133616759E-3</v>
      </c>
      <c r="K60" s="229">
        <v>2.659530613364523E-3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13.409584566184595</v>
      </c>
      <c r="C66" s="261">
        <f t="shared" si="3"/>
        <v>14.800357695318745</v>
      </c>
      <c r="D66" s="261">
        <f t="shared" si="3"/>
        <v>15.704917322653053</v>
      </c>
      <c r="E66" s="261">
        <f t="shared" si="3"/>
        <v>14.797186529754168</v>
      </c>
      <c r="F66" s="261">
        <f t="shared" si="3"/>
        <v>15.358062682203657</v>
      </c>
      <c r="G66" s="261">
        <f t="shared" si="3"/>
        <v>16.666058344294687</v>
      </c>
      <c r="H66" s="261">
        <f t="shared" si="3"/>
        <v>16.951922717675309</v>
      </c>
      <c r="I66" s="261">
        <f t="shared" si="3"/>
        <v>15.645636009145814</v>
      </c>
      <c r="J66" s="261">
        <f t="shared" si="3"/>
        <v>18.95229491495521</v>
      </c>
      <c r="K66" s="261">
        <f t="shared" si="3"/>
        <v>14.824981048946734</v>
      </c>
      <c r="L66" s="261">
        <f t="shared" si="3"/>
        <v>15.098751123462662</v>
      </c>
      <c r="M66" s="261">
        <f t="shared" si="3"/>
        <v>14.734379313336431</v>
      </c>
      <c r="N66" s="261">
        <f t="shared" si="3"/>
        <v>13.050211072272335</v>
      </c>
      <c r="O66" s="261">
        <f t="shared" si="3"/>
        <v>11.656032578826089</v>
      </c>
      <c r="P66" s="261">
        <f t="shared" si="3"/>
        <v>12.170317085630968</v>
      </c>
      <c r="Q66" s="261">
        <f t="shared" si="3"/>
        <v>11.098804435565476</v>
      </c>
      <c r="R66" s="261">
        <f t="shared" si="3"/>
        <v>11.649183827968161</v>
      </c>
      <c r="S66" s="261">
        <f t="shared" si="3"/>
        <v>10.911588696120283</v>
      </c>
      <c r="T66" s="261">
        <f t="shared" si="3"/>
        <v>10.839993489962737</v>
      </c>
      <c r="U66" s="261">
        <f t="shared" si="3"/>
        <v>11.027069622605001</v>
      </c>
      <c r="V66" s="261">
        <f t="shared" si="3"/>
        <v>9.9666799198218428</v>
      </c>
      <c r="W66" s="261">
        <f t="shared" si="3"/>
        <v>8.7963134588300775</v>
      </c>
      <c r="X66" s="261">
        <f t="shared" si="3"/>
        <v>10.912799684542851</v>
      </c>
      <c r="Y66" s="261">
        <f t="shared" si="3"/>
        <v>10.355308533584438</v>
      </c>
      <c r="DA66" s="70"/>
    </row>
    <row r="67" spans="1:105" ht="12" customHeight="1" x14ac:dyDescent="0.25">
      <c r="A67" s="165" t="s">
        <v>2210</v>
      </c>
      <c r="B67" s="346">
        <v>9.1298337874386633</v>
      </c>
      <c r="C67" s="346">
        <v>10.055361806940549</v>
      </c>
      <c r="D67" s="346">
        <v>10.67992871873761</v>
      </c>
      <c r="E67" s="346">
        <v>10.151629745245669</v>
      </c>
      <c r="F67" s="346">
        <v>10.570312371699369</v>
      </c>
      <c r="G67" s="346">
        <v>11.4109003316998</v>
      </c>
      <c r="H67" s="346">
        <v>11.64984432083495</v>
      </c>
      <c r="I67" s="346">
        <v>10.730215807871589</v>
      </c>
      <c r="J67" s="346">
        <v>13.078809839082639</v>
      </c>
      <c r="K67" s="346">
        <v>10.233507676431559</v>
      </c>
      <c r="L67" s="346">
        <v>10.48844053228091</v>
      </c>
      <c r="M67" s="346">
        <v>10.20735584482809</v>
      </c>
      <c r="N67" s="346">
        <v>9.0994233492224978</v>
      </c>
      <c r="O67" s="346">
        <v>8.1943223505967975</v>
      </c>
      <c r="P67" s="346">
        <v>8.5766184902069664</v>
      </c>
      <c r="Q67" s="346">
        <v>7.8114342596980517</v>
      </c>
      <c r="R67" s="346">
        <v>8.1439795619188509</v>
      </c>
      <c r="S67" s="346">
        <v>7.6907242203862376</v>
      </c>
      <c r="T67" s="346">
        <v>7.7174953582619654</v>
      </c>
      <c r="U67" s="346">
        <v>7.8864858412097094</v>
      </c>
      <c r="V67" s="346">
        <v>7.1733797198889722</v>
      </c>
      <c r="W67" s="346">
        <v>6.4358332554890856</v>
      </c>
      <c r="X67" s="346">
        <v>7.889350162711537</v>
      </c>
      <c r="Y67" s="346">
        <v>7.4799592972796747</v>
      </c>
      <c r="DA67" s="167" t="s">
        <v>2358</v>
      </c>
    </row>
    <row r="68" spans="1:105" ht="12" customHeight="1" x14ac:dyDescent="0.25">
      <c r="A68" s="165" t="s">
        <v>2212</v>
      </c>
      <c r="B68" s="346">
        <v>4.2797507787459317</v>
      </c>
      <c r="C68" s="346">
        <v>4.7449958883781944</v>
      </c>
      <c r="D68" s="346">
        <v>5.0249886039154434</v>
      </c>
      <c r="E68" s="346">
        <v>4.6455567845084991</v>
      </c>
      <c r="F68" s="346">
        <v>4.787750310504288</v>
      </c>
      <c r="G68" s="346">
        <v>5.2551580125948858</v>
      </c>
      <c r="H68" s="346">
        <v>5.3020783968403604</v>
      </c>
      <c r="I68" s="346">
        <v>4.9154202012742241</v>
      </c>
      <c r="J68" s="346">
        <v>5.8734850758725718</v>
      </c>
      <c r="K68" s="346">
        <v>4.5914733725151748</v>
      </c>
      <c r="L68" s="346">
        <v>4.6103105911817526</v>
      </c>
      <c r="M68" s="346">
        <v>4.5270234685083413</v>
      </c>
      <c r="N68" s="346">
        <v>3.9507877230498369</v>
      </c>
      <c r="O68" s="346">
        <v>3.461710228229292</v>
      </c>
      <c r="P68" s="346">
        <v>3.5936985954240011</v>
      </c>
      <c r="Q68" s="346">
        <v>3.2873701758674252</v>
      </c>
      <c r="R68" s="346">
        <v>3.5052042660493101</v>
      </c>
      <c r="S68" s="346">
        <v>3.2208644757340452</v>
      </c>
      <c r="T68" s="346">
        <v>3.122498131700771</v>
      </c>
      <c r="U68" s="346">
        <v>3.140583781395291</v>
      </c>
      <c r="V68" s="346">
        <v>2.793300199932871</v>
      </c>
      <c r="W68" s="346">
        <v>2.3604802033409911</v>
      </c>
      <c r="X68" s="346">
        <v>3.023449521831314</v>
      </c>
      <c r="Y68" s="346">
        <v>2.8753492363047628</v>
      </c>
      <c r="DA68" s="167" t="s">
        <v>2359</v>
      </c>
    </row>
    <row r="69" spans="1:105" ht="12" customHeight="1" x14ac:dyDescent="0.25">
      <c r="A69" s="64" t="s">
        <v>28</v>
      </c>
      <c r="B69" s="229">
        <v>0.56788521027409444</v>
      </c>
      <c r="C69" s="229">
        <v>0.93786532119285027</v>
      </c>
      <c r="D69" s="229">
        <v>0.87818082127908559</v>
      </c>
      <c r="E69" s="229">
        <v>0.72328294420442385</v>
      </c>
      <c r="F69" s="229">
        <v>0.96164682225341114</v>
      </c>
      <c r="G69" s="229">
        <v>0.93047721515606996</v>
      </c>
      <c r="H69" s="229">
        <v>0.93790457764704704</v>
      </c>
      <c r="I69" s="229">
        <v>0.90025146899988995</v>
      </c>
      <c r="J69" s="229">
        <v>1.0032347324546509</v>
      </c>
      <c r="K69" s="229">
        <v>0.77355891653880415</v>
      </c>
      <c r="L69" s="229">
        <v>0.7035827282185354</v>
      </c>
      <c r="M69" s="229">
        <v>0.75002396958984996</v>
      </c>
      <c r="N69" s="229">
        <v>0.71577162926023541</v>
      </c>
      <c r="O69" s="229">
        <v>0.56570048250086402</v>
      </c>
      <c r="P69" s="229">
        <v>0.59592493556816084</v>
      </c>
      <c r="Q69" s="229">
        <v>0.5598364735086796</v>
      </c>
      <c r="R69" s="229">
        <v>0.69000159134758787</v>
      </c>
      <c r="S69" s="229">
        <v>0.66520676943547097</v>
      </c>
      <c r="T69" s="229">
        <v>0.49154276069234087</v>
      </c>
      <c r="U69" s="229">
        <v>0.37288513390808292</v>
      </c>
      <c r="V69" s="229">
        <v>0.26836316722022752</v>
      </c>
      <c r="W69" s="229">
        <v>6.0696525026234467E-2</v>
      </c>
      <c r="X69" s="229">
        <v>8.2033655209091283E-2</v>
      </c>
      <c r="Y69" s="229">
        <v>6.975873539741477E-2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2.933548799506432E-2</v>
      </c>
      <c r="C71" s="229">
        <v>2.9295139628931498E-2</v>
      </c>
      <c r="D71" s="229">
        <v>1.755062783193621E-2</v>
      </c>
      <c r="E71" s="229">
        <v>2.9384318111842101E-2</v>
      </c>
      <c r="F71" s="229">
        <v>3.2470447519933721E-2</v>
      </c>
      <c r="G71" s="229">
        <v>5.87757308795821E-2</v>
      </c>
      <c r="H71" s="229">
        <v>8.8247178964072984E-2</v>
      </c>
      <c r="I71" s="229">
        <v>2.948268694914874E-2</v>
      </c>
      <c r="J71" s="229">
        <v>5.8836106288925667E-2</v>
      </c>
      <c r="K71" s="229">
        <v>8.8783525851156342E-2</v>
      </c>
      <c r="L71" s="229">
        <v>2.9605364772712559E-2</v>
      </c>
      <c r="M71" s="229">
        <v>5.9254003570823242E-2</v>
      </c>
      <c r="N71" s="229">
        <v>2.97503662021813E-2</v>
      </c>
      <c r="O71" s="229">
        <v>2.9939483688961328E-2</v>
      </c>
      <c r="P71" s="229">
        <v>5.9799228578329207E-2</v>
      </c>
      <c r="Q71" s="229">
        <v>6.0158678276180787E-2</v>
      </c>
      <c r="R71" s="229">
        <v>3.0036323177373311E-2</v>
      </c>
      <c r="S71" s="229">
        <v>3.5988854472877398E-2</v>
      </c>
      <c r="T71" s="229">
        <v>3.2845131241194737E-2</v>
      </c>
      <c r="U71" s="229">
        <v>2.687368879732728E-2</v>
      </c>
      <c r="V71" s="229">
        <v>2.996149441087587E-2</v>
      </c>
      <c r="W71" s="229">
        <v>3.6143952567911822E-2</v>
      </c>
      <c r="X71" s="229">
        <v>3.8754770694117813E-2</v>
      </c>
      <c r="Y71" s="229">
        <v>3.8865432429149548E-2</v>
      </c>
      <c r="DA71" s="73" t="s">
        <v>2362</v>
      </c>
    </row>
    <row r="72" spans="1:105" ht="12" customHeight="1" x14ac:dyDescent="0.25">
      <c r="A72" s="64" t="s">
        <v>159</v>
      </c>
      <c r="B72" s="229">
        <v>0.4847038087925406</v>
      </c>
      <c r="C72" s="229">
        <v>0.42365535167000618</v>
      </c>
      <c r="D72" s="229">
        <v>0.45298500027559951</v>
      </c>
      <c r="E72" s="229">
        <v>0.4263553011411389</v>
      </c>
      <c r="F72" s="229">
        <v>0.39926900166813989</v>
      </c>
      <c r="G72" s="229">
        <v>0.39644068638253582</v>
      </c>
      <c r="H72" s="229">
        <v>0.27546585184574179</v>
      </c>
      <c r="I72" s="229">
        <v>0.39845257397054679</v>
      </c>
      <c r="J72" s="229">
        <v>0.42836967967662309</v>
      </c>
      <c r="K72" s="229">
        <v>0.27782912669853521</v>
      </c>
      <c r="L72" s="229">
        <v>0.30910995898994142</v>
      </c>
      <c r="M72" s="229">
        <v>0.30915163920233152</v>
      </c>
      <c r="N72" s="229">
        <v>0.30817481160167209</v>
      </c>
      <c r="O72" s="229">
        <v>0.28276895225942023</v>
      </c>
      <c r="P72" s="229">
        <v>0.28241749200042482</v>
      </c>
      <c r="Q72" s="229">
        <v>0.28452490402056008</v>
      </c>
      <c r="R72" s="229">
        <v>0.22126929962682279</v>
      </c>
      <c r="S72" s="229">
        <v>0.2043337925972927</v>
      </c>
      <c r="T72" s="229">
        <v>0.1997951175272496</v>
      </c>
      <c r="U72" s="229">
        <v>0.20291401046086319</v>
      </c>
      <c r="V72" s="229">
        <v>0.17535843220011979</v>
      </c>
      <c r="W72" s="229">
        <v>0.19540234933563971</v>
      </c>
      <c r="X72" s="229">
        <v>0.32671820893102382</v>
      </c>
      <c r="Y72" s="229">
        <v>0.35285423708445762</v>
      </c>
      <c r="DA72" s="73" t="s">
        <v>2363</v>
      </c>
    </row>
    <row r="73" spans="1:105" ht="12" customHeight="1" x14ac:dyDescent="0.25">
      <c r="A73" s="64" t="s">
        <v>32</v>
      </c>
      <c r="B73" s="229">
        <v>1.2556282381945869</v>
      </c>
      <c r="C73" s="229">
        <v>1.114578873543608</v>
      </c>
      <c r="D73" s="229">
        <v>1.3292999730066191</v>
      </c>
      <c r="E73" s="229">
        <v>1.1179718067839279</v>
      </c>
      <c r="F73" s="229">
        <v>0.59583448330827049</v>
      </c>
      <c r="G73" s="229">
        <v>1.012506567562818</v>
      </c>
      <c r="H73" s="229">
        <v>0.97616275207467629</v>
      </c>
      <c r="I73" s="229">
        <v>0.96592104292434899</v>
      </c>
      <c r="J73" s="229">
        <v>0.90162110034172227</v>
      </c>
      <c r="K73" s="229">
        <v>0.8569876965551585</v>
      </c>
      <c r="L73" s="229">
        <v>0.75092031644553359</v>
      </c>
      <c r="M73" s="229">
        <v>0.78278254720329343</v>
      </c>
      <c r="N73" s="229">
        <v>0.44018250567980771</v>
      </c>
      <c r="O73" s="229">
        <v>0.31641435659596318</v>
      </c>
      <c r="P73" s="229">
        <v>0.25279552493639601</v>
      </c>
      <c r="Q73" s="229">
        <v>0.31789241388019501</v>
      </c>
      <c r="R73" s="229">
        <v>0.41901778449890592</v>
      </c>
      <c r="S73" s="229">
        <v>0.30427719240490148</v>
      </c>
      <c r="T73" s="229">
        <v>0.35657751779214492</v>
      </c>
      <c r="U73" s="229">
        <v>0.35342510120303211</v>
      </c>
      <c r="V73" s="229">
        <v>0.29448321146122503</v>
      </c>
      <c r="W73" s="229">
        <v>0.27866694870878339</v>
      </c>
      <c r="X73" s="229">
        <v>0.33848710273579341</v>
      </c>
      <c r="Y73" s="229">
        <v>0.27171775195831571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1.942198033489646</v>
      </c>
      <c r="C75" s="229">
        <v>2.2396012023427971</v>
      </c>
      <c r="D75" s="229">
        <v>2.327434577127077</v>
      </c>
      <c r="E75" s="229">
        <v>2.3360383088856729</v>
      </c>
      <c r="F75" s="229">
        <v>2.7975276273240128</v>
      </c>
      <c r="G75" s="229">
        <v>2.855454919968099</v>
      </c>
      <c r="H75" s="229">
        <v>3.0212922510172682</v>
      </c>
      <c r="I75" s="229">
        <v>2.6208114642150289</v>
      </c>
      <c r="J75" s="229">
        <v>3.4809224928953899</v>
      </c>
      <c r="K75" s="229">
        <v>2.593813142656261</v>
      </c>
      <c r="L75" s="229">
        <v>2.8170922227550288</v>
      </c>
      <c r="M75" s="229">
        <v>2.6258113089420432</v>
      </c>
      <c r="N75" s="229">
        <v>2.4569084103059402</v>
      </c>
      <c r="O75" s="229">
        <v>2.2668869531840832</v>
      </c>
      <c r="P75" s="229">
        <v>2.4027614143406901</v>
      </c>
      <c r="Q75" s="229">
        <v>2.0649577061818101</v>
      </c>
      <c r="R75" s="229">
        <v>2.1448792673986201</v>
      </c>
      <c r="S75" s="229">
        <v>2.011057866823502</v>
      </c>
      <c r="T75" s="229">
        <v>2.041737604447841</v>
      </c>
      <c r="U75" s="229">
        <v>2.1844858470259858</v>
      </c>
      <c r="V75" s="229">
        <v>2.0251338946404229</v>
      </c>
      <c r="W75" s="229">
        <v>1.7895704277024209</v>
      </c>
      <c r="X75" s="229">
        <v>2.2374557842612872</v>
      </c>
      <c r="Y75" s="229">
        <v>2.1421530794354249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1.9537604395124818E-2</v>
      </c>
      <c r="E76" s="229">
        <v>1.252410538149226E-2</v>
      </c>
      <c r="F76" s="229">
        <v>1.001928430520226E-3</v>
      </c>
      <c r="G76" s="229">
        <v>1.502892645780342E-3</v>
      </c>
      <c r="H76" s="229">
        <v>3.0057852915541779E-3</v>
      </c>
      <c r="I76" s="229">
        <v>5.0096421526007995E-4</v>
      </c>
      <c r="J76" s="229">
        <v>5.0096421525926322E-4</v>
      </c>
      <c r="K76" s="229">
        <v>5.0096421525979947E-4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1.0000000000000002</v>
      </c>
      <c r="G84" s="232">
        <f t="shared" si="4"/>
        <v>1.0000000000000002</v>
      </c>
      <c r="H84" s="232">
        <f t="shared" si="4"/>
        <v>1.0000000000000002</v>
      </c>
      <c r="I84" s="232">
        <f t="shared" si="4"/>
        <v>0.99999999999999989</v>
      </c>
      <c r="J84" s="232">
        <f t="shared" si="4"/>
        <v>1.0000000000000002</v>
      </c>
      <c r="K84" s="232">
        <f t="shared" si="4"/>
        <v>1</v>
      </c>
      <c r="L84" s="232">
        <f t="shared" si="4"/>
        <v>1.0000000000000004</v>
      </c>
      <c r="M84" s="232">
        <f t="shared" si="4"/>
        <v>1</v>
      </c>
      <c r="N84" s="232">
        <f t="shared" si="4"/>
        <v>0.99999999999999978</v>
      </c>
      <c r="O84" s="232">
        <f t="shared" si="4"/>
        <v>1</v>
      </c>
      <c r="P84" s="232">
        <f t="shared" si="4"/>
        <v>1</v>
      </c>
      <c r="Q84" s="232">
        <f t="shared" si="4"/>
        <v>0.99999999999999989</v>
      </c>
      <c r="R84" s="232">
        <f t="shared" si="4"/>
        <v>0.99999999999999978</v>
      </c>
      <c r="S84" s="232">
        <f t="shared" si="4"/>
        <v>1.0000000000000002</v>
      </c>
      <c r="T84" s="232">
        <f t="shared" si="4"/>
        <v>0.99999999999999978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0.99999999999999989</v>
      </c>
      <c r="X84" s="232">
        <f t="shared" si="4"/>
        <v>1.0000000000000002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2.0527232009022872E-2</v>
      </c>
      <c r="C89" s="300">
        <f t="shared" si="9"/>
        <v>2.0390938782272546E-2</v>
      </c>
      <c r="D89" s="300">
        <f t="shared" si="9"/>
        <v>2.0479623931865795E-2</v>
      </c>
      <c r="E89" s="300">
        <f t="shared" si="9"/>
        <v>2.0111050110002363E-2</v>
      </c>
      <c r="F89" s="300">
        <f t="shared" si="9"/>
        <v>2.0255133155243028E-2</v>
      </c>
      <c r="G89" s="300">
        <f t="shared" si="9"/>
        <v>2.0621829069078394E-2</v>
      </c>
      <c r="H89" s="300">
        <f t="shared" si="9"/>
        <v>2.0438429651440149E-2</v>
      </c>
      <c r="I89" s="300">
        <f t="shared" si="9"/>
        <v>1.9824680868435796E-2</v>
      </c>
      <c r="J89" s="300">
        <f t="shared" si="9"/>
        <v>2.0868202676027462E-2</v>
      </c>
      <c r="K89" s="300">
        <f t="shared" si="9"/>
        <v>1.9302809193289749E-2</v>
      </c>
      <c r="L89" s="300">
        <f t="shared" si="9"/>
        <v>1.9825044026158624E-2</v>
      </c>
      <c r="M89" s="300">
        <f t="shared" si="9"/>
        <v>1.9285956284516691E-2</v>
      </c>
      <c r="N89" s="300">
        <f t="shared" si="9"/>
        <v>1.9033624055020158E-2</v>
      </c>
      <c r="O89" s="300">
        <f t="shared" si="9"/>
        <v>1.84113589574104E-2</v>
      </c>
      <c r="P89" s="300">
        <f t="shared" si="9"/>
        <v>1.8686337329440444E-2</v>
      </c>
      <c r="Q89" s="300">
        <f t="shared" si="9"/>
        <v>1.7270959085532965E-2</v>
      </c>
      <c r="R89" s="300">
        <f t="shared" si="9"/>
        <v>1.702791528204433E-2</v>
      </c>
      <c r="S89" s="300">
        <f t="shared" si="9"/>
        <v>1.7036287778833443E-2</v>
      </c>
      <c r="T89" s="300">
        <f t="shared" si="9"/>
        <v>1.7940097708475326E-2</v>
      </c>
      <c r="U89" s="300">
        <f t="shared" si="9"/>
        <v>1.861746056398457E-2</v>
      </c>
      <c r="V89" s="300">
        <f t="shared" si="9"/>
        <v>1.8355815211247968E-2</v>
      </c>
      <c r="W89" s="300">
        <f t="shared" si="9"/>
        <v>1.7873557353739227E-2</v>
      </c>
      <c r="X89" s="300">
        <f t="shared" si="9"/>
        <v>2.0053580960432329E-2</v>
      </c>
      <c r="Y89" s="300">
        <f t="shared" si="9"/>
        <v>1.9943647967150729E-2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7.5798724484768765E-2</v>
      </c>
      <c r="C90" s="301">
        <f t="shared" si="10"/>
        <v>7.6392320235374594E-2</v>
      </c>
      <c r="D90" s="301">
        <f t="shared" si="10"/>
        <v>7.6629091975388877E-2</v>
      </c>
      <c r="E90" s="301">
        <f t="shared" si="10"/>
        <v>7.4433813269057236E-2</v>
      </c>
      <c r="F90" s="301">
        <f t="shared" si="10"/>
        <v>7.2931770171809462E-2</v>
      </c>
      <c r="G90" s="301">
        <f t="shared" si="10"/>
        <v>7.5108290671194691E-2</v>
      </c>
      <c r="H90" s="301">
        <f t="shared" si="10"/>
        <v>7.4598167004185076E-2</v>
      </c>
      <c r="I90" s="301">
        <f t="shared" si="10"/>
        <v>7.3367147271470021E-2</v>
      </c>
      <c r="J90" s="301">
        <f t="shared" si="10"/>
        <v>7.4415446128068732E-2</v>
      </c>
      <c r="K90" s="301">
        <f t="shared" si="10"/>
        <v>7.1512178962542819E-2</v>
      </c>
      <c r="L90" s="301">
        <f t="shared" si="10"/>
        <v>7.1189568416423293E-2</v>
      </c>
      <c r="M90" s="301">
        <f t="shared" si="10"/>
        <v>7.078459692451447E-2</v>
      </c>
      <c r="N90" s="301">
        <f t="shared" si="10"/>
        <v>6.8531589503324927E-2</v>
      </c>
      <c r="O90" s="301">
        <f t="shared" si="10"/>
        <v>6.5256712406905004E-2</v>
      </c>
      <c r="P90" s="301">
        <f t="shared" si="10"/>
        <v>6.571932587815274E-2</v>
      </c>
      <c r="Q90" s="301">
        <f t="shared" si="10"/>
        <v>6.270416173821998E-2</v>
      </c>
      <c r="R90" s="301">
        <f t="shared" si="10"/>
        <v>6.3721292605398758E-2</v>
      </c>
      <c r="S90" s="301">
        <f t="shared" si="10"/>
        <v>6.3495572813486278E-2</v>
      </c>
      <c r="T90" s="301">
        <f t="shared" si="10"/>
        <v>6.4881735949994371E-2</v>
      </c>
      <c r="U90" s="301">
        <f t="shared" si="10"/>
        <v>6.5016422429957088E-2</v>
      </c>
      <c r="V90" s="301">
        <f t="shared" si="10"/>
        <v>6.3092929778074777E-2</v>
      </c>
      <c r="W90" s="301">
        <f t="shared" si="10"/>
        <v>5.9289505686853053E-2</v>
      </c>
      <c r="X90" s="301">
        <f t="shared" si="10"/>
        <v>6.5432052710391944E-2</v>
      </c>
      <c r="Y90" s="301">
        <f t="shared" si="10"/>
        <v>6.4359023073131141E-2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7.5798724484768765E-2</v>
      </c>
      <c r="C91" s="302">
        <f t="shared" si="11"/>
        <v>7.6392320235374594E-2</v>
      </c>
      <c r="D91" s="302">
        <f t="shared" si="11"/>
        <v>7.6629091975388877E-2</v>
      </c>
      <c r="E91" s="302">
        <f t="shared" si="11"/>
        <v>7.4433813269057236E-2</v>
      </c>
      <c r="F91" s="302">
        <f t="shared" si="11"/>
        <v>7.2931770171809462E-2</v>
      </c>
      <c r="G91" s="302">
        <f t="shared" si="11"/>
        <v>7.5108290671194691E-2</v>
      </c>
      <c r="H91" s="302">
        <f t="shared" si="11"/>
        <v>7.4598167004185076E-2</v>
      </c>
      <c r="I91" s="302">
        <f t="shared" si="11"/>
        <v>7.3367147271470021E-2</v>
      </c>
      <c r="J91" s="302">
        <f t="shared" si="11"/>
        <v>7.4415446128068732E-2</v>
      </c>
      <c r="K91" s="302">
        <f t="shared" si="11"/>
        <v>7.1512178962542819E-2</v>
      </c>
      <c r="L91" s="302">
        <f t="shared" si="11"/>
        <v>7.1189568416423293E-2</v>
      </c>
      <c r="M91" s="302">
        <f t="shared" si="11"/>
        <v>7.078459692451447E-2</v>
      </c>
      <c r="N91" s="302">
        <f t="shared" si="11"/>
        <v>6.8531589503324927E-2</v>
      </c>
      <c r="O91" s="302">
        <f t="shared" si="11"/>
        <v>6.5256712406905004E-2</v>
      </c>
      <c r="P91" s="302">
        <f t="shared" si="11"/>
        <v>6.571932587815274E-2</v>
      </c>
      <c r="Q91" s="302">
        <f t="shared" si="11"/>
        <v>6.270416173821998E-2</v>
      </c>
      <c r="R91" s="302">
        <f t="shared" si="11"/>
        <v>6.3721292605398758E-2</v>
      </c>
      <c r="S91" s="302">
        <f t="shared" si="11"/>
        <v>6.3495572813486278E-2</v>
      </c>
      <c r="T91" s="302">
        <f t="shared" si="11"/>
        <v>6.4881735949994371E-2</v>
      </c>
      <c r="U91" s="302">
        <f t="shared" si="11"/>
        <v>6.5016422429957088E-2</v>
      </c>
      <c r="V91" s="302">
        <f t="shared" si="11"/>
        <v>6.3092929778074777E-2</v>
      </c>
      <c r="W91" s="302">
        <f t="shared" si="11"/>
        <v>5.9289505686853053E-2</v>
      </c>
      <c r="X91" s="302">
        <f t="shared" si="11"/>
        <v>6.5432052710391944E-2</v>
      </c>
      <c r="Y91" s="302">
        <f t="shared" si="11"/>
        <v>6.4359023073131141E-2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6.3165603737307327E-2</v>
      </c>
      <c r="C94" s="301">
        <f t="shared" si="14"/>
        <v>6.3660266862812148E-2</v>
      </c>
      <c r="D94" s="301">
        <f t="shared" si="14"/>
        <v>6.3857576646157418E-2</v>
      </c>
      <c r="E94" s="301">
        <f t="shared" si="14"/>
        <v>6.2028177724214338E-2</v>
      </c>
      <c r="F94" s="301">
        <f t="shared" si="14"/>
        <v>6.0776475143174552E-2</v>
      </c>
      <c r="G94" s="301">
        <f t="shared" si="14"/>
        <v>6.2590242225995601E-2</v>
      </c>
      <c r="H94" s="301">
        <f t="shared" si="14"/>
        <v>6.2165139170154239E-2</v>
      </c>
      <c r="I94" s="301">
        <f t="shared" si="14"/>
        <v>6.113928939289167E-2</v>
      </c>
      <c r="J94" s="301">
        <f t="shared" si="14"/>
        <v>6.2012871773390627E-2</v>
      </c>
      <c r="K94" s="301">
        <f t="shared" si="14"/>
        <v>5.9593482468785687E-2</v>
      </c>
      <c r="L94" s="301">
        <f t="shared" si="14"/>
        <v>5.9324640347019411E-2</v>
      </c>
      <c r="M94" s="301">
        <f t="shared" si="14"/>
        <v>5.8987164103762042E-2</v>
      </c>
      <c r="N94" s="301">
        <f t="shared" si="14"/>
        <v>5.7109657919437458E-2</v>
      </c>
      <c r="O94" s="301">
        <f t="shared" si="14"/>
        <v>5.4380593672420832E-2</v>
      </c>
      <c r="P94" s="301">
        <f t="shared" si="14"/>
        <v>5.4766104898460649E-2</v>
      </c>
      <c r="Q94" s="301">
        <f t="shared" si="14"/>
        <v>5.2253468115183319E-2</v>
      </c>
      <c r="R94" s="301">
        <f t="shared" si="14"/>
        <v>5.3101077171165662E-2</v>
      </c>
      <c r="S94" s="301">
        <f t="shared" si="14"/>
        <v>5.2912977344571899E-2</v>
      </c>
      <c r="T94" s="301">
        <f t="shared" si="14"/>
        <v>5.4068113291661966E-2</v>
      </c>
      <c r="U94" s="301">
        <f t="shared" si="14"/>
        <v>5.418035202496424E-2</v>
      </c>
      <c r="V94" s="301">
        <f t="shared" si="14"/>
        <v>5.257744148172902E-2</v>
      </c>
      <c r="W94" s="301">
        <f t="shared" si="14"/>
        <v>4.9407921405710896E-2</v>
      </c>
      <c r="X94" s="301">
        <f t="shared" si="14"/>
        <v>5.4526710591993308E-2</v>
      </c>
      <c r="Y94" s="301">
        <f t="shared" si="14"/>
        <v>5.3632519227609317E-2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6.3165603737307327E-2</v>
      </c>
      <c r="C95" s="302">
        <f t="shared" si="15"/>
        <v>6.3660266862812148E-2</v>
      </c>
      <c r="D95" s="302">
        <f t="shared" si="15"/>
        <v>6.3857576646157418E-2</v>
      </c>
      <c r="E95" s="302">
        <f t="shared" si="15"/>
        <v>6.2028177724214338E-2</v>
      </c>
      <c r="F95" s="302">
        <f t="shared" si="15"/>
        <v>6.0776475143174552E-2</v>
      </c>
      <c r="G95" s="302">
        <f t="shared" si="15"/>
        <v>6.2590242225995601E-2</v>
      </c>
      <c r="H95" s="302">
        <f t="shared" si="15"/>
        <v>6.2165139170154239E-2</v>
      </c>
      <c r="I95" s="302">
        <f t="shared" si="15"/>
        <v>6.113928939289167E-2</v>
      </c>
      <c r="J95" s="302">
        <f t="shared" si="15"/>
        <v>6.2012871773390627E-2</v>
      </c>
      <c r="K95" s="302">
        <f t="shared" si="15"/>
        <v>5.9593482468785687E-2</v>
      </c>
      <c r="L95" s="302">
        <f t="shared" si="15"/>
        <v>5.9324640347019411E-2</v>
      </c>
      <c r="M95" s="302">
        <f t="shared" si="15"/>
        <v>5.8987164103762042E-2</v>
      </c>
      <c r="N95" s="302">
        <f t="shared" si="15"/>
        <v>5.7109657919437458E-2</v>
      </c>
      <c r="O95" s="302">
        <f t="shared" si="15"/>
        <v>5.4380593672420832E-2</v>
      </c>
      <c r="P95" s="302">
        <f t="shared" si="15"/>
        <v>5.4766104898460649E-2</v>
      </c>
      <c r="Q95" s="302">
        <f t="shared" si="15"/>
        <v>5.2253468115183319E-2</v>
      </c>
      <c r="R95" s="302">
        <f t="shared" si="15"/>
        <v>5.3101077171165662E-2</v>
      </c>
      <c r="S95" s="302">
        <f t="shared" si="15"/>
        <v>5.2912977344571899E-2</v>
      </c>
      <c r="T95" s="302">
        <f t="shared" si="15"/>
        <v>5.4068113291661966E-2</v>
      </c>
      <c r="U95" s="302">
        <f t="shared" si="15"/>
        <v>5.418035202496424E-2</v>
      </c>
      <c r="V95" s="302">
        <f t="shared" si="15"/>
        <v>5.257744148172902E-2</v>
      </c>
      <c r="W95" s="302">
        <f t="shared" si="15"/>
        <v>4.9407921405710896E-2</v>
      </c>
      <c r="X95" s="302">
        <f t="shared" si="15"/>
        <v>5.4526710591993308E-2</v>
      </c>
      <c r="Y95" s="302">
        <f t="shared" si="15"/>
        <v>5.3632519227609317E-2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0.69858853870761428</v>
      </c>
      <c r="C98" s="301">
        <f t="shared" si="18"/>
        <v>0.69784013438100279</v>
      </c>
      <c r="D98" s="301">
        <f t="shared" si="18"/>
        <v>0.69726769228008245</v>
      </c>
      <c r="E98" s="301">
        <f t="shared" si="18"/>
        <v>0.70005480686975474</v>
      </c>
      <c r="F98" s="301">
        <f t="shared" si="18"/>
        <v>0.70254720784205127</v>
      </c>
      <c r="G98" s="301">
        <f t="shared" si="18"/>
        <v>0.69952378374195201</v>
      </c>
      <c r="H98" s="301">
        <f t="shared" si="18"/>
        <v>0.70016761110821291</v>
      </c>
      <c r="I98" s="301">
        <f t="shared" si="18"/>
        <v>0.7021982908800577</v>
      </c>
      <c r="J98" s="301">
        <f t="shared" si="18"/>
        <v>0.69964526512421343</v>
      </c>
      <c r="K98" s="301">
        <f t="shared" si="18"/>
        <v>0.70486445546327092</v>
      </c>
      <c r="L98" s="301">
        <f t="shared" si="18"/>
        <v>0.70440823391732332</v>
      </c>
      <c r="M98" s="301">
        <f t="shared" si="18"/>
        <v>0.70543903378805783</v>
      </c>
      <c r="N98" s="301">
        <f t="shared" si="18"/>
        <v>0.70815633940613443</v>
      </c>
      <c r="O98" s="301">
        <f t="shared" si="18"/>
        <v>0.71255691225720263</v>
      </c>
      <c r="P98" s="301">
        <f t="shared" si="18"/>
        <v>0.71129436796858336</v>
      </c>
      <c r="Q98" s="301">
        <f t="shared" si="18"/>
        <v>0.71657437806177204</v>
      </c>
      <c r="R98" s="301">
        <f t="shared" si="18"/>
        <v>0.71612552676334207</v>
      </c>
      <c r="S98" s="301">
        <f t="shared" si="18"/>
        <v>0.71460135589262319</v>
      </c>
      <c r="T98" s="301">
        <f t="shared" si="18"/>
        <v>0.71027678086988866</v>
      </c>
      <c r="U98" s="301">
        <f t="shared" si="18"/>
        <v>0.70951533504684694</v>
      </c>
      <c r="V98" s="301">
        <f t="shared" si="18"/>
        <v>0.71169463614547601</v>
      </c>
      <c r="W98" s="301">
        <f t="shared" si="18"/>
        <v>0.71459121016402305</v>
      </c>
      <c r="X98" s="301">
        <f t="shared" si="18"/>
        <v>0.70668638265560924</v>
      </c>
      <c r="Y98" s="301">
        <f t="shared" si="18"/>
        <v>0.70878761100092647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0.11212218169646837</v>
      </c>
      <c r="C99" s="301">
        <f t="shared" si="19"/>
        <v>0.11208460755022048</v>
      </c>
      <c r="D99" s="301">
        <f t="shared" si="19"/>
        <v>0.11209961560895045</v>
      </c>
      <c r="E99" s="301">
        <f t="shared" si="19"/>
        <v>0.11301659944012689</v>
      </c>
      <c r="F99" s="301">
        <f t="shared" si="19"/>
        <v>0.11281013246612091</v>
      </c>
      <c r="G99" s="301">
        <f t="shared" si="19"/>
        <v>0.11195534063506077</v>
      </c>
      <c r="H99" s="301">
        <f t="shared" si="19"/>
        <v>0.11215594447394442</v>
      </c>
      <c r="I99" s="301">
        <f t="shared" si="19"/>
        <v>0.11304373650512987</v>
      </c>
      <c r="J99" s="301">
        <f t="shared" si="19"/>
        <v>0.11232495916887855</v>
      </c>
      <c r="K99" s="301">
        <f t="shared" si="19"/>
        <v>0.11374486249103041</v>
      </c>
      <c r="L99" s="301">
        <f t="shared" si="19"/>
        <v>0.11384742694702868</v>
      </c>
      <c r="M99" s="301">
        <f t="shared" si="19"/>
        <v>0.11424653538138514</v>
      </c>
      <c r="N99" s="301">
        <f t="shared" si="19"/>
        <v>0.11532478192235202</v>
      </c>
      <c r="O99" s="301">
        <f t="shared" si="19"/>
        <v>0.11673230614257525</v>
      </c>
      <c r="P99" s="301">
        <f t="shared" si="19"/>
        <v>0.11674137812093671</v>
      </c>
      <c r="Q99" s="301">
        <f t="shared" si="19"/>
        <v>0.11826234228841292</v>
      </c>
      <c r="R99" s="301">
        <f t="shared" si="19"/>
        <v>0.11762485682974028</v>
      </c>
      <c r="S99" s="301">
        <f t="shared" si="19"/>
        <v>0.11899707743408557</v>
      </c>
      <c r="T99" s="301">
        <f t="shared" si="19"/>
        <v>0.119265758270876</v>
      </c>
      <c r="U99" s="301">
        <f t="shared" si="19"/>
        <v>0.11875664629336979</v>
      </c>
      <c r="V99" s="301">
        <f t="shared" si="19"/>
        <v>0.11970981916066872</v>
      </c>
      <c r="W99" s="301">
        <f t="shared" si="19"/>
        <v>0.12258657677025483</v>
      </c>
      <c r="X99" s="301">
        <f t="shared" si="19"/>
        <v>0.11857765989394953</v>
      </c>
      <c r="Y99" s="301">
        <f t="shared" si="19"/>
        <v>0.11852732062655043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6.1634611382871324E-2</v>
      </c>
      <c r="C100" s="302">
        <f t="shared" si="20"/>
        <v>6.1651125035047209E-2</v>
      </c>
      <c r="D100" s="302">
        <f t="shared" si="20"/>
        <v>6.1707503956909493E-2</v>
      </c>
      <c r="E100" s="302">
        <f t="shared" si="20"/>
        <v>6.2423060716181145E-2</v>
      </c>
      <c r="F100" s="302">
        <f t="shared" si="20"/>
        <v>6.2036465866657335E-2</v>
      </c>
      <c r="G100" s="302">
        <f t="shared" si="20"/>
        <v>6.1400179390872535E-2</v>
      </c>
      <c r="H100" s="302">
        <f t="shared" si="20"/>
        <v>6.1554253294575693E-2</v>
      </c>
      <c r="I100" s="302">
        <f t="shared" si="20"/>
        <v>6.2295286422508755E-2</v>
      </c>
      <c r="J100" s="302">
        <f t="shared" si="20"/>
        <v>6.1761018364922475E-2</v>
      </c>
      <c r="K100" s="302">
        <f t="shared" si="20"/>
        <v>6.2803726493304471E-2</v>
      </c>
      <c r="L100" s="302">
        <f t="shared" si="20"/>
        <v>6.2939262456997741E-2</v>
      </c>
      <c r="M100" s="302">
        <f t="shared" si="20"/>
        <v>6.3263874133864792E-2</v>
      </c>
      <c r="N100" s="302">
        <f t="shared" si="20"/>
        <v>6.4145738754925005E-2</v>
      </c>
      <c r="O100" s="302">
        <f t="shared" si="20"/>
        <v>6.523522994292956E-2</v>
      </c>
      <c r="P100" s="302">
        <f t="shared" si="20"/>
        <v>6.533554703914482E-2</v>
      </c>
      <c r="Q100" s="302">
        <f t="shared" si="20"/>
        <v>6.6474920519018973E-2</v>
      </c>
      <c r="R100" s="302">
        <f t="shared" si="20"/>
        <v>6.5869873914169694E-2</v>
      </c>
      <c r="S100" s="302">
        <f t="shared" si="20"/>
        <v>6.7352247605406035E-2</v>
      </c>
      <c r="T100" s="302">
        <f t="shared" si="20"/>
        <v>6.7933469048632247E-2</v>
      </c>
      <c r="U100" s="302">
        <f t="shared" si="20"/>
        <v>6.7479387389261403E-2</v>
      </c>
      <c r="V100" s="302">
        <f t="shared" si="20"/>
        <v>6.8275060367347915E-2</v>
      </c>
      <c r="W100" s="302">
        <f t="shared" si="20"/>
        <v>7.0942480181755682E-2</v>
      </c>
      <c r="X100" s="302">
        <f t="shared" si="20"/>
        <v>6.7504851714198413E-2</v>
      </c>
      <c r="Y100" s="302">
        <f t="shared" si="20"/>
        <v>6.7302654939910653E-2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5.0487570313597047E-2</v>
      </c>
      <c r="C101" s="302">
        <f t="shared" si="21"/>
        <v>5.0433482515173281E-2</v>
      </c>
      <c r="D101" s="302">
        <f t="shared" si="21"/>
        <v>5.0392111652040945E-2</v>
      </c>
      <c r="E101" s="302">
        <f t="shared" si="21"/>
        <v>5.0593538723945744E-2</v>
      </c>
      <c r="F101" s="302">
        <f t="shared" si="21"/>
        <v>5.0773666599463571E-2</v>
      </c>
      <c r="G101" s="302">
        <f t="shared" si="21"/>
        <v>5.0555161244188226E-2</v>
      </c>
      <c r="H101" s="302">
        <f t="shared" si="21"/>
        <v>5.0601691179368725E-2</v>
      </c>
      <c r="I101" s="302">
        <f t="shared" si="21"/>
        <v>5.0748450082621126E-2</v>
      </c>
      <c r="J101" s="302">
        <f t="shared" si="21"/>
        <v>5.056394080395607E-2</v>
      </c>
      <c r="K101" s="302">
        <f t="shared" si="21"/>
        <v>5.0941135997725935E-2</v>
      </c>
      <c r="L101" s="302">
        <f t="shared" si="21"/>
        <v>5.0908164490030945E-2</v>
      </c>
      <c r="M101" s="302">
        <f t="shared" si="21"/>
        <v>5.0982661247520343E-2</v>
      </c>
      <c r="N101" s="302">
        <f t="shared" si="21"/>
        <v>5.117904316742701E-2</v>
      </c>
      <c r="O101" s="302">
        <f t="shared" si="21"/>
        <v>5.1497076199645685E-2</v>
      </c>
      <c r="P101" s="302">
        <f t="shared" si="21"/>
        <v>5.1405831081791878E-2</v>
      </c>
      <c r="Q101" s="302">
        <f t="shared" si="21"/>
        <v>5.1787421769393958E-2</v>
      </c>
      <c r="R101" s="302">
        <f t="shared" si="21"/>
        <v>5.1754982915570569E-2</v>
      </c>
      <c r="S101" s="302">
        <f t="shared" si="21"/>
        <v>5.1644829828679524E-2</v>
      </c>
      <c r="T101" s="302">
        <f t="shared" si="21"/>
        <v>5.1332289222243761E-2</v>
      </c>
      <c r="U101" s="302">
        <f t="shared" si="21"/>
        <v>5.1277258904108391E-2</v>
      </c>
      <c r="V101" s="302">
        <f t="shared" si="21"/>
        <v>5.1434758793320809E-2</v>
      </c>
      <c r="W101" s="302">
        <f t="shared" si="21"/>
        <v>5.1644096588499146E-2</v>
      </c>
      <c r="X101" s="302">
        <f t="shared" si="21"/>
        <v>5.1072808179751135E-2</v>
      </c>
      <c r="Y101" s="302">
        <f t="shared" si="21"/>
        <v>5.1224665686639789E-2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2.9797719364818665E-2</v>
      </c>
      <c r="C105" s="301">
        <f t="shared" si="25"/>
        <v>2.9631732188317394E-2</v>
      </c>
      <c r="D105" s="301">
        <f t="shared" si="25"/>
        <v>2.9666399557555127E-2</v>
      </c>
      <c r="E105" s="301">
        <f t="shared" si="25"/>
        <v>3.0355552586844487E-2</v>
      </c>
      <c r="F105" s="301">
        <f t="shared" si="25"/>
        <v>3.0679281221600897E-2</v>
      </c>
      <c r="G105" s="301">
        <f t="shared" si="25"/>
        <v>3.0200513656718789E-2</v>
      </c>
      <c r="H105" s="301">
        <f t="shared" si="25"/>
        <v>3.0474708592063426E-2</v>
      </c>
      <c r="I105" s="301">
        <f t="shared" si="25"/>
        <v>3.0426855082014783E-2</v>
      </c>
      <c r="J105" s="301">
        <f t="shared" si="25"/>
        <v>3.0733255129421301E-2</v>
      </c>
      <c r="K105" s="301">
        <f t="shared" si="25"/>
        <v>3.0982211421080524E-2</v>
      </c>
      <c r="L105" s="301">
        <f t="shared" si="25"/>
        <v>3.1405086346046884E-2</v>
      </c>
      <c r="M105" s="301">
        <f t="shared" si="25"/>
        <v>3.1256713517763872E-2</v>
      </c>
      <c r="N105" s="301">
        <f t="shared" si="25"/>
        <v>3.1844007193730733E-2</v>
      </c>
      <c r="O105" s="301">
        <f t="shared" si="25"/>
        <v>3.2662116563485812E-2</v>
      </c>
      <c r="P105" s="301">
        <f t="shared" si="25"/>
        <v>3.2792485804426133E-2</v>
      </c>
      <c r="Q105" s="301">
        <f t="shared" si="25"/>
        <v>3.2934690710878713E-2</v>
      </c>
      <c r="R105" s="301">
        <f t="shared" si="25"/>
        <v>3.2399331348308837E-2</v>
      </c>
      <c r="S105" s="301">
        <f t="shared" si="25"/>
        <v>3.2956728736399779E-2</v>
      </c>
      <c r="T105" s="301">
        <f t="shared" si="25"/>
        <v>3.3567513909103411E-2</v>
      </c>
      <c r="U105" s="301">
        <f t="shared" si="25"/>
        <v>3.3913783640877514E-2</v>
      </c>
      <c r="V105" s="301">
        <f t="shared" si="25"/>
        <v>3.4569358222803687E-2</v>
      </c>
      <c r="W105" s="301">
        <f t="shared" si="25"/>
        <v>3.6251228619418797E-2</v>
      </c>
      <c r="X105" s="301">
        <f t="shared" si="25"/>
        <v>3.472361318762382E-2</v>
      </c>
      <c r="Y105" s="301">
        <f t="shared" si="25"/>
        <v>3.4749878104631995E-2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2.0287595316828087E-2</v>
      </c>
      <c r="C106" s="302">
        <f t="shared" si="26"/>
        <v>2.0131796423686416E-2</v>
      </c>
      <c r="D106" s="302">
        <f t="shared" si="26"/>
        <v>2.0174256642489244E-2</v>
      </c>
      <c r="E106" s="302">
        <f t="shared" si="26"/>
        <v>2.0825467730256366E-2</v>
      </c>
      <c r="F106" s="302">
        <f t="shared" si="26"/>
        <v>2.1115266460483107E-2</v>
      </c>
      <c r="G106" s="302">
        <f t="shared" si="26"/>
        <v>2.0677657799087767E-2</v>
      </c>
      <c r="H106" s="302">
        <f t="shared" si="26"/>
        <v>2.0943088092902559E-2</v>
      </c>
      <c r="I106" s="302">
        <f t="shared" si="26"/>
        <v>2.0867590246507202E-2</v>
      </c>
      <c r="J106" s="302">
        <f t="shared" si="26"/>
        <v>2.1208745504299381E-2</v>
      </c>
      <c r="K106" s="302">
        <f t="shared" si="26"/>
        <v>2.1386651177741564E-2</v>
      </c>
      <c r="L106" s="302">
        <f t="shared" si="26"/>
        <v>2.1815736802218343E-2</v>
      </c>
      <c r="M106" s="302">
        <f t="shared" si="26"/>
        <v>2.1653331343715717E-2</v>
      </c>
      <c r="N106" s="302">
        <f t="shared" si="26"/>
        <v>2.2203633411500719E-2</v>
      </c>
      <c r="O106" s="302">
        <f t="shared" si="26"/>
        <v>2.2961836282112107E-2</v>
      </c>
      <c r="P106" s="302">
        <f t="shared" si="26"/>
        <v>2.3109392969074754E-2</v>
      </c>
      <c r="Q106" s="302">
        <f t="shared" si="26"/>
        <v>2.3179719297253258E-2</v>
      </c>
      <c r="R106" s="302">
        <f t="shared" si="26"/>
        <v>2.265047030050053E-2</v>
      </c>
      <c r="S106" s="302">
        <f t="shared" si="26"/>
        <v>2.3228616746510007E-2</v>
      </c>
      <c r="T106" s="302">
        <f t="shared" si="26"/>
        <v>2.3898273833999329E-2</v>
      </c>
      <c r="U106" s="302">
        <f t="shared" si="26"/>
        <v>2.4254909387472053E-2</v>
      </c>
      <c r="V106" s="302">
        <f t="shared" si="26"/>
        <v>2.4880816400239106E-2</v>
      </c>
      <c r="W106" s="302">
        <f t="shared" si="26"/>
        <v>2.6523254746792905E-2</v>
      </c>
      <c r="X106" s="302">
        <f t="shared" si="26"/>
        <v>2.5103250428003106E-2</v>
      </c>
      <c r="Y106" s="302">
        <f t="shared" si="26"/>
        <v>2.5100910606871588E-2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9.5101240479905768E-3</v>
      </c>
      <c r="C107" s="302">
        <f t="shared" si="27"/>
        <v>9.4999357646309759E-3</v>
      </c>
      <c r="D107" s="302">
        <f t="shared" si="27"/>
        <v>9.4921429150658845E-3</v>
      </c>
      <c r="E107" s="302">
        <f t="shared" si="27"/>
        <v>9.530084856588121E-3</v>
      </c>
      <c r="F107" s="302">
        <f t="shared" si="27"/>
        <v>9.5640147611177912E-3</v>
      </c>
      <c r="G107" s="302">
        <f t="shared" si="27"/>
        <v>9.522855857631022E-3</v>
      </c>
      <c r="H107" s="302">
        <f t="shared" si="27"/>
        <v>9.53162049916087E-3</v>
      </c>
      <c r="I107" s="302">
        <f t="shared" si="27"/>
        <v>9.5592648355075811E-3</v>
      </c>
      <c r="J107" s="302">
        <f t="shared" si="27"/>
        <v>9.5245096251219234E-3</v>
      </c>
      <c r="K107" s="302">
        <f t="shared" si="27"/>
        <v>9.5955602433389579E-3</v>
      </c>
      <c r="L107" s="302">
        <f t="shared" si="27"/>
        <v>9.5893495438285452E-3</v>
      </c>
      <c r="M107" s="302">
        <f t="shared" si="27"/>
        <v>9.6033821740481532E-3</v>
      </c>
      <c r="N107" s="302">
        <f t="shared" si="27"/>
        <v>9.6403737822300158E-3</v>
      </c>
      <c r="O107" s="302">
        <f t="shared" si="27"/>
        <v>9.7002802813737042E-3</v>
      </c>
      <c r="P107" s="302">
        <f t="shared" si="27"/>
        <v>9.6830928353513774E-3</v>
      </c>
      <c r="Q107" s="302">
        <f t="shared" si="27"/>
        <v>9.7549714136254528E-3</v>
      </c>
      <c r="R107" s="302">
        <f t="shared" si="27"/>
        <v>9.748861047808307E-3</v>
      </c>
      <c r="S107" s="302">
        <f t="shared" si="27"/>
        <v>9.7281119898897702E-3</v>
      </c>
      <c r="T107" s="302">
        <f t="shared" si="27"/>
        <v>9.6692400751040818E-3</v>
      </c>
      <c r="U107" s="302">
        <f t="shared" si="27"/>
        <v>9.6588742534054542E-3</v>
      </c>
      <c r="V107" s="302">
        <f t="shared" si="27"/>
        <v>9.6885418225645861E-3</v>
      </c>
      <c r="W107" s="302">
        <f t="shared" si="27"/>
        <v>9.7279738726258856E-3</v>
      </c>
      <c r="X107" s="302">
        <f t="shared" si="27"/>
        <v>9.6203627596207174E-3</v>
      </c>
      <c r="Y107" s="302">
        <f t="shared" si="27"/>
        <v>9.6489674977604054E-3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2.2479222278476367</v>
      </c>
      <c r="C113" s="320">
        <f>IF(C$5=0,0,C$5/FBT_fec!C$5)</f>
        <v>2.2822689886236542</v>
      </c>
      <c r="D113" s="320">
        <f>IF(D$5=0,0,D$5/FBT_fec!D$5)</f>
        <v>2.2804719017061674</v>
      </c>
      <c r="E113" s="320">
        <f>IF(E$5=0,0,E$5/FBT_fec!E$5)</f>
        <v>2.1437543261326737</v>
      </c>
      <c r="F113" s="320">
        <f>IF(F$5=0,0,F$5/FBT_fec!F$5)</f>
        <v>2.1008753182602744</v>
      </c>
      <c r="G113" s="320">
        <f>IF(G$5=0,0,G$5/FBT_fec!G$5)</f>
        <v>2.2051492607384664</v>
      </c>
      <c r="H113" s="320">
        <f>IF(H$5=0,0,H$5/FBT_fec!H$5)</f>
        <v>2.1627807895656934</v>
      </c>
      <c r="I113" s="320">
        <f>IF(I$5=0,0,I$5/FBT_fec!I$5)</f>
        <v>2.1239417447649034</v>
      </c>
      <c r="J113" s="320">
        <f>IF(J$5=0,0,J$5/FBT_fec!J$5)</f>
        <v>2.1286018604494465</v>
      </c>
      <c r="K113" s="320">
        <f>IF(K$5=0,0,K$5/FBT_fec!K$5)</f>
        <v>2.0301768690662758</v>
      </c>
      <c r="L113" s="320">
        <f>IF(L$5=0,0,L$5/FBT_fec!L$5)</f>
        <v>1.985815250675633</v>
      </c>
      <c r="M113" s="320">
        <f>IF(M$5=0,0,M$5/FBT_fec!M$5)</f>
        <v>1.9862906665393212</v>
      </c>
      <c r="N113" s="320">
        <f>IF(N$5=0,0,N$5/FBT_fec!N$5)</f>
        <v>1.8934268708182911</v>
      </c>
      <c r="O113" s="320">
        <f>IF(O$5=0,0,O$5/FBT_fec!O$5)</f>
        <v>1.7773792315553121</v>
      </c>
      <c r="P113" s="320">
        <f>IF(P$5=0,0,P$5/FBT_fec!P$5)</f>
        <v>1.7712072566147972</v>
      </c>
      <c r="Q113" s="320">
        <f>IF(Q$5=0,0,Q$5/FBT_fec!Q$5)</f>
        <v>1.7173036818556926</v>
      </c>
      <c r="R113" s="320">
        <f>IF(R$5=0,0,R$5/FBT_fec!R$5)</f>
        <v>1.7742363027012213</v>
      </c>
      <c r="S113" s="320">
        <f>IF(S$5=0,0,S$5/FBT_fec!S$5)</f>
        <v>1.7144250093880888</v>
      </c>
      <c r="T113" s="320">
        <f>IF(T$5=0,0,T$5/FBT_fec!T$5)</f>
        <v>1.6772591286184013</v>
      </c>
      <c r="U113" s="320">
        <f>IF(U$5=0,0,U$5/FBT_fec!U$5)</f>
        <v>1.6597692713039274</v>
      </c>
      <c r="V113" s="320">
        <f>IF(V$5=0,0,V$5/FBT_fec!V$5)</f>
        <v>1.5928317030921593</v>
      </c>
      <c r="W113" s="320">
        <f>IF(W$5=0,0,W$5/FBT_fec!W$5)</f>
        <v>1.4431630733210532</v>
      </c>
      <c r="X113" s="320">
        <f>IF(X$5=0,0,X$5/FBT_fec!X$5)</f>
        <v>1.6094556640441622</v>
      </c>
      <c r="Y113" s="320">
        <f>IF(Y$5=0,0,Y$5/FBT_fec!Y$5)</f>
        <v>1.6005690140600146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2.2394919028450002</v>
      </c>
      <c r="C118" s="332">
        <f>IF(C$10=0,0,C$10/FBT_fec!C$10)</f>
        <v>2.2423014394880054</v>
      </c>
      <c r="D118" s="332">
        <f>IF(D$10=0,0,D$10/FBT_fec!D$10)</f>
        <v>2.2496955627060031</v>
      </c>
      <c r="E118" s="332">
        <f>IF(E$10=0,0,E$10/FBT_fec!E$10)</f>
        <v>2.1276296824826955</v>
      </c>
      <c r="F118" s="332">
        <f>IF(F$10=0,0,F$10/FBT_fec!F$10)</f>
        <v>2.0939771756226597</v>
      </c>
      <c r="G118" s="332">
        <f>IF(G$10=0,0,G$10/FBT_fec!G$10)</f>
        <v>2.1964815958092876</v>
      </c>
      <c r="H118" s="332">
        <f>IF(H$10=0,0,H$10/FBT_fec!H$10)</f>
        <v>2.1488452780454055</v>
      </c>
      <c r="I118" s="332">
        <f>IF(I$10=0,0,I$10/FBT_fec!I$10)</f>
        <v>2.0835673887739716</v>
      </c>
      <c r="J118" s="332">
        <f>IF(J$10=0,0,J$10/FBT_fec!J$10)</f>
        <v>2.1577439461394667</v>
      </c>
      <c r="K118" s="332">
        <f>IF(K$10=0,0,K$10/FBT_fec!K$10)</f>
        <v>1.9623611435814765</v>
      </c>
      <c r="L118" s="332">
        <f>IF(L$10=0,0,L$10/FBT_fec!L$10)</f>
        <v>1.9661254760534836</v>
      </c>
      <c r="M118" s="332">
        <f>IF(M$10=0,0,M$10/FBT_fec!M$10)</f>
        <v>1.9236670767099635</v>
      </c>
      <c r="N118" s="332">
        <f>IF(N$10=0,0,N$10/FBT_fec!N$10)</f>
        <v>1.8171261138780082</v>
      </c>
      <c r="O118" s="332">
        <f>IF(O$10=0,0,O$10/FBT_fec!O$10)</f>
        <v>1.653021423665205</v>
      </c>
      <c r="P118" s="332">
        <f>IF(P$10=0,0,P$10/FBT_fec!P$10)</f>
        <v>1.6718645131989127</v>
      </c>
      <c r="Q118" s="332">
        <f>IF(Q$10=0,0,Q$10/FBT_fec!Q$10)</f>
        <v>1.4954019988566849</v>
      </c>
      <c r="R118" s="332">
        <f>IF(R$10=0,0,R$10/FBT_fec!R$10)</f>
        <v>1.526576338963507</v>
      </c>
      <c r="S118" s="332">
        <f>IF(S$10=0,0,S$10/FBT_fec!S$10)</f>
        <v>1.4753009998912991</v>
      </c>
      <c r="T118" s="332">
        <f>IF(T$10=0,0,T$10/FBT_fec!T$10)</f>
        <v>1.5233605046592318</v>
      </c>
      <c r="U118" s="332">
        <f>IF(U$10=0,0,U$10/FBT_fec!U$10)</f>
        <v>1.5632452270166626</v>
      </c>
      <c r="V118" s="332">
        <f>IF(V$10=0,0,V$10/FBT_fec!V$10)</f>
        <v>1.4746911991959033</v>
      </c>
      <c r="W118" s="332">
        <f>IF(W$10=0,0,W$10/FBT_fec!W$10)</f>
        <v>1.2878546310417212</v>
      </c>
      <c r="X118" s="332">
        <f>IF(X$10=0,0,X$10/FBT_fec!X$10)</f>
        <v>1.6313072586702237</v>
      </c>
      <c r="Y118" s="332">
        <f>IF(Y$10=0,0,Y$10/FBT_fec!Y$10)</f>
        <v>1.6110962876072352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2.6185185200874002</v>
      </c>
      <c r="C119" s="348">
        <f>IF(C$16=0,0,C$16/FBT_fec!C$16)</f>
        <v>2.6628106273965004</v>
      </c>
      <c r="D119" s="348">
        <f>IF(D$16=0,0,D$16/FBT_fec!D$16)</f>
        <v>2.6644155420079958</v>
      </c>
      <c r="E119" s="348">
        <f>IF(E$16=0,0,E$16/FBT_fec!E$16)</f>
        <v>2.5067283116839434</v>
      </c>
      <c r="F119" s="348">
        <f>IF(F$16=0,0,F$16/FBT_fec!F$16)</f>
        <v>2.4244939379855452</v>
      </c>
      <c r="G119" s="348">
        <f>IF(G$16=0,0,G$16/FBT_fec!G$16)</f>
        <v>2.5561868783962436</v>
      </c>
      <c r="H119" s="348">
        <f>IF(H$16=0,0,H$16/FBT_fec!H$16)</f>
        <v>2.5071183387372029</v>
      </c>
      <c r="I119" s="348">
        <f>IF(I$16=0,0,I$16/FBT_fec!I$16)</f>
        <v>2.4636241112594046</v>
      </c>
      <c r="J119" s="348">
        <f>IF(J$16=0,0,J$16/FBT_fec!J$16)</f>
        <v>2.4718155472754697</v>
      </c>
      <c r="K119" s="348">
        <f>IF(K$16=0,0,K$16/FBT_fec!K$16)</f>
        <v>2.3288414345573871</v>
      </c>
      <c r="L119" s="348">
        <f>IF(L$16=0,0,L$16/FBT_fec!L$16)</f>
        <v>2.2734935016846212</v>
      </c>
      <c r="M119" s="348">
        <f>IF(M$16=0,0,M$16/FBT_fec!M$16)</f>
        <v>2.2688213139252209</v>
      </c>
      <c r="N119" s="348">
        <f>IF(N$16=0,0,N$16/FBT_fec!N$16)</f>
        <v>2.1163741714894608</v>
      </c>
      <c r="O119" s="348">
        <f>IF(O$16=0,0,O$16/FBT_fec!O$16)</f>
        <v>1.9039684375040022</v>
      </c>
      <c r="P119" s="348">
        <f>IF(P$16=0,0,P$16/FBT_fec!P$16)</f>
        <v>1.9109698249251048</v>
      </c>
      <c r="Q119" s="348">
        <f>IF(Q$16=0,0,Q$16/FBT_fec!Q$16)</f>
        <v>1.7682619027562001</v>
      </c>
      <c r="R119" s="348">
        <f>IF(R$16=0,0,R$16/FBT_fec!R$16)</f>
        <v>1.8567317611680478</v>
      </c>
      <c r="S119" s="348">
        <f>IF(S$16=0,0,S$16/FBT_fec!S$16)</f>
        <v>1.7898214577068854</v>
      </c>
      <c r="T119" s="348">
        <f>IF(T$16=0,0,T$16/FBT_fec!T$16)</f>
        <v>1.7923222162563315</v>
      </c>
      <c r="U119" s="348">
        <f>IF(U$16=0,0,U$16/FBT_fec!U$16)</f>
        <v>1.7769517158991224</v>
      </c>
      <c r="V119" s="348">
        <f>IF(V$16=0,0,V$16/FBT_fec!V$16)</f>
        <v>1.653011455047765</v>
      </c>
      <c r="W119" s="348">
        <f>IF(W$16=0,0,W$16/FBT_fec!W$16)</f>
        <v>1.3966588716625203</v>
      </c>
      <c r="X119" s="348">
        <f>IF(X$16=0,0,X$16/FBT_fec!X$16)</f>
        <v>1.7349841967935542</v>
      </c>
      <c r="Y119" s="348">
        <f>IF(Y$16=0,0,Y$16/FBT_fec!Y$16)</f>
        <v>1.6957884410208568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2.6185185200873997</v>
      </c>
      <c r="C120" s="348">
        <f>IF(C$25=0,0,C$25/FBT_fec!C$25)</f>
        <v>2.6628106273965018</v>
      </c>
      <c r="D120" s="348">
        <f>IF(D$25=0,0,D$25/FBT_fec!D$25)</f>
        <v>2.6644155420079971</v>
      </c>
      <c r="E120" s="348">
        <f>IF(E$25=0,0,E$25/FBT_fec!E$25)</f>
        <v>2.5067283116839407</v>
      </c>
      <c r="F120" s="348">
        <f>IF(F$25=0,0,F$25/FBT_fec!F$25)</f>
        <v>2.4244939379855457</v>
      </c>
      <c r="G120" s="348">
        <f>IF(G$25=0,0,G$25/FBT_fec!G$25)</f>
        <v>2.5561868783962431</v>
      </c>
      <c r="H120" s="348">
        <f>IF(H$25=0,0,H$25/FBT_fec!H$25)</f>
        <v>2.5071183387372029</v>
      </c>
      <c r="I120" s="348">
        <f>IF(I$25=0,0,I$25/FBT_fec!I$25)</f>
        <v>2.4636241112594042</v>
      </c>
      <c r="J120" s="348">
        <f>IF(J$25=0,0,J$25/FBT_fec!J$25)</f>
        <v>2.4718155472754706</v>
      </c>
      <c r="K120" s="348">
        <f>IF(K$25=0,0,K$25/FBT_fec!K$25)</f>
        <v>2.3288414345573885</v>
      </c>
      <c r="L120" s="348">
        <f>IF(L$25=0,0,L$25/FBT_fec!L$25)</f>
        <v>2.2734935016846221</v>
      </c>
      <c r="M120" s="348">
        <f>IF(M$25=0,0,M$25/FBT_fec!M$25)</f>
        <v>2.2688213139252196</v>
      </c>
      <c r="N120" s="348">
        <f>IF(N$25=0,0,N$25/FBT_fec!N$25)</f>
        <v>2.1163741714894608</v>
      </c>
      <c r="O120" s="348">
        <f>IF(O$25=0,0,O$25/FBT_fec!O$25)</f>
        <v>1.9039684375040025</v>
      </c>
      <c r="P120" s="348">
        <f>IF(P$25=0,0,P$25/FBT_fec!P$25)</f>
        <v>1.9109698249251048</v>
      </c>
      <c r="Q120" s="348">
        <f>IF(Q$25=0,0,Q$25/FBT_fec!Q$25)</f>
        <v>1.7682619027561997</v>
      </c>
      <c r="R120" s="348">
        <f>IF(R$25=0,0,R$25/FBT_fec!R$25)</f>
        <v>1.8567317611680492</v>
      </c>
      <c r="S120" s="348">
        <f>IF(S$25=0,0,S$25/FBT_fec!S$25)</f>
        <v>1.7898214577068849</v>
      </c>
      <c r="T120" s="348">
        <f>IF(T$25=0,0,T$25/FBT_fec!T$25)</f>
        <v>1.7923222162563315</v>
      </c>
      <c r="U120" s="348">
        <f>IF(U$25=0,0,U$25/FBT_fec!U$25)</f>
        <v>1.7769517158991219</v>
      </c>
      <c r="V120" s="348">
        <f>IF(V$25=0,0,V$25/FBT_fec!V$25)</f>
        <v>1.6530114550477657</v>
      </c>
      <c r="W120" s="348">
        <f>IF(W$25=0,0,W$25/FBT_fec!W$25)</f>
        <v>1.3966588716625203</v>
      </c>
      <c r="X120" s="348">
        <f>IF(X$25=0,0,X$25/FBT_fec!X$25)</f>
        <v>1.7349841967935551</v>
      </c>
      <c r="Y120" s="348">
        <f>IF(Y$25=0,0,Y$25/FBT_fec!Y$25)</f>
        <v>1.6957884410208575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2.7288816659502295</v>
      </c>
      <c r="C121" s="348">
        <f>IF(C$34=0,0,C$34/FBT_fec!C$34)</f>
        <v>2.7494892248655565</v>
      </c>
      <c r="D121" s="348">
        <f>IF(D$34=0,0,D$34/FBT_fec!D$34)</f>
        <v>2.7375082884068598</v>
      </c>
      <c r="E121" s="348">
        <f>IF(E$34=0,0,E$34/FBT_fec!E$34)</f>
        <v>2.6666231214922798</v>
      </c>
      <c r="F121" s="348">
        <f>IF(F$34=0,0,F$34/FBT_fec!F$34)</f>
        <v>2.6549211745863563</v>
      </c>
      <c r="G121" s="348">
        <f>IF(G$34=0,0,G$34/FBT_fec!G$34)</f>
        <v>2.695420525089244</v>
      </c>
      <c r="H121" s="348">
        <f>IF(H$34=0,0,H$34/FBT_fec!H$34)</f>
        <v>2.6651904291397845</v>
      </c>
      <c r="I121" s="348">
        <f>IF(I$34=0,0,I$34/FBT_fec!I$34)</f>
        <v>2.6767541193637894</v>
      </c>
      <c r="J121" s="348">
        <f>IF(J$34=0,0,J$34/FBT_fec!J$34)</f>
        <v>2.6320246395737863</v>
      </c>
      <c r="K121" s="348">
        <f>IF(K$34=0,0,K$34/FBT_fec!K$34)</f>
        <v>2.6231637404752775</v>
      </c>
      <c r="L121" s="348">
        <f>IF(L$34=0,0,L$34/FBT_fec!L$34)</f>
        <v>2.5741408782501725</v>
      </c>
      <c r="M121" s="348">
        <f>IF(M$34=0,0,M$34/FBT_fec!M$34)</f>
        <v>2.5929911776105801</v>
      </c>
      <c r="N121" s="348">
        <f>IF(N$34=0,0,N$34/FBT_fec!N$34)</f>
        <v>2.5405191597093375</v>
      </c>
      <c r="O121" s="348">
        <f>IF(O$34=0,0,O$34/FBT_fec!O$34)</f>
        <v>2.4718964484693218</v>
      </c>
      <c r="P121" s="348">
        <f>IF(P$34=0,0,P$34/FBT_fec!P$34)</f>
        <v>2.451577332499614</v>
      </c>
      <c r="Q121" s="348">
        <f>IF(Q$34=0,0,Q$34/FBT_fec!Q$34)</f>
        <v>2.4570277376416381</v>
      </c>
      <c r="R121" s="348">
        <f>IF(R$34=0,0,R$34/FBT_fec!R$34)</f>
        <v>2.5136776993801107</v>
      </c>
      <c r="S121" s="348">
        <f>IF(S$34=0,0,S$34/FBT_fec!S$34)</f>
        <v>2.4396481504135594</v>
      </c>
      <c r="T121" s="348">
        <f>IF(T$34=0,0,T$34/FBT_fec!T$34)</f>
        <v>2.3537800615382909</v>
      </c>
      <c r="U121" s="348">
        <f>IF(U$34=0,0,U$34/FBT_fec!U$34)</f>
        <v>2.3209054359019117</v>
      </c>
      <c r="V121" s="348">
        <f>IF(V$34=0,0,V$34/FBT_fec!V$34)</f>
        <v>2.2693220169292854</v>
      </c>
      <c r="W121" s="348">
        <f>IF(W$34=0,0,W$34/FBT_fec!W$34)</f>
        <v>2.1313081544027339</v>
      </c>
      <c r="X121" s="348">
        <f>IF(X$34=0,0,X$34/FBT_fec!X$34)</f>
        <v>2.2348051035904</v>
      </c>
      <c r="Y121" s="348">
        <f>IF(Y$34=0,0,Y$34/FBT_fec!Y$34)</f>
        <v>2.2442431436373487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2.5009627855758456</v>
      </c>
      <c r="C122" s="348">
        <f>IF(C$45=0,0,C$45/FBT_fec!C$45)</f>
        <v>2.5319346719805886</v>
      </c>
      <c r="D122" s="348">
        <f>IF(D$45=0,0,D$45/FBT_fec!D$45)</f>
        <v>2.5281179246671655</v>
      </c>
      <c r="E122" s="348">
        <f>IF(E$45=0,0,E$45/FBT_fec!E$45)</f>
        <v>2.4274454388536695</v>
      </c>
      <c r="F122" s="348">
        <f>IF(F$45=0,0,F$45/FBT_fec!F$45)</f>
        <v>2.3855034378575932</v>
      </c>
      <c r="G122" s="348">
        <f>IF(G$45=0,0,G$45/FBT_fec!G$45)</f>
        <v>2.4550214155985879</v>
      </c>
      <c r="H122" s="348">
        <f>IF(H$45=0,0,H$45/FBT_fec!H$45)</f>
        <v>2.4193902734629846</v>
      </c>
      <c r="I122" s="348">
        <f>IF(I$45=0,0,I$45/FBT_fec!I$45)</f>
        <v>2.4147150748798674</v>
      </c>
      <c r="J122" s="348">
        <f>IF(J$45=0,0,J$45/FBT_fec!J$45)</f>
        <v>2.3893315711326597</v>
      </c>
      <c r="K122" s="348">
        <f>IF(K$45=0,0,K$45/FBT_fec!K$45)</f>
        <v>2.3433216323805435</v>
      </c>
      <c r="L122" s="348">
        <f>IF(L$45=0,0,L$45/FBT_fec!L$45)</f>
        <v>2.2983834099966098</v>
      </c>
      <c r="M122" s="348">
        <f>IF(M$45=0,0,M$45/FBT_fec!M$45)</f>
        <v>2.3126918089808153</v>
      </c>
      <c r="N122" s="348">
        <f>IF(N$45=0,0,N$45/FBT_fec!N$45)</f>
        <v>2.2489966747843408</v>
      </c>
      <c r="O122" s="348">
        <f>IF(O$45=0,0,O$45/FBT_fec!O$45)</f>
        <v>2.1657954022961352</v>
      </c>
      <c r="P122" s="348">
        <f>IF(P$45=0,0,P$45/FBT_fec!P$45)</f>
        <v>2.1559428828908316</v>
      </c>
      <c r="Q122" s="348">
        <f>IF(Q$45=0,0,Q$45/FBT_fec!Q$45)</f>
        <v>2.1428002332742659</v>
      </c>
      <c r="R122" s="348">
        <f>IF(R$45=0,0,R$45/FBT_fec!R$45)</f>
        <v>2.1919797777281036</v>
      </c>
      <c r="S122" s="348">
        <f>IF(S$45=0,0,S$45/FBT_fec!S$45)</f>
        <v>2.1514813901709662</v>
      </c>
      <c r="T122" s="348">
        <f>IF(T$45=0,0,T$45/FBT_fec!T$45)</f>
        <v>2.1036820274004513</v>
      </c>
      <c r="U122" s="348">
        <f>IF(U$45=0,0,U$45/FBT_fec!U$45)</f>
        <v>2.0700662505614549</v>
      </c>
      <c r="V122" s="348">
        <f>IF(V$45=0,0,V$45/FBT_fec!V$45)</f>
        <v>2.0173675702439477</v>
      </c>
      <c r="W122" s="348">
        <f>IF(W$45=0,0,W$45/FBT_fec!W$45)</f>
        <v>1.9020134393472754</v>
      </c>
      <c r="X122" s="348">
        <f>IF(X$45=0,0,X$45/FBT_fec!X$45)</f>
        <v>2.0020983079185011</v>
      </c>
      <c r="Y122" s="348">
        <f>IF(Y$45=0,0,Y$45/FBT_fec!Y$45)</f>
        <v>1.9956487146168522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1.0126059782131711</v>
      </c>
      <c r="C123" s="348">
        <f>IF(C$66=0,0,C$66/FBT_fec!C$66)</f>
        <v>1.0392944275183362</v>
      </c>
      <c r="D123" s="348">
        <f>IF(D$66=0,0,D$66/FBT_fec!D$66)</f>
        <v>1.046693693211439</v>
      </c>
      <c r="E123" s="348">
        <f>IF(E$66=0,0,E$66/FBT_fec!E$66)</f>
        <v>0.93189912322975754</v>
      </c>
      <c r="F123" s="348">
        <f>IF(F$66=0,0,F$66/FBT_fec!F$66)</f>
        <v>0.8991821705901003</v>
      </c>
      <c r="G123" s="348">
        <f>IF(G$66=0,0,G$66/FBT_fec!G$66)</f>
        <v>0.99310610248212761</v>
      </c>
      <c r="H123" s="348">
        <f>IF(H$66=0,0,H$66/FBT_fec!H$66)</f>
        <v>0.96573512880585843</v>
      </c>
      <c r="I123" s="348">
        <f>IF(I$66=0,0,I$66/FBT_fec!I$66)</f>
        <v>0.90568554007063251</v>
      </c>
      <c r="J123" s="348">
        <f>IF(J$66=0,0,J$66/FBT_fec!J$66)</f>
        <v>0.94908644584934676</v>
      </c>
      <c r="K123" s="348">
        <f>IF(K$66=0,0,K$66/FBT_fec!K$66)</f>
        <v>0.84388854235132482</v>
      </c>
      <c r="L123" s="348">
        <f>IF(L$66=0,0,L$66/FBT_fec!L$66)</f>
        <v>0.83030303780993187</v>
      </c>
      <c r="M123" s="348">
        <f>IF(M$66=0,0,M$66/FBT_fec!M$66)</f>
        <v>0.81780328626897658</v>
      </c>
      <c r="N123" s="348">
        <f>IF(N$66=0,0,N$66/FBT_fec!N$66)</f>
        <v>0.76145560149754699</v>
      </c>
      <c r="O123" s="348">
        <f>IF(O$66=0,0,O$66/FBT_fec!O$66)</f>
        <v>0.6996498128514258</v>
      </c>
      <c r="P123" s="348">
        <f>IF(P$66=0,0,P$66/FBT_fec!P$66)</f>
        <v>0.70300127100432186</v>
      </c>
      <c r="Q123" s="348">
        <f>IF(Q$66=0,0,Q$66/FBT_fec!Q$66)</f>
        <v>0.66036486257942473</v>
      </c>
      <c r="R123" s="348">
        <f>IF(R$66=0,0,R$66/FBT_fec!R$66)</f>
        <v>0.67967792274482675</v>
      </c>
      <c r="S123" s="348">
        <f>IF(S$66=0,0,S$66/FBT_fec!S$66)</f>
        <v>0.66186323081186549</v>
      </c>
      <c r="T123" s="348">
        <f>IF(T$66=0,0,T$66/FBT_fec!T$66)</f>
        <v>0.66627551730913959</v>
      </c>
      <c r="U123" s="348">
        <f>IF(U$66=0,0,U$66/FBT_fec!U$66)</f>
        <v>0.6684104232450806</v>
      </c>
      <c r="V123" s="348">
        <f>IF(V$66=0,0,V$66/FBT_fec!V$66)</f>
        <v>0.64016070436427142</v>
      </c>
      <c r="W123" s="348">
        <f>IF(W$66=0,0,W$66/FBT_fec!W$66)</f>
        <v>0.58504122417808346</v>
      </c>
      <c r="X123" s="348">
        <f>IF(X$66=0,0,X$66/FBT_fec!X$66)</f>
        <v>0.66628433621947314</v>
      </c>
      <c r="Y123" s="348">
        <f>IF(Y$66=0,0,Y$66/FBT_fec!Y$66)</f>
        <v>0.65697558179770599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HR: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330.76841478847768</v>
      </c>
      <c r="C3" s="203">
        <v>323.91897396674312</v>
      </c>
      <c r="D3" s="203">
        <v>373.56357461489739</v>
      </c>
      <c r="E3" s="203">
        <v>362.94898886437647</v>
      </c>
      <c r="F3" s="203">
        <v>404.75988857591551</v>
      </c>
      <c r="G3" s="203">
        <v>352.21133315865939</v>
      </c>
      <c r="H3" s="203">
        <v>416.3279490000794</v>
      </c>
      <c r="I3" s="203">
        <v>408.21479130331159</v>
      </c>
      <c r="J3" s="203">
        <v>403.66239074420253</v>
      </c>
      <c r="K3" s="203">
        <v>378.78003271689909</v>
      </c>
      <c r="L3" s="203">
        <v>360.33058106380889</v>
      </c>
      <c r="M3" s="203">
        <v>339.64065605089269</v>
      </c>
      <c r="N3" s="203">
        <v>299.03767219733152</v>
      </c>
      <c r="O3" s="203">
        <v>129.35379850339459</v>
      </c>
      <c r="P3" s="203">
        <v>165.8090114653244</v>
      </c>
      <c r="Q3" s="203">
        <v>162.70877200000001</v>
      </c>
      <c r="R3" s="203">
        <v>196.56892071226261</v>
      </c>
      <c r="S3" s="203">
        <v>185.38142253098661</v>
      </c>
      <c r="T3" s="203">
        <v>161.97523588919361</v>
      </c>
      <c r="U3" s="203">
        <v>313.93663009112879</v>
      </c>
      <c r="V3" s="203">
        <v>184.77979174845299</v>
      </c>
      <c r="W3" s="203">
        <v>210.05983395729021</v>
      </c>
      <c r="X3" s="203">
        <v>292.50979222729302</v>
      </c>
      <c r="Y3" s="203">
        <v>345.6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495.31138175854528</v>
      </c>
      <c r="C5" s="203">
        <v>599.16589988048372</v>
      </c>
      <c r="D5" s="203">
        <v>694.44856337318345</v>
      </c>
      <c r="E5" s="203">
        <v>642.94850359883185</v>
      </c>
      <c r="F5" s="203">
        <v>653.84425359018735</v>
      </c>
      <c r="G5" s="203">
        <v>840.47918860834613</v>
      </c>
      <c r="H5" s="203">
        <v>1035.3158233937249</v>
      </c>
      <c r="I5" s="203">
        <v>1226.5080329509849</v>
      </c>
      <c r="J5" s="203">
        <v>713.01281419541795</v>
      </c>
      <c r="K5" s="203">
        <v>648.9035706496594</v>
      </c>
      <c r="L5" s="203">
        <v>596.58213309972086</v>
      </c>
      <c r="M5" s="203">
        <v>747.94431527991776</v>
      </c>
      <c r="N5" s="203">
        <v>687.03979989232471</v>
      </c>
      <c r="O5" s="203">
        <v>557.98409528428397</v>
      </c>
      <c r="P5" s="203">
        <v>457.14048117407248</v>
      </c>
      <c r="Q5" s="203">
        <v>576.59514888044043</v>
      </c>
      <c r="R5" s="203">
        <v>573.09391700527601</v>
      </c>
      <c r="S5" s="203">
        <v>585.57372312843836</v>
      </c>
      <c r="T5" s="203">
        <v>613.3966293103673</v>
      </c>
      <c r="U5" s="203">
        <v>416.73504778521431</v>
      </c>
      <c r="V5" s="203">
        <v>361.3051863470514</v>
      </c>
      <c r="W5" s="203">
        <v>454.11290955631938</v>
      </c>
      <c r="X5" s="203">
        <v>475.33962624713189</v>
      </c>
      <c r="Y5" s="203">
        <v>466.27711034485588</v>
      </c>
      <c r="DA5" s="112" t="s">
        <v>2373</v>
      </c>
    </row>
    <row r="6" spans="1:105" ht="12" customHeight="1" x14ac:dyDescent="0.25">
      <c r="A6" s="154" t="s">
        <v>2112</v>
      </c>
      <c r="B6" s="338">
        <v>619.13922719818152</v>
      </c>
      <c r="C6" s="338">
        <v>650.0961885580906</v>
      </c>
      <c r="D6" s="338">
        <v>742.96707263781786</v>
      </c>
      <c r="E6" s="338">
        <v>712.01011127790878</v>
      </c>
      <c r="F6" s="338">
        <v>712.01011127790878</v>
      </c>
      <c r="G6" s="338">
        <v>897.75187943736319</v>
      </c>
      <c r="H6" s="338">
        <v>1114.4506089567269</v>
      </c>
      <c r="I6" s="338">
        <v>1300.192377116181</v>
      </c>
      <c r="J6" s="338">
        <v>1300.192377116181</v>
      </c>
      <c r="K6" s="338">
        <v>1269.235415756272</v>
      </c>
      <c r="L6" s="338">
        <v>1238.278454396363</v>
      </c>
      <c r="M6" s="338">
        <v>1207.3214930364541</v>
      </c>
      <c r="N6" s="338">
        <v>1207.3214930364541</v>
      </c>
      <c r="O6" s="338">
        <v>1176.3645316765451</v>
      </c>
      <c r="P6" s="338">
        <v>1145.4075703166361</v>
      </c>
      <c r="Q6" s="338">
        <v>1145.4075703166361</v>
      </c>
      <c r="R6" s="338">
        <v>1114.4506089567269</v>
      </c>
      <c r="S6" s="338">
        <v>1083.4936475968179</v>
      </c>
      <c r="T6" s="338">
        <v>1083.4936475968179</v>
      </c>
      <c r="U6" s="338">
        <v>1052.536686236909</v>
      </c>
      <c r="V6" s="338">
        <v>1021.579724877</v>
      </c>
      <c r="W6" s="338">
        <v>1021.579724877</v>
      </c>
      <c r="X6" s="338">
        <v>990.62276351709124</v>
      </c>
      <c r="Y6" s="338">
        <v>959.66580215718216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61.91392271981816</v>
      </c>
      <c r="D7" s="340">
        <v>92.870884079727233</v>
      </c>
      <c r="E7" s="340">
        <v>0</v>
      </c>
      <c r="F7" s="340">
        <v>30.95696135990908</v>
      </c>
      <c r="G7" s="340">
        <v>185.74176815945449</v>
      </c>
      <c r="H7" s="340">
        <v>247.65569087927261</v>
      </c>
      <c r="I7" s="340">
        <v>216.69872951936361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30.956961359909087</v>
      </c>
      <c r="D8" s="342">
        <f t="shared" si="0"/>
        <v>0</v>
      </c>
      <c r="E8" s="342">
        <f t="shared" si="0"/>
        <v>30.956961359909087</v>
      </c>
      <c r="F8" s="342">
        <f t="shared" si="0"/>
        <v>30.956961359909087</v>
      </c>
      <c r="G8" s="342">
        <f t="shared" si="0"/>
        <v>0</v>
      </c>
      <c r="H8" s="342">
        <f t="shared" si="0"/>
        <v>30.956961359908973</v>
      </c>
      <c r="I8" s="342">
        <f t="shared" si="0"/>
        <v>30.956961359909656</v>
      </c>
      <c r="J8" s="342">
        <f t="shared" si="0"/>
        <v>0</v>
      </c>
      <c r="K8" s="342">
        <f t="shared" si="0"/>
        <v>30.956961359908973</v>
      </c>
      <c r="L8" s="342">
        <f t="shared" si="0"/>
        <v>30.956961359908973</v>
      </c>
      <c r="M8" s="342">
        <f t="shared" si="0"/>
        <v>30.956961359908973</v>
      </c>
      <c r="N8" s="342">
        <f t="shared" si="0"/>
        <v>0</v>
      </c>
      <c r="O8" s="342">
        <f t="shared" si="0"/>
        <v>30.956961359908973</v>
      </c>
      <c r="P8" s="342">
        <f t="shared" si="0"/>
        <v>30.956961359908973</v>
      </c>
      <c r="Q8" s="342">
        <f t="shared" si="0"/>
        <v>0</v>
      </c>
      <c r="R8" s="342">
        <f t="shared" si="0"/>
        <v>30.956961359909201</v>
      </c>
      <c r="S8" s="342">
        <f t="shared" si="0"/>
        <v>30.956961359908973</v>
      </c>
      <c r="T8" s="342">
        <f t="shared" si="0"/>
        <v>0</v>
      </c>
      <c r="U8" s="342">
        <f t="shared" si="0"/>
        <v>30.956961359908973</v>
      </c>
      <c r="V8" s="342">
        <f t="shared" si="0"/>
        <v>30.956961359908973</v>
      </c>
      <c r="W8" s="342">
        <f t="shared" si="0"/>
        <v>0</v>
      </c>
      <c r="X8" s="342">
        <f t="shared" si="0"/>
        <v>30.956961359908746</v>
      </c>
      <c r="Y8" s="342">
        <f t="shared" si="0"/>
        <v>30.956961359909087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123.82784543963623</v>
      </c>
      <c r="C9" s="343">
        <f t="shared" si="1"/>
        <v>50.930288677606882</v>
      </c>
      <c r="D9" s="343">
        <f t="shared" si="1"/>
        <v>48.518509264634417</v>
      </c>
      <c r="E9" s="343">
        <f t="shared" si="1"/>
        <v>69.061607679076928</v>
      </c>
      <c r="F9" s="343">
        <f t="shared" si="1"/>
        <v>58.165857687721427</v>
      </c>
      <c r="G9" s="343">
        <f t="shared" si="1"/>
        <v>57.272690829017051</v>
      </c>
      <c r="H9" s="343">
        <f t="shared" si="1"/>
        <v>79.134785563001969</v>
      </c>
      <c r="I9" s="343">
        <f t="shared" si="1"/>
        <v>73.68434416519608</v>
      </c>
      <c r="J9" s="343">
        <f t="shared" si="1"/>
        <v>587.17956292076303</v>
      </c>
      <c r="K9" s="343">
        <f t="shared" si="1"/>
        <v>620.3318451066126</v>
      </c>
      <c r="L9" s="343">
        <f t="shared" si="1"/>
        <v>641.69632129664217</v>
      </c>
      <c r="M9" s="343">
        <f t="shared" si="1"/>
        <v>459.3771777565363</v>
      </c>
      <c r="N9" s="343">
        <f t="shared" si="1"/>
        <v>520.28169314412935</v>
      </c>
      <c r="O9" s="343">
        <f t="shared" si="1"/>
        <v>618.38043639226112</v>
      </c>
      <c r="P9" s="343">
        <f t="shared" si="1"/>
        <v>688.26708914256369</v>
      </c>
      <c r="Q9" s="343">
        <f t="shared" si="1"/>
        <v>568.81242143619568</v>
      </c>
      <c r="R9" s="343">
        <f t="shared" si="1"/>
        <v>541.3566919514509</v>
      </c>
      <c r="S9" s="343">
        <f t="shared" si="1"/>
        <v>497.91992446837958</v>
      </c>
      <c r="T9" s="343">
        <f t="shared" si="1"/>
        <v>470.09701828645063</v>
      </c>
      <c r="U9" s="343">
        <f t="shared" si="1"/>
        <v>635.80163845169466</v>
      </c>
      <c r="V9" s="343">
        <f t="shared" si="1"/>
        <v>660.27453852994859</v>
      </c>
      <c r="W9" s="343">
        <f t="shared" si="1"/>
        <v>567.46681532068055</v>
      </c>
      <c r="X9" s="343">
        <f t="shared" si="1"/>
        <v>515.2831372699593</v>
      </c>
      <c r="Y9" s="343">
        <f t="shared" si="1"/>
        <v>493.38869181232627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17.160275150472909</v>
      </c>
      <c r="C12" s="210">
        <v>20.28744625967326</v>
      </c>
      <c r="D12" s="210">
        <v>22.60894239036973</v>
      </c>
      <c r="E12" s="210">
        <v>22.124247635425618</v>
      </c>
      <c r="F12" s="210">
        <v>22.888306104901119</v>
      </c>
      <c r="G12" s="210">
        <v>27.96560619088563</v>
      </c>
      <c r="H12" s="210">
        <v>31.34944110060189</v>
      </c>
      <c r="I12" s="210">
        <v>35.842390369733451</v>
      </c>
      <c r="J12" s="210">
        <v>21.05984522785899</v>
      </c>
      <c r="K12" s="210">
        <v>20.336973344797929</v>
      </c>
      <c r="L12" s="210">
        <v>16.526569217540839</v>
      </c>
      <c r="M12" s="210">
        <v>18.64213241616509</v>
      </c>
      <c r="N12" s="210">
        <v>17.628116938950988</v>
      </c>
      <c r="O12" s="210">
        <v>14.31977644024076</v>
      </c>
      <c r="P12" s="210">
        <v>10.25709372312984</v>
      </c>
      <c r="Q12" s="210">
        <v>12.31006018916595</v>
      </c>
      <c r="R12" s="210">
        <v>12.16852966466036</v>
      </c>
      <c r="S12" s="210">
        <v>12.21650902837489</v>
      </c>
      <c r="T12" s="210">
        <v>12.976784178847801</v>
      </c>
      <c r="U12" s="210">
        <v>8.7553740326741174</v>
      </c>
      <c r="V12" s="210">
        <v>8.3566638005159071</v>
      </c>
      <c r="W12" s="210">
        <v>9.8814273430782453</v>
      </c>
      <c r="X12" s="210">
        <v>9.4785038693035251</v>
      </c>
      <c r="Y12" s="210">
        <v>8.9638005159071366</v>
      </c>
      <c r="DA12" s="109" t="s">
        <v>2376</v>
      </c>
    </row>
    <row r="13" spans="1:105" ht="12" customHeight="1" x14ac:dyDescent="0.25">
      <c r="A13" s="24" t="s">
        <v>28</v>
      </c>
      <c r="B13" s="213">
        <v>3.7747205503009452E-2</v>
      </c>
      <c r="C13" s="213">
        <v>3.8779019776440243E-2</v>
      </c>
      <c r="D13" s="213">
        <v>0.1121238177128117</v>
      </c>
      <c r="E13" s="213">
        <v>7.540842648323301E-2</v>
      </c>
      <c r="F13" s="213">
        <v>8.1857265692175399E-2</v>
      </c>
      <c r="G13" s="213">
        <v>1.797076526225279</v>
      </c>
      <c r="H13" s="213">
        <v>3.403955288048151</v>
      </c>
      <c r="I13" s="213">
        <v>1.5448839208942391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3.3269131556319853</v>
      </c>
      <c r="C14" s="204">
        <f t="shared" si="2"/>
        <v>3.2396388650042987</v>
      </c>
      <c r="D14" s="204">
        <f t="shared" si="2"/>
        <v>3.7039552880481512</v>
      </c>
      <c r="E14" s="204">
        <f t="shared" si="2"/>
        <v>3.2855546001719684</v>
      </c>
      <c r="F14" s="204">
        <f t="shared" si="2"/>
        <v>4.6741186586414436</v>
      </c>
      <c r="G14" s="204">
        <f t="shared" si="2"/>
        <v>8.2568357695614782</v>
      </c>
      <c r="H14" s="204">
        <f t="shared" si="2"/>
        <v>8.8960447119518484</v>
      </c>
      <c r="I14" s="204">
        <f t="shared" si="2"/>
        <v>10.851418744625967</v>
      </c>
      <c r="J14" s="204">
        <f t="shared" si="2"/>
        <v>5.3846947549441104</v>
      </c>
      <c r="K14" s="204">
        <f t="shared" si="2"/>
        <v>4.4153912295786757</v>
      </c>
      <c r="L14" s="204">
        <f t="shared" si="2"/>
        <v>3.2997420464316423</v>
      </c>
      <c r="M14" s="204">
        <f t="shared" si="2"/>
        <v>5.4367153912295789</v>
      </c>
      <c r="N14" s="204">
        <f t="shared" si="2"/>
        <v>4.7236457437661228</v>
      </c>
      <c r="O14" s="204">
        <f t="shared" si="2"/>
        <v>3.4598452278589855</v>
      </c>
      <c r="P14" s="204">
        <f t="shared" si="2"/>
        <v>1.2220120378331898</v>
      </c>
      <c r="Q14" s="204">
        <f t="shared" si="2"/>
        <v>2.2645743766122095</v>
      </c>
      <c r="R14" s="204">
        <f t="shared" si="2"/>
        <v>2.0807394668959591</v>
      </c>
      <c r="S14" s="204">
        <f t="shared" si="2"/>
        <v>1.107824591573517</v>
      </c>
      <c r="T14" s="204">
        <f t="shared" si="2"/>
        <v>0.97609630266552017</v>
      </c>
      <c r="U14" s="204">
        <f t="shared" si="2"/>
        <v>0.65692175408426479</v>
      </c>
      <c r="V14" s="204">
        <f t="shared" si="2"/>
        <v>0.84247635425623379</v>
      </c>
      <c r="W14" s="204">
        <f t="shared" si="2"/>
        <v>1.0312123817712811</v>
      </c>
      <c r="X14" s="204">
        <f t="shared" si="2"/>
        <v>0.92811693895098879</v>
      </c>
      <c r="Y14" s="204">
        <f t="shared" si="2"/>
        <v>0.72407566638005161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1.1199484092863281</v>
      </c>
      <c r="C16" s="204">
        <v>1.1199484092863281</v>
      </c>
      <c r="D16" s="204">
        <v>1.5679277730008601</v>
      </c>
      <c r="E16" s="204">
        <v>1.1199484092863281</v>
      </c>
      <c r="F16" s="204">
        <v>1.6799656061908861</v>
      </c>
      <c r="G16" s="204">
        <v>3.359845227858985</v>
      </c>
      <c r="H16" s="204">
        <v>2.2398968185726571</v>
      </c>
      <c r="I16" s="204">
        <v>2.2398968185726571</v>
      </c>
      <c r="J16" s="204">
        <v>2.2398968185726571</v>
      </c>
      <c r="K16" s="204">
        <v>1.1199484092863281</v>
      </c>
      <c r="L16" s="204">
        <v>1.1199484092863281</v>
      </c>
      <c r="M16" s="204">
        <v>2.2398968185726571</v>
      </c>
      <c r="N16" s="204">
        <v>2.2398968185726571</v>
      </c>
      <c r="O16" s="204">
        <v>2.2398968185726571</v>
      </c>
      <c r="P16" s="204">
        <v>0</v>
      </c>
      <c r="Q16" s="204">
        <v>0</v>
      </c>
      <c r="R16" s="204">
        <v>0</v>
      </c>
      <c r="S16" s="204">
        <v>0</v>
      </c>
      <c r="T16" s="204">
        <v>0.1120378331900258</v>
      </c>
      <c r="U16" s="204">
        <v>0</v>
      </c>
      <c r="V16" s="204">
        <v>0.1120378331900258</v>
      </c>
      <c r="W16" s="204">
        <v>0.1120378331900258</v>
      </c>
      <c r="X16" s="204">
        <v>0.1120378331900258</v>
      </c>
      <c r="Y16" s="204">
        <v>0.1120378331900258</v>
      </c>
      <c r="DA16" s="71" t="s">
        <v>2379</v>
      </c>
    </row>
    <row r="17" spans="1:105" ht="12" customHeight="1" x14ac:dyDescent="0.25">
      <c r="A17" s="18" t="s">
        <v>71</v>
      </c>
      <c r="B17" s="204">
        <v>1.145571797076526</v>
      </c>
      <c r="C17" s="204">
        <v>1.154772141014617</v>
      </c>
      <c r="D17" s="204">
        <v>1.1711092003439381</v>
      </c>
      <c r="E17" s="204">
        <v>1.200687876182287</v>
      </c>
      <c r="F17" s="204">
        <v>0.19587274290627679</v>
      </c>
      <c r="G17" s="204">
        <v>1.230266552020636</v>
      </c>
      <c r="H17" s="204">
        <v>1.2506448839208939</v>
      </c>
      <c r="I17" s="204">
        <v>1.2741186586414439</v>
      </c>
      <c r="J17" s="204">
        <v>0.24995700773860699</v>
      </c>
      <c r="K17" s="204">
        <v>1.269045571797077</v>
      </c>
      <c r="L17" s="204">
        <v>0.24995700773860699</v>
      </c>
      <c r="M17" s="204">
        <v>1.266981943250215</v>
      </c>
      <c r="N17" s="204">
        <v>0.55391229578675838</v>
      </c>
      <c r="O17" s="204">
        <v>0.25503009458297499</v>
      </c>
      <c r="P17" s="204">
        <v>0.25709372312983658</v>
      </c>
      <c r="Q17" s="204">
        <v>1.299656061908856</v>
      </c>
      <c r="R17" s="204">
        <v>1.308770421324162</v>
      </c>
      <c r="S17" s="204">
        <v>1.107824591573517</v>
      </c>
      <c r="T17" s="204">
        <v>0.86405846947549436</v>
      </c>
      <c r="U17" s="204">
        <v>0.65692175408426479</v>
      </c>
      <c r="V17" s="204">
        <v>0.73043852106620799</v>
      </c>
      <c r="W17" s="204">
        <v>0.91814273430782456</v>
      </c>
      <c r="X17" s="204">
        <v>0.81607910576096299</v>
      </c>
      <c r="Y17" s="204">
        <v>0.6120378331900258</v>
      </c>
      <c r="DA17" s="71" t="s">
        <v>2380</v>
      </c>
    </row>
    <row r="18" spans="1:105" ht="12" customHeight="1" x14ac:dyDescent="0.25">
      <c r="A18" s="18" t="s">
        <v>32</v>
      </c>
      <c r="B18" s="204">
        <v>1.061392949269131</v>
      </c>
      <c r="C18" s="204">
        <v>0.96491831470335332</v>
      </c>
      <c r="D18" s="204">
        <v>0.96491831470335332</v>
      </c>
      <c r="E18" s="204">
        <v>0.96491831470335332</v>
      </c>
      <c r="F18" s="204">
        <v>2.798280309544281</v>
      </c>
      <c r="G18" s="204">
        <v>3.6667239896818571</v>
      </c>
      <c r="H18" s="204">
        <v>3.184264832330181</v>
      </c>
      <c r="I18" s="204">
        <v>2.894840928632846</v>
      </c>
      <c r="J18" s="204">
        <v>2.894840928632846</v>
      </c>
      <c r="K18" s="204">
        <v>2.0263972484952708</v>
      </c>
      <c r="L18" s="204">
        <v>1.9298366294067071</v>
      </c>
      <c r="M18" s="204">
        <v>1.9298366294067071</v>
      </c>
      <c r="N18" s="204">
        <v>1.9298366294067071</v>
      </c>
      <c r="O18" s="204">
        <v>0.96491831470335332</v>
      </c>
      <c r="P18" s="204">
        <v>0.96491831470335332</v>
      </c>
      <c r="Q18" s="204">
        <v>0.96491831470335332</v>
      </c>
      <c r="R18" s="204">
        <v>0.77196904557179702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2.2212381771281171</v>
      </c>
      <c r="I19" s="204">
        <v>4.4425623387790196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1.031814273430782E-3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2.1281169389509889</v>
      </c>
      <c r="C20" s="204">
        <f t="shared" si="3"/>
        <v>2.04213241616509</v>
      </c>
      <c r="D20" s="204">
        <f t="shared" si="3"/>
        <v>2.36457437661221</v>
      </c>
      <c r="E20" s="204">
        <f t="shared" si="3"/>
        <v>2.36457437661221</v>
      </c>
      <c r="F20" s="204">
        <f t="shared" si="3"/>
        <v>1.375752364574377</v>
      </c>
      <c r="G20" s="204">
        <f t="shared" si="3"/>
        <v>1.633705932932072</v>
      </c>
      <c r="H20" s="204">
        <f t="shared" si="3"/>
        <v>3.0954428202923472</v>
      </c>
      <c r="I20" s="204">
        <f t="shared" si="3"/>
        <v>6.2338779019776434</v>
      </c>
      <c r="J20" s="204">
        <f t="shared" si="3"/>
        <v>1.182287188306105</v>
      </c>
      <c r="K20" s="204">
        <f t="shared" si="3"/>
        <v>4.3422184006878757</v>
      </c>
      <c r="L20" s="204">
        <f t="shared" si="3"/>
        <v>2.1926053310404132</v>
      </c>
      <c r="M20" s="204">
        <f t="shared" si="3"/>
        <v>2.5150472914875319</v>
      </c>
      <c r="N20" s="204">
        <f t="shared" si="3"/>
        <v>3.3319002579535679</v>
      </c>
      <c r="O20" s="204">
        <f t="shared" si="3"/>
        <v>3.1169389509888217</v>
      </c>
      <c r="P20" s="204">
        <f t="shared" si="3"/>
        <v>2.4720550300945829</v>
      </c>
      <c r="Q20" s="204">
        <f t="shared" si="3"/>
        <v>2.9664660361134989</v>
      </c>
      <c r="R20" s="204">
        <f t="shared" si="3"/>
        <v>2.236543422184007</v>
      </c>
      <c r="S20" s="204">
        <f t="shared" si="3"/>
        <v>2.652106620808254</v>
      </c>
      <c r="T20" s="204">
        <f t="shared" si="3"/>
        <v>3.9713671539122948</v>
      </c>
      <c r="U20" s="204">
        <f t="shared" si="3"/>
        <v>2.5648323301805669</v>
      </c>
      <c r="V20" s="204">
        <f t="shared" si="3"/>
        <v>2.6575236457437659</v>
      </c>
      <c r="W20" s="204">
        <f t="shared" si="3"/>
        <v>3.093035253654342</v>
      </c>
      <c r="X20" s="204">
        <f t="shared" si="3"/>
        <v>2.7822871883061051</v>
      </c>
      <c r="Y20" s="204">
        <f t="shared" si="3"/>
        <v>2.2976784178847809</v>
      </c>
      <c r="DA20" s="71"/>
    </row>
    <row r="21" spans="1:105" ht="12" customHeight="1" x14ac:dyDescent="0.25">
      <c r="A21" s="18" t="s">
        <v>73</v>
      </c>
      <c r="B21" s="204">
        <v>2.1281169389509889</v>
      </c>
      <c r="C21" s="204">
        <v>2.04213241616509</v>
      </c>
      <c r="D21" s="204">
        <v>2.36457437661221</v>
      </c>
      <c r="E21" s="204">
        <v>2.36457437661221</v>
      </c>
      <c r="F21" s="204">
        <v>1.3112639724849531</v>
      </c>
      <c r="G21" s="204">
        <v>1.633705932932072</v>
      </c>
      <c r="H21" s="204">
        <v>2.1281169389509889</v>
      </c>
      <c r="I21" s="204">
        <v>5.5460017196904552</v>
      </c>
      <c r="J21" s="204">
        <v>1.1177987962166811</v>
      </c>
      <c r="K21" s="204">
        <v>4.2992261392949267</v>
      </c>
      <c r="L21" s="204">
        <v>2.1926053310404132</v>
      </c>
      <c r="M21" s="204">
        <v>2.5150472914875319</v>
      </c>
      <c r="N21" s="204">
        <v>3.3319002579535679</v>
      </c>
      <c r="O21" s="204">
        <v>3.0954428202923472</v>
      </c>
      <c r="P21" s="204">
        <v>2.4720550300945829</v>
      </c>
      <c r="Q21" s="204">
        <v>2.9664660361134989</v>
      </c>
      <c r="R21" s="204">
        <v>2.236543422184007</v>
      </c>
      <c r="S21" s="204">
        <v>2.652106620808254</v>
      </c>
      <c r="T21" s="204">
        <v>3.9713671539122948</v>
      </c>
      <c r="U21" s="204">
        <v>2.5648323301805669</v>
      </c>
      <c r="V21" s="204">
        <v>2.6575236457437659</v>
      </c>
      <c r="W21" s="204">
        <v>3.093035253654342</v>
      </c>
      <c r="X21" s="204">
        <v>2.7822871883061051</v>
      </c>
      <c r="Y21" s="204">
        <v>2.2976784178847809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6.4488392089423904E-2</v>
      </c>
      <c r="G22" s="204">
        <v>0</v>
      </c>
      <c r="H22" s="204">
        <v>0.96732588134135844</v>
      </c>
      <c r="I22" s="204">
        <v>0.68787618228718828</v>
      </c>
      <c r="J22" s="204">
        <v>6.4488392089423904E-2</v>
      </c>
      <c r="K22" s="204">
        <v>4.2992261392949267E-2</v>
      </c>
      <c r="L22" s="204">
        <v>0</v>
      </c>
      <c r="M22" s="204">
        <v>0</v>
      </c>
      <c r="N22" s="204">
        <v>0</v>
      </c>
      <c r="O22" s="204">
        <v>2.149613069647463E-2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2.3903697334479789E-2</v>
      </c>
      <c r="J23" s="204">
        <f t="shared" si="4"/>
        <v>2.3903697334479789E-2</v>
      </c>
      <c r="K23" s="204">
        <f t="shared" si="4"/>
        <v>2.3903697334479789E-2</v>
      </c>
      <c r="L23" s="204">
        <f t="shared" si="4"/>
        <v>2.3903697334479789E-2</v>
      </c>
      <c r="M23" s="204">
        <f t="shared" si="4"/>
        <v>2.3903697334479789E-2</v>
      </c>
      <c r="N23" s="204">
        <f t="shared" si="4"/>
        <v>2.3903697334479789E-2</v>
      </c>
      <c r="O23" s="204">
        <f t="shared" si="4"/>
        <v>0</v>
      </c>
      <c r="P23" s="204">
        <f t="shared" si="4"/>
        <v>2.3903697334479789E-2</v>
      </c>
      <c r="Q23" s="204">
        <f t="shared" si="4"/>
        <v>2.3903697334479789E-2</v>
      </c>
      <c r="R23" s="204">
        <f t="shared" si="4"/>
        <v>2.3903697334479789E-2</v>
      </c>
      <c r="S23" s="204">
        <f t="shared" si="4"/>
        <v>2.6311263972484952E-2</v>
      </c>
      <c r="T23" s="204">
        <f t="shared" si="4"/>
        <v>2.8632846087704208E-2</v>
      </c>
      <c r="U23" s="204">
        <f t="shared" si="4"/>
        <v>4.815133276010318E-3</v>
      </c>
      <c r="V23" s="204">
        <f t="shared" si="4"/>
        <v>7.1367153912295783E-3</v>
      </c>
      <c r="W23" s="204">
        <f t="shared" si="4"/>
        <v>4.815133276010318E-3</v>
      </c>
      <c r="X23" s="204">
        <f t="shared" si="4"/>
        <v>7.1367153912295783E-3</v>
      </c>
      <c r="Y23" s="204">
        <f t="shared" si="4"/>
        <v>2.6311263972484952E-2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2.3903697334479789E-2</v>
      </c>
      <c r="J24" s="204">
        <v>2.3903697334479789E-2</v>
      </c>
      <c r="K24" s="204">
        <v>2.3903697334479789E-2</v>
      </c>
      <c r="L24" s="204">
        <v>2.3903697334479789E-2</v>
      </c>
      <c r="M24" s="204">
        <v>2.3903697334479789E-2</v>
      </c>
      <c r="N24" s="204">
        <v>2.3903697334479789E-2</v>
      </c>
      <c r="O24" s="204">
        <v>0</v>
      </c>
      <c r="P24" s="204">
        <v>2.3903697334479789E-2</v>
      </c>
      <c r="Q24" s="204">
        <v>2.3903697334479789E-2</v>
      </c>
      <c r="R24" s="204">
        <v>2.3903697334479789E-2</v>
      </c>
      <c r="S24" s="204">
        <v>2.6311263972484952E-2</v>
      </c>
      <c r="T24" s="204">
        <v>2.8632846087704208E-2</v>
      </c>
      <c r="U24" s="204">
        <v>4.815133276010318E-3</v>
      </c>
      <c r="V24" s="204">
        <v>7.1367153912295783E-3</v>
      </c>
      <c r="W24" s="204">
        <v>4.815133276010318E-3</v>
      </c>
      <c r="X24" s="204">
        <v>7.1367153912295783E-3</v>
      </c>
      <c r="Y24" s="204">
        <v>2.6311263972484952E-2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0.23155631986242481</v>
      </c>
      <c r="C30" s="204">
        <v>5.5889939810834051E-3</v>
      </c>
      <c r="D30" s="204">
        <v>5.2450558899398104E-3</v>
      </c>
      <c r="E30" s="204">
        <v>6.1650902837489252E-2</v>
      </c>
      <c r="F30" s="204">
        <v>0.33353396388650042</v>
      </c>
      <c r="G30" s="204">
        <v>0.62880481513327591</v>
      </c>
      <c r="H30" s="204">
        <v>0.82072226999140152</v>
      </c>
      <c r="I30" s="204">
        <v>0.59329320722269996</v>
      </c>
      <c r="J30" s="204">
        <v>0.28151332760103182</v>
      </c>
      <c r="K30" s="204">
        <v>3.3533963886500429E-2</v>
      </c>
      <c r="L30" s="204">
        <v>4.2992261392949269E-3</v>
      </c>
      <c r="M30" s="204">
        <v>4.3852106620808247E-3</v>
      </c>
      <c r="N30" s="204">
        <v>4.3852106620808247E-3</v>
      </c>
      <c r="O30" s="204">
        <v>4.3852106620808247E-3</v>
      </c>
      <c r="P30" s="204">
        <v>4.2992261392949269E-3</v>
      </c>
      <c r="Q30" s="204">
        <v>4.3852106620808247E-3</v>
      </c>
      <c r="R30" s="204">
        <v>2.7515047291487532E-3</v>
      </c>
      <c r="S30" s="204">
        <v>3.7833190025795349E-3</v>
      </c>
      <c r="T30" s="204">
        <v>4.1272570937231296E-3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11.4359415305245</v>
      </c>
      <c r="C31" s="207">
        <v>14.961306964746351</v>
      </c>
      <c r="D31" s="207">
        <v>16.42304385210662</v>
      </c>
      <c r="E31" s="207">
        <v>16.33705932932072</v>
      </c>
      <c r="F31" s="207">
        <v>16.42304385210662</v>
      </c>
      <c r="G31" s="207">
        <v>15.649183147033529</v>
      </c>
      <c r="H31" s="207">
        <v>15.13327601031814</v>
      </c>
      <c r="I31" s="207">
        <v>16.595012897678419</v>
      </c>
      <c r="J31" s="207">
        <v>14.18744625967326</v>
      </c>
      <c r="K31" s="207">
        <v>11.5219260533104</v>
      </c>
      <c r="L31" s="207">
        <v>11.006018916595011</v>
      </c>
      <c r="M31" s="207">
        <v>10.662080825451421</v>
      </c>
      <c r="N31" s="207">
        <v>9.5442820292347363</v>
      </c>
      <c r="O31" s="207">
        <v>7.7386070507308684</v>
      </c>
      <c r="P31" s="207">
        <v>6.5348237317282889</v>
      </c>
      <c r="Q31" s="207">
        <v>7.0507308684436794</v>
      </c>
      <c r="R31" s="207">
        <v>7.8245915735167664</v>
      </c>
      <c r="S31" s="207">
        <v>8.4264832330180557</v>
      </c>
      <c r="T31" s="207">
        <v>7.9965606190885632</v>
      </c>
      <c r="U31" s="207">
        <v>5.5288048151332756</v>
      </c>
      <c r="V31" s="207">
        <v>4.8495270851246772</v>
      </c>
      <c r="W31" s="207">
        <v>5.7523645743766121</v>
      </c>
      <c r="X31" s="207">
        <v>5.7609630266552019</v>
      </c>
      <c r="Y31" s="207">
        <v>5.9157351676698191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15.110781121172771</v>
      </c>
      <c r="C33" s="203">
        <f>TRE_emi!C5</f>
        <v>14.629102202028079</v>
      </c>
      <c r="D33" s="203">
        <f>TRE_emi!D5</f>
        <v>16.931405161473268</v>
      </c>
      <c r="E33" s="203">
        <f>TRE_emi!E5</f>
        <v>15.68410236224716</v>
      </c>
      <c r="F33" s="203">
        <f>TRE_emi!F5</f>
        <v>17.660594162403651</v>
      </c>
      <c r="G33" s="203">
        <f>TRE_emi!G5</f>
        <v>36.026931241339163</v>
      </c>
      <c r="H33" s="203">
        <f>TRE_emi!H5</f>
        <v>50.097156013820857</v>
      </c>
      <c r="I33" s="203">
        <f>TRE_emi!I5</f>
        <v>58.160924358722163</v>
      </c>
      <c r="J33" s="203">
        <f>TRE_emi!J5</f>
        <v>18.81932220086308</v>
      </c>
      <c r="K33" s="203">
        <f>TRE_emi!K5</f>
        <v>23.640498718604409</v>
      </c>
      <c r="L33" s="203">
        <f>TRE_emi!L5</f>
        <v>15.1380064811185</v>
      </c>
      <c r="M33" s="203">
        <f>TRE_emi!M5</f>
        <v>22.009352758944949</v>
      </c>
      <c r="N33" s="203">
        <f>TRE_emi!N5</f>
        <v>21.715732078169129</v>
      </c>
      <c r="O33" s="203">
        <f>TRE_emi!O5</f>
        <v>17.14614623854278</v>
      </c>
      <c r="P33" s="203">
        <f>TRE_emi!P5</f>
        <v>9.7308604788563926</v>
      </c>
      <c r="Q33" s="203">
        <f>TRE_emi!Q5</f>
        <v>14.1265954775326</v>
      </c>
      <c r="R33" s="203">
        <f>TRE_emi!R5</f>
        <v>11.815165441142231</v>
      </c>
      <c r="S33" s="203">
        <f>TRE_emi!S5</f>
        <v>9.6661900812868637</v>
      </c>
      <c r="T33" s="203">
        <f>TRE_emi!T5</f>
        <v>12.30458723893476</v>
      </c>
      <c r="U33" s="203">
        <f>TRE_emi!U5</f>
        <v>8.0623112388833107</v>
      </c>
      <c r="V33" s="203">
        <f>TRE_emi!V5</f>
        <v>8.8040933986718279</v>
      </c>
      <c r="W33" s="203">
        <f>TRE_emi!W5</f>
        <v>10.41235163848811</v>
      </c>
      <c r="X33" s="203">
        <f>TRE_emi!X5</f>
        <v>9.3628303191237876</v>
      </c>
      <c r="Y33" s="203">
        <f>TRE_emi!Y5</f>
        <v>7.5915622821772626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51.880029601516497</v>
      </c>
      <c r="C35" s="284">
        <f t="shared" si="5"/>
        <v>62.631237717356377</v>
      </c>
      <c r="D35" s="284">
        <f t="shared" si="5"/>
        <v>60.5223419164383</v>
      </c>
      <c r="E35" s="284">
        <f t="shared" si="5"/>
        <v>60.956906656909872</v>
      </c>
      <c r="F35" s="284">
        <f t="shared" si="5"/>
        <v>56.54786146282936</v>
      </c>
      <c r="G35" s="284">
        <f t="shared" si="5"/>
        <v>79.400074779218031</v>
      </c>
      <c r="H35" s="284">
        <f t="shared" si="5"/>
        <v>75.299871593765886</v>
      </c>
      <c r="I35" s="284">
        <f t="shared" si="5"/>
        <v>87.802772298620241</v>
      </c>
      <c r="J35" s="284">
        <f t="shared" si="5"/>
        <v>52.171928103166877</v>
      </c>
      <c r="K35" s="284">
        <f t="shared" si="5"/>
        <v>53.690721759871174</v>
      </c>
      <c r="L35" s="284">
        <f t="shared" si="5"/>
        <v>45.865019751443867</v>
      </c>
      <c r="M35" s="284">
        <f t="shared" si="5"/>
        <v>54.88781182124351</v>
      </c>
      <c r="N35" s="284">
        <f t="shared" si="5"/>
        <v>58.949485559526416</v>
      </c>
      <c r="O35" s="284">
        <f t="shared" si="5"/>
        <v>110.70240384061835</v>
      </c>
      <c r="P35" s="284">
        <f t="shared" si="5"/>
        <v>61.860894245032654</v>
      </c>
      <c r="Q35" s="284">
        <f t="shared" si="5"/>
        <v>75.657016139031214</v>
      </c>
      <c r="R35" s="284">
        <f t="shared" si="5"/>
        <v>61.904647085449696</v>
      </c>
      <c r="S35" s="284">
        <f t="shared" si="5"/>
        <v>65.899316455686886</v>
      </c>
      <c r="T35" s="284">
        <f t="shared" si="5"/>
        <v>80.115852942638398</v>
      </c>
      <c r="U35" s="284">
        <f t="shared" si="5"/>
        <v>27.888985207405163</v>
      </c>
      <c r="V35" s="284">
        <f t="shared" si="5"/>
        <v>45.224987653910325</v>
      </c>
      <c r="W35" s="284">
        <f t="shared" si="5"/>
        <v>47.041012824409627</v>
      </c>
      <c r="X35" s="284">
        <f t="shared" si="5"/>
        <v>32.404056620225248</v>
      </c>
      <c r="Y35" s="284">
        <f t="shared" si="5"/>
        <v>25.936922789083148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</v>
      </c>
      <c r="D36" s="344">
        <f t="shared" si="6"/>
        <v>32.556683940060388</v>
      </c>
      <c r="E36" s="344">
        <f t="shared" si="6"/>
        <v>34.410605999683696</v>
      </c>
      <c r="F36" s="344">
        <f t="shared" si="6"/>
        <v>35.005746367309847</v>
      </c>
      <c r="G36" s="344">
        <f t="shared" si="6"/>
        <v>33.273407087200688</v>
      </c>
      <c r="H36" s="344">
        <f t="shared" si="6"/>
        <v>30.280075308652815</v>
      </c>
      <c r="I36" s="344">
        <f t="shared" si="6"/>
        <v>29.22311913726033</v>
      </c>
      <c r="J36" s="344">
        <f t="shared" si="6"/>
        <v>29.536418993568105</v>
      </c>
      <c r="K36" s="344">
        <f t="shared" si="6"/>
        <v>31.340516934491927</v>
      </c>
      <c r="L36" s="344">
        <f t="shared" si="6"/>
        <v>27.70208543067173</v>
      </c>
      <c r="M36" s="344">
        <f t="shared" si="6"/>
        <v>24.92449241918268</v>
      </c>
      <c r="N36" s="344">
        <f t="shared" si="6"/>
        <v>25.65807241693091</v>
      </c>
      <c r="O36" s="344">
        <f t="shared" si="6"/>
        <v>25.663413278733447</v>
      </c>
      <c r="P36" s="344">
        <f t="shared" si="6"/>
        <v>22.437509136768149</v>
      </c>
      <c r="Q36" s="344">
        <f t="shared" si="6"/>
        <v>21.349572942242176</v>
      </c>
      <c r="R36" s="344">
        <f t="shared" si="6"/>
        <v>21.233046283665814</v>
      </c>
      <c r="S36" s="344">
        <f t="shared" si="6"/>
        <v>20.862461114388751</v>
      </c>
      <c r="T36" s="344">
        <f t="shared" si="6"/>
        <v>21.155617032714062</v>
      </c>
      <c r="U36" s="344">
        <f t="shared" si="6"/>
        <v>21.009449719205396</v>
      </c>
      <c r="V36" s="344">
        <f t="shared" si="6"/>
        <v>23.129100041450609</v>
      </c>
      <c r="W36" s="344">
        <f t="shared" si="6"/>
        <v>21.759846802709635</v>
      </c>
      <c r="X36" s="344">
        <f t="shared" si="6"/>
        <v>19.940487487099581</v>
      </c>
      <c r="Y36" s="344">
        <f t="shared" si="6"/>
        <v>19.224191617035547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19.633997225062391</v>
      </c>
      <c r="C37" s="344">
        <f>IF(TRE_ued!C$5=0,"",TRE_ued!C$5/C$5*1000)</f>
        <v>19.363978502538362</v>
      </c>
      <c r="D37" s="344">
        <f>IF(TRE_ued!D$5=0,"",TRE_ued!D$5/D$5*1000)</f>
        <v>18.597663060737791</v>
      </c>
      <c r="E37" s="344">
        <f>IF(TRE_ued!E$5=0,"",TRE_ued!E$5/E$5*1000)</f>
        <v>19.700060604203205</v>
      </c>
      <c r="F37" s="344">
        <f>IF(TRE_ued!F$5=0,"",TRE_ued!F$5/F$5*1000)</f>
        <v>19.913838048099162</v>
      </c>
      <c r="G37" s="344">
        <f>IF(TRE_ued!G$5=0,"",TRE_ued!G$5/G$5*1000)</f>
        <v>18.295209878836893</v>
      </c>
      <c r="H37" s="344">
        <f>IF(TRE_ued!H$5=0,"",TRE_ued!H$5/H$5*1000)</f>
        <v>16.541793824618175</v>
      </c>
      <c r="I37" s="344">
        <f>IF(TRE_ued!I$5=0,"",TRE_ued!I$5/I$5*1000)</f>
        <v>16.07555363191387</v>
      </c>
      <c r="J37" s="344">
        <f>IF(TRE_ued!J$5=0,"",TRE_ued!J$5/J$5*1000)</f>
        <v>16.674605086369532</v>
      </c>
      <c r="K37" s="344">
        <f>IF(TRE_ued!K$5=0,"",TRE_ued!K$5/K$5*1000)</f>
        <v>17.381142874899187</v>
      </c>
      <c r="L37" s="344">
        <f>IF(TRE_ued!L$5=0,"",TRE_ued!L$5/L$5*1000)</f>
        <v>15.587255405062109</v>
      </c>
      <c r="M37" s="344">
        <f>IF(TRE_ued!M$5=0,"",TRE_ued!M$5/M$5*1000)</f>
        <v>13.799614831240136</v>
      </c>
      <c r="N37" s="344">
        <f>IF(TRE_ued!N$5=0,"",TRE_ued!N$5/N$5*1000)</f>
        <v>14.15451795298635</v>
      </c>
      <c r="O37" s="344">
        <f>IF(TRE_ued!O$5=0,"",TRE_ued!O$5/O$5*1000)</f>
        <v>14.241660509964579</v>
      </c>
      <c r="P37" s="344">
        <f>IF(TRE_ued!P$5=0,"",TRE_ued!P$5/P$5*1000)</f>
        <v>12.619779134169507</v>
      </c>
      <c r="Q37" s="344">
        <f>IF(TRE_ued!Q$5=0,"",TRE_ued!Q$5/Q$5*1000)</f>
        <v>11.861677241874801</v>
      </c>
      <c r="R37" s="344">
        <f>IF(TRE_ued!R$5=0,"",TRE_ued!R$5/R$5*1000)</f>
        <v>11.941077705592113</v>
      </c>
      <c r="S37" s="344">
        <f>IF(TRE_ued!S$5=0,"",TRE_ued!S$5/S$5*1000)</f>
        <v>11.922858313273716</v>
      </c>
      <c r="T37" s="344">
        <f>IF(TRE_ued!T$5=0,"",TRE_ued!T$5/T$5*1000)</f>
        <v>11.984961367559865</v>
      </c>
      <c r="U37" s="344">
        <f>IF(TRE_ued!U$5=0,"",TRE_ued!U$5/U$5*1000)</f>
        <v>11.924493449481183</v>
      </c>
      <c r="V37" s="344">
        <f>IF(TRE_ued!V$5=0,"",TRE_ued!V$5/V$5*1000)</f>
        <v>13.015975634880352</v>
      </c>
      <c r="W37" s="344">
        <f>IF(TRE_ued!W$5=0,"",TRE_ued!W$5/W$5*1000)</f>
        <v>12.245194600266478</v>
      </c>
      <c r="X37" s="344">
        <f>IF(TRE_ued!X$5=0,"",TRE_ued!X$5/X$5*1000)</f>
        <v>11.268012481472098</v>
      </c>
      <c r="Y37" s="344">
        <f>IF(TRE_ued!Y$5=0,"",TRE_ued!Y$5/Y$5*1000)</f>
        <v>10.953885463568945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0.88056753103730634</v>
      </c>
      <c r="C38" s="345">
        <f t="shared" si="7"/>
        <v>0.72109135939437297</v>
      </c>
      <c r="D38" s="345">
        <f t="shared" si="7"/>
        <v>0.74888090159782061</v>
      </c>
      <c r="E38" s="345">
        <f t="shared" si="7"/>
        <v>0.70891008908857001</v>
      </c>
      <c r="F38" s="345">
        <f t="shared" si="7"/>
        <v>0.77159900262876824</v>
      </c>
      <c r="G38" s="345">
        <f t="shared" si="7"/>
        <v>1.2882585485695937</v>
      </c>
      <c r="H38" s="345">
        <f t="shared" si="7"/>
        <v>1.5980238962811693</v>
      </c>
      <c r="I38" s="345">
        <f t="shared" si="7"/>
        <v>1.6226854224498166</v>
      </c>
      <c r="J38" s="345">
        <f t="shared" si="7"/>
        <v>0.89361161002113942</v>
      </c>
      <c r="K38" s="345">
        <f t="shared" si="7"/>
        <v>1.1624393816030398</v>
      </c>
      <c r="L38" s="345">
        <f t="shared" si="7"/>
        <v>0.91597997635537343</v>
      </c>
      <c r="M38" s="345">
        <f t="shared" si="7"/>
        <v>1.1806242047642603</v>
      </c>
      <c r="N38" s="345">
        <f t="shared" si="7"/>
        <v>1.2318804188430454</v>
      </c>
      <c r="O38" s="345">
        <f t="shared" si="7"/>
        <v>1.1973752739853878</v>
      </c>
      <c r="P38" s="345">
        <f t="shared" si="7"/>
        <v>0.94869567750104633</v>
      </c>
      <c r="Q38" s="345">
        <f t="shared" si="7"/>
        <v>1.1475651020752422</v>
      </c>
      <c r="R38" s="345">
        <f t="shared" si="7"/>
        <v>0.97096081176147653</v>
      </c>
      <c r="S38" s="345">
        <f t="shared" si="7"/>
        <v>0.79123995724437457</v>
      </c>
      <c r="T38" s="345">
        <f t="shared" si="7"/>
        <v>0.94820003703161493</v>
      </c>
      <c r="U38" s="345">
        <f t="shared" si="7"/>
        <v>0.92084144078775265</v>
      </c>
      <c r="V38" s="345">
        <f t="shared" si="7"/>
        <v>1.0535416535637461</v>
      </c>
      <c r="W38" s="345">
        <f t="shared" si="7"/>
        <v>1.0537295146719636</v>
      </c>
      <c r="X38" s="345">
        <f t="shared" si="7"/>
        <v>0.98779622271882483</v>
      </c>
      <c r="Y38" s="345">
        <f t="shared" si="7"/>
        <v>0.84691334537234475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HR: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17.160275150472909</v>
      </c>
      <c r="C5" s="223">
        <v>20.287446259673271</v>
      </c>
      <c r="D5" s="223">
        <v>22.608942390369741</v>
      </c>
      <c r="E5" s="223">
        <v>22.124247635425611</v>
      </c>
      <c r="F5" s="223">
        <v>22.888306104901119</v>
      </c>
      <c r="G5" s="223">
        <v>27.965606190885641</v>
      </c>
      <c r="H5" s="223">
        <v>31.349441100601879</v>
      </c>
      <c r="I5" s="223">
        <v>35.842390369733458</v>
      </c>
      <c r="J5" s="223">
        <v>21.05984522785899</v>
      </c>
      <c r="K5" s="223">
        <v>20.336973344797929</v>
      </c>
      <c r="L5" s="223">
        <v>16.526569217540839</v>
      </c>
      <c r="M5" s="223">
        <v>18.64213241616509</v>
      </c>
      <c r="N5" s="223">
        <v>17.628116938950988</v>
      </c>
      <c r="O5" s="223">
        <v>14.31977644024076</v>
      </c>
      <c r="P5" s="223">
        <v>10.257093723129829</v>
      </c>
      <c r="Q5" s="223">
        <v>12.31006018916595</v>
      </c>
      <c r="R5" s="223">
        <v>12.16852966466036</v>
      </c>
      <c r="S5" s="223">
        <v>12.21650902837489</v>
      </c>
      <c r="T5" s="223">
        <v>12.976784178847801</v>
      </c>
      <c r="U5" s="223">
        <v>8.7553740326741192</v>
      </c>
      <c r="V5" s="223">
        <v>8.3566638005159106</v>
      </c>
      <c r="W5" s="223">
        <v>9.8814273430782436</v>
      </c>
      <c r="X5" s="223">
        <v>9.4785038693035268</v>
      </c>
      <c r="Y5" s="223">
        <v>8.9638005159071366</v>
      </c>
      <c r="DA5" s="89" t="s">
        <v>2376</v>
      </c>
    </row>
    <row r="6" spans="1:105" ht="12" customHeight="1" x14ac:dyDescent="0.25">
      <c r="A6" s="55" t="s">
        <v>91</v>
      </c>
      <c r="B6" s="259">
        <v>0.43172755133005358</v>
      </c>
      <c r="C6" s="259">
        <v>0.53370284588404104</v>
      </c>
      <c r="D6" s="259">
        <v>0.59112733448313026</v>
      </c>
      <c r="E6" s="259">
        <v>0.58166908084142732</v>
      </c>
      <c r="F6" s="259">
        <v>0.59171313741270215</v>
      </c>
      <c r="G6" s="259">
        <v>0.6554738106281992</v>
      </c>
      <c r="H6" s="259">
        <v>0.65889430043658903</v>
      </c>
      <c r="I6" s="259">
        <v>0.72671149435844096</v>
      </c>
      <c r="J6" s="259">
        <v>0.53159927268244089</v>
      </c>
      <c r="K6" s="259">
        <v>0.48183317670489267</v>
      </c>
      <c r="L6" s="259">
        <v>0.41701323511215288</v>
      </c>
      <c r="M6" s="259">
        <v>0.44383607904998212</v>
      </c>
      <c r="N6" s="259">
        <v>0.40995985108702321</v>
      </c>
      <c r="O6" s="259">
        <v>0.33272257344077261</v>
      </c>
      <c r="P6" s="259">
        <v>0.25460081370012949</v>
      </c>
      <c r="Q6" s="259">
        <v>0.29361327409604221</v>
      </c>
      <c r="R6" s="259">
        <v>0.30361266428306488</v>
      </c>
      <c r="S6" s="259">
        <v>0.31307226902249352</v>
      </c>
      <c r="T6" s="259">
        <v>0.31851907148229353</v>
      </c>
      <c r="U6" s="259">
        <v>0.2171221932267916</v>
      </c>
      <c r="V6" s="259">
        <v>0.20056177573197509</v>
      </c>
      <c r="W6" s="259">
        <v>0.2374872267316675</v>
      </c>
      <c r="X6" s="259">
        <v>0.23161942592893259</v>
      </c>
      <c r="Y6" s="259">
        <v>0.22577479786160609</v>
      </c>
      <c r="DA6" s="67" t="s">
        <v>2393</v>
      </c>
    </row>
    <row r="7" spans="1:105" ht="12" customHeight="1" x14ac:dyDescent="0.25">
      <c r="A7" s="173" t="s">
        <v>92</v>
      </c>
      <c r="B7" s="224">
        <v>0.58714946980887306</v>
      </c>
      <c r="C7" s="224">
        <v>0.72583587040229602</v>
      </c>
      <c r="D7" s="224">
        <v>0.80393317489705707</v>
      </c>
      <c r="E7" s="224">
        <v>0.79106994994434099</v>
      </c>
      <c r="F7" s="224">
        <v>0.80472986688127468</v>
      </c>
      <c r="G7" s="224">
        <v>0.89144438245435109</v>
      </c>
      <c r="H7" s="224">
        <v>0.89609624859376125</v>
      </c>
      <c r="I7" s="224">
        <v>0.98832763232747955</v>
      </c>
      <c r="J7" s="224">
        <v>0.72297501084811944</v>
      </c>
      <c r="K7" s="224">
        <v>0.65529312031865417</v>
      </c>
      <c r="L7" s="224">
        <v>0.56713799975252799</v>
      </c>
      <c r="M7" s="224">
        <v>0.60361706750797539</v>
      </c>
      <c r="N7" s="224">
        <v>0.55754539747835163</v>
      </c>
      <c r="O7" s="224">
        <v>0.4525026998794508</v>
      </c>
      <c r="P7" s="224">
        <v>0.34625710663217613</v>
      </c>
      <c r="Q7" s="224">
        <v>0.39931405277061732</v>
      </c>
      <c r="R7" s="224">
        <v>0.41291322342496811</v>
      </c>
      <c r="S7" s="224">
        <v>0.42577828587059108</v>
      </c>
      <c r="T7" s="224">
        <v>0.4331859372159193</v>
      </c>
      <c r="U7" s="224">
        <v>0.29528618278843671</v>
      </c>
      <c r="V7" s="224">
        <v>0.27276401499548619</v>
      </c>
      <c r="W7" s="224">
        <v>0.3229826283550678</v>
      </c>
      <c r="X7" s="224">
        <v>0.31500241926334838</v>
      </c>
      <c r="Y7" s="224">
        <v>0.30705372509178441</v>
      </c>
      <c r="DA7" s="177" t="s">
        <v>2394</v>
      </c>
    </row>
    <row r="8" spans="1:105" ht="12" customHeight="1" x14ac:dyDescent="0.25">
      <c r="A8" s="173" t="s">
        <v>93</v>
      </c>
      <c r="B8" s="224">
        <v>0.72530228623449022</v>
      </c>
      <c r="C8" s="224">
        <v>0.89662078108518906</v>
      </c>
      <c r="D8" s="224">
        <v>0.99309392193165913</v>
      </c>
      <c r="E8" s="224">
        <v>0.97720405581359771</v>
      </c>
      <c r="F8" s="224">
        <v>0.99407807085333943</v>
      </c>
      <c r="G8" s="224">
        <v>1.101196001855375</v>
      </c>
      <c r="H8" s="224">
        <v>1.10694242473347</v>
      </c>
      <c r="I8" s="224">
        <v>1.2208753105221799</v>
      </c>
      <c r="J8" s="224">
        <v>0.89308677810650061</v>
      </c>
      <c r="K8" s="224">
        <v>0.80947973686421981</v>
      </c>
      <c r="L8" s="224">
        <v>0.7005822349884171</v>
      </c>
      <c r="M8" s="224">
        <v>0.74564461280396965</v>
      </c>
      <c r="N8" s="224">
        <v>0.68873254982619903</v>
      </c>
      <c r="O8" s="224">
        <v>0.55897392338049801</v>
      </c>
      <c r="P8" s="224">
        <v>0.42772936701621761</v>
      </c>
      <c r="Q8" s="224">
        <v>0.4932703004813509</v>
      </c>
      <c r="R8" s="224">
        <v>0.51006927599554897</v>
      </c>
      <c r="S8" s="224">
        <v>0.525961411957789</v>
      </c>
      <c r="T8" s="224">
        <v>0.53511204009025337</v>
      </c>
      <c r="U8" s="224">
        <v>0.36476528462100999</v>
      </c>
      <c r="V8" s="224">
        <v>0.33694378322971819</v>
      </c>
      <c r="W8" s="224">
        <v>0.39897854090920148</v>
      </c>
      <c r="X8" s="224">
        <v>0.38912063556060678</v>
      </c>
      <c r="Y8" s="224">
        <v>0.37930166040749841</v>
      </c>
      <c r="DA8" s="177" t="s">
        <v>2395</v>
      </c>
    </row>
    <row r="9" spans="1:105" ht="12" customHeight="1" x14ac:dyDescent="0.25">
      <c r="A9" s="173" t="s">
        <v>94</v>
      </c>
      <c r="B9" s="224">
        <v>0.44899665338325578</v>
      </c>
      <c r="C9" s="224">
        <v>0.55505095971940277</v>
      </c>
      <c r="D9" s="224">
        <v>0.61477242786245545</v>
      </c>
      <c r="E9" s="224">
        <v>0.60493584407508427</v>
      </c>
      <c r="F9" s="224">
        <v>0.61538166290921015</v>
      </c>
      <c r="G9" s="224">
        <v>0.68169276305332716</v>
      </c>
      <c r="H9" s="224">
        <v>0.68525007245405267</v>
      </c>
      <c r="I9" s="224">
        <v>0.75577995413277854</v>
      </c>
      <c r="J9" s="224">
        <v>0.55286324358973826</v>
      </c>
      <c r="K9" s="224">
        <v>0.50110650377308841</v>
      </c>
      <c r="L9" s="224">
        <v>0.43369376451663899</v>
      </c>
      <c r="M9" s="224">
        <v>0.46158952221198107</v>
      </c>
      <c r="N9" s="224">
        <v>0.42635824513050408</v>
      </c>
      <c r="O9" s="224">
        <v>0.34603147637840348</v>
      </c>
      <c r="P9" s="224">
        <v>0.26478484624813459</v>
      </c>
      <c r="Q9" s="224">
        <v>0.30535780505988391</v>
      </c>
      <c r="R9" s="224">
        <v>0.31575717085438743</v>
      </c>
      <c r="S9" s="224">
        <v>0.3255951597833931</v>
      </c>
      <c r="T9" s="224">
        <v>0.33125983434158529</v>
      </c>
      <c r="U9" s="224">
        <v>0.2258070809558633</v>
      </c>
      <c r="V9" s="224">
        <v>0.20858424676125409</v>
      </c>
      <c r="W9" s="224">
        <v>0.2469867158009342</v>
      </c>
      <c r="X9" s="224">
        <v>0.24088420296608989</v>
      </c>
      <c r="Y9" s="224">
        <v>0.23480578977607039</v>
      </c>
      <c r="DA9" s="177" t="s">
        <v>2396</v>
      </c>
    </row>
    <row r="10" spans="1:105" ht="12" customHeight="1" x14ac:dyDescent="0.25">
      <c r="A10" s="56" t="s">
        <v>95</v>
      </c>
      <c r="B10" s="260">
        <v>0.45885384639559351</v>
      </c>
      <c r="C10" s="260">
        <v>0.55803272212127353</v>
      </c>
      <c r="D10" s="260">
        <v>0.61916317410473098</v>
      </c>
      <c r="E10" s="260">
        <v>0.60786115908144667</v>
      </c>
      <c r="F10" s="260">
        <v>0.62391976566966822</v>
      </c>
      <c r="G10" s="260">
        <v>0.70638432998754697</v>
      </c>
      <c r="H10" s="260">
        <v>0.72471696071603453</v>
      </c>
      <c r="I10" s="260">
        <v>0.83783957610160731</v>
      </c>
      <c r="J10" s="260">
        <v>0.56168718374853055</v>
      </c>
      <c r="K10" s="260">
        <v>0.53605671035196978</v>
      </c>
      <c r="L10" s="260">
        <v>0.44029176208171888</v>
      </c>
      <c r="M10" s="260">
        <v>0.485571177583217</v>
      </c>
      <c r="N10" s="260">
        <v>0.45469997784287841</v>
      </c>
      <c r="O10" s="260">
        <v>0.37037137055492808</v>
      </c>
      <c r="P10" s="260">
        <v>0.2739058749162151</v>
      </c>
      <c r="Q10" s="260">
        <v>0.33031433833600687</v>
      </c>
      <c r="R10" s="260">
        <v>0.3274626019723576</v>
      </c>
      <c r="S10" s="260">
        <v>0.33114076132482478</v>
      </c>
      <c r="T10" s="260">
        <v>0.35047456682021411</v>
      </c>
      <c r="U10" s="260">
        <v>0.23676531781798171</v>
      </c>
      <c r="V10" s="260">
        <v>0.2264481550092223</v>
      </c>
      <c r="W10" s="260">
        <v>0.26785586153574698</v>
      </c>
      <c r="X10" s="260">
        <v>0.25628621455198808</v>
      </c>
      <c r="Y10" s="260">
        <v>0.242007535433647</v>
      </c>
      <c r="DA10" s="68" t="s">
        <v>2397</v>
      </c>
    </row>
    <row r="11" spans="1:105" ht="12" customHeight="1" x14ac:dyDescent="0.25">
      <c r="A11" s="37" t="s">
        <v>159</v>
      </c>
      <c r="B11" s="226">
        <v>4.2888908412250001E-2</v>
      </c>
      <c r="C11" s="226">
        <v>3.3917244338731778E-2</v>
      </c>
      <c r="D11" s="226">
        <v>3.6145734155805617E-2</v>
      </c>
      <c r="E11" s="226">
        <v>3.5018926689181877E-2</v>
      </c>
      <c r="F11" s="226">
        <v>7.2029645406536521E-3</v>
      </c>
      <c r="G11" s="226">
        <v>7.4904744345638402E-2</v>
      </c>
      <c r="H11" s="226">
        <v>9.4410967160490647E-2</v>
      </c>
      <c r="I11" s="226">
        <v>8.3747413037414772E-2</v>
      </c>
      <c r="J11" s="226">
        <v>1.0985526229957399E-2</v>
      </c>
      <c r="K11" s="226">
        <v>5.6766984103144742E-2</v>
      </c>
      <c r="L11" s="226">
        <v>9.851098158690938E-3</v>
      </c>
      <c r="M11" s="226">
        <v>6.2111936792517093E-2</v>
      </c>
      <c r="N11" s="226">
        <v>2.8781543662288508E-2</v>
      </c>
      <c r="O11" s="226">
        <v>1.2998490311455431E-2</v>
      </c>
      <c r="P11" s="226">
        <v>9.5144435551414684E-3</v>
      </c>
      <c r="Q11" s="226">
        <v>5.180303637539737E-2</v>
      </c>
      <c r="R11" s="226">
        <v>4.6181792958880918E-2</v>
      </c>
      <c r="S11" s="226">
        <v>3.305211364865028E-2</v>
      </c>
      <c r="T11" s="226">
        <v>2.983161920136675E-2</v>
      </c>
      <c r="U11" s="226">
        <v>2.1867121790463129E-2</v>
      </c>
      <c r="V11" s="226">
        <v>2.6564259915144009E-2</v>
      </c>
      <c r="W11" s="226">
        <v>3.3223322943203751E-2</v>
      </c>
      <c r="X11" s="226">
        <v>2.8558756216876681E-2</v>
      </c>
      <c r="Y11" s="226">
        <v>1.9721584474617651E-2</v>
      </c>
      <c r="DA11" s="69" t="s">
        <v>2398</v>
      </c>
    </row>
    <row r="12" spans="1:105" ht="12" customHeight="1" x14ac:dyDescent="0.25">
      <c r="A12" s="37" t="s">
        <v>35</v>
      </c>
      <c r="B12" s="226">
        <v>4.7613106689458673E-2</v>
      </c>
      <c r="C12" s="226">
        <v>3.356540448102957E-2</v>
      </c>
      <c r="D12" s="226">
        <v>4.1359289248301553E-2</v>
      </c>
      <c r="E12" s="226">
        <v>3.9918302008261693E-2</v>
      </c>
      <c r="F12" s="226">
        <v>1.718782291002394E-2</v>
      </c>
      <c r="G12" s="226">
        <v>3.178743555912765E-2</v>
      </c>
      <c r="H12" s="226">
        <v>5.9104530422856953E-2</v>
      </c>
      <c r="I12" s="226">
        <v>0.2330274548909162</v>
      </c>
      <c r="J12" s="226">
        <v>1.5459484635835951E-2</v>
      </c>
      <c r="K12" s="226">
        <v>0.13871833015538651</v>
      </c>
      <c r="L12" s="226">
        <v>5.3424116220995133E-2</v>
      </c>
      <c r="M12" s="226">
        <v>7.4165343537768907E-2</v>
      </c>
      <c r="N12" s="226">
        <v>0.1195320762258124</v>
      </c>
      <c r="O12" s="226">
        <v>0.1140729891121183</v>
      </c>
      <c r="P12" s="226">
        <v>6.9675108589285148E-2</v>
      </c>
      <c r="Q12" s="226">
        <v>8.884947877633495E-2</v>
      </c>
      <c r="R12" s="226">
        <v>5.5321418801733933E-2</v>
      </c>
      <c r="S12" s="226">
        <v>5.9365524941231047E-2</v>
      </c>
      <c r="T12" s="226">
        <v>0.11023059418218741</v>
      </c>
      <c r="U12" s="226">
        <v>6.8163328058094261E-2</v>
      </c>
      <c r="V12" s="226">
        <v>7.7906435280845773E-2</v>
      </c>
      <c r="W12" s="226">
        <v>8.993343266627743E-2</v>
      </c>
      <c r="X12" s="226">
        <v>7.7440053372562767E-2</v>
      </c>
      <c r="Y12" s="226">
        <v>5.7605767862782313E-2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0.36835183129388482</v>
      </c>
      <c r="C15" s="226">
        <v>0.49055007330151218</v>
      </c>
      <c r="D15" s="226">
        <v>0.54165815070062384</v>
      </c>
      <c r="E15" s="226">
        <v>0.5329239303840031</v>
      </c>
      <c r="F15" s="226">
        <v>0.59952897821899065</v>
      </c>
      <c r="G15" s="226">
        <v>0.59969215008278087</v>
      </c>
      <c r="H15" s="226">
        <v>0.57120146313268694</v>
      </c>
      <c r="I15" s="226">
        <v>0.52106470817327633</v>
      </c>
      <c r="J15" s="226">
        <v>0.53524217288273723</v>
      </c>
      <c r="K15" s="226">
        <v>0.34057139609343862</v>
      </c>
      <c r="L15" s="226">
        <v>0.3770165477020328</v>
      </c>
      <c r="M15" s="226">
        <v>0.34929389725293097</v>
      </c>
      <c r="N15" s="226">
        <v>0.30638635795477748</v>
      </c>
      <c r="O15" s="226">
        <v>0.24329989113135439</v>
      </c>
      <c r="P15" s="226">
        <v>0.19471632277178849</v>
      </c>
      <c r="Q15" s="226">
        <v>0.1896618231842746</v>
      </c>
      <c r="R15" s="226">
        <v>0.22595939021174269</v>
      </c>
      <c r="S15" s="226">
        <v>0.2387231227349435</v>
      </c>
      <c r="T15" s="226">
        <v>0.21041235343666001</v>
      </c>
      <c r="U15" s="226">
        <v>0.14673486796942431</v>
      </c>
      <c r="V15" s="226">
        <v>0.12197745981323251</v>
      </c>
      <c r="W15" s="226">
        <v>0.14469910592626589</v>
      </c>
      <c r="X15" s="226">
        <v>0.15028740496254869</v>
      </c>
      <c r="Y15" s="226">
        <v>0.1646801830962471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3.0217912008257586</v>
      </c>
      <c r="C16" s="261">
        <f t="shared" si="0"/>
        <v>3.6139721303187868</v>
      </c>
      <c r="D16" s="261">
        <f t="shared" si="0"/>
        <v>4.0193362749668315</v>
      </c>
      <c r="E16" s="261">
        <f t="shared" si="0"/>
        <v>3.9366799264278285</v>
      </c>
      <c r="F16" s="261">
        <f t="shared" si="0"/>
        <v>4.0835576473477824</v>
      </c>
      <c r="G16" s="261">
        <f t="shared" si="0"/>
        <v>5.0687586047865203</v>
      </c>
      <c r="H16" s="261">
        <f t="shared" si="0"/>
        <v>5.4588883692048</v>
      </c>
      <c r="I16" s="261">
        <f t="shared" si="0"/>
        <v>5.9844552483296631</v>
      </c>
      <c r="J16" s="261">
        <f t="shared" si="0"/>
        <v>3.7619069981674889</v>
      </c>
      <c r="K16" s="261">
        <f t="shared" si="0"/>
        <v>3.605115850701734</v>
      </c>
      <c r="L16" s="261">
        <f t="shared" si="0"/>
        <v>2.9197618952821016</v>
      </c>
      <c r="M16" s="261">
        <f t="shared" si="0"/>
        <v>3.3299645668900131</v>
      </c>
      <c r="N16" s="261">
        <f t="shared" si="0"/>
        <v>3.1557855908146442</v>
      </c>
      <c r="O16" s="261">
        <f t="shared" si="0"/>
        <v>2.558943373056207</v>
      </c>
      <c r="P16" s="261">
        <f t="shared" si="0"/>
        <v>1.800241773285447</v>
      </c>
      <c r="Q16" s="261">
        <f t="shared" si="0"/>
        <v>2.1761520081666168</v>
      </c>
      <c r="R16" s="261">
        <f t="shared" si="0"/>
        <v>2.1405826354814961</v>
      </c>
      <c r="S16" s="261">
        <f t="shared" si="0"/>
        <v>2.1462827122905312</v>
      </c>
      <c r="T16" s="261">
        <f t="shared" si="0"/>
        <v>2.2746328297364711</v>
      </c>
      <c r="U16" s="261">
        <f t="shared" si="0"/>
        <v>1.5345900228943252</v>
      </c>
      <c r="V16" s="261">
        <f t="shared" si="0"/>
        <v>1.4713866720487916</v>
      </c>
      <c r="W16" s="261">
        <f t="shared" si="0"/>
        <v>1.7397280301263198</v>
      </c>
      <c r="X16" s="261">
        <f t="shared" si="0"/>
        <v>1.6642977877739211</v>
      </c>
      <c r="Y16" s="261">
        <f t="shared" si="0"/>
        <v>1.5706720310809541</v>
      </c>
      <c r="DA16" s="70"/>
    </row>
    <row r="17" spans="1:105" ht="12" customHeight="1" x14ac:dyDescent="0.25">
      <c r="A17" s="60" t="s">
        <v>2404</v>
      </c>
      <c r="B17" s="329">
        <v>0.98005799715511754</v>
      </c>
      <c r="C17" s="329">
        <v>0.7651054248759287</v>
      </c>
      <c r="D17" s="329">
        <v>0.9242127174950443</v>
      </c>
      <c r="E17" s="329">
        <v>0.81825572804394375</v>
      </c>
      <c r="F17" s="329">
        <v>1.0156765016263971</v>
      </c>
      <c r="G17" s="329">
        <v>2.6911019773626559</v>
      </c>
      <c r="H17" s="329">
        <v>3.3018625048198058</v>
      </c>
      <c r="I17" s="329">
        <v>3.6000377611857739</v>
      </c>
      <c r="J17" s="329">
        <v>1.2378347392330999</v>
      </c>
      <c r="K17" s="329">
        <v>1.8084843693966151</v>
      </c>
      <c r="L17" s="329">
        <v>0.97288883997440956</v>
      </c>
      <c r="M17" s="329">
        <v>1.66958421592086</v>
      </c>
      <c r="N17" s="329">
        <v>1.7406238320924989</v>
      </c>
      <c r="O17" s="329">
        <v>1.411286289553275</v>
      </c>
      <c r="P17" s="329">
        <v>0.67306986918816003</v>
      </c>
      <c r="Q17" s="329">
        <v>1.061777020451302</v>
      </c>
      <c r="R17" s="329">
        <v>0.78076776238258327</v>
      </c>
      <c r="S17" s="329">
        <v>0.59900321308256421</v>
      </c>
      <c r="T17" s="329">
        <v>0.92445932639953798</v>
      </c>
      <c r="U17" s="329">
        <v>0.58353069346287179</v>
      </c>
      <c r="V17" s="329">
        <v>0.6933445569378236</v>
      </c>
      <c r="W17" s="329">
        <v>0.81443560793804382</v>
      </c>
      <c r="X17" s="329">
        <v>0.70357648298364461</v>
      </c>
      <c r="Y17" s="329">
        <v>0.51809307046653919</v>
      </c>
      <c r="DA17" s="72" t="s">
        <v>2405</v>
      </c>
    </row>
    <row r="18" spans="1:105" ht="12" customHeight="1" x14ac:dyDescent="0.25">
      <c r="A18" s="59" t="s">
        <v>28</v>
      </c>
      <c r="B18" s="230">
        <v>8.1379556998264595E-3</v>
      </c>
      <c r="C18" s="230">
        <v>6.8148574905595692E-3</v>
      </c>
      <c r="D18" s="230">
        <v>2.0404490401835031E-2</v>
      </c>
      <c r="E18" s="230">
        <v>1.325615126720881E-2</v>
      </c>
      <c r="F18" s="230">
        <v>1.5991695878826921E-2</v>
      </c>
      <c r="G18" s="230">
        <v>0.46193265219343987</v>
      </c>
      <c r="H18" s="230">
        <v>1.049606786776045</v>
      </c>
      <c r="I18" s="230">
        <v>0.4973652801620379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0.2414507357408647</v>
      </c>
      <c r="C19" s="230">
        <v>0.1968148975932115</v>
      </c>
      <c r="D19" s="230">
        <v>0.28533426570357501</v>
      </c>
      <c r="E19" s="230">
        <v>0.19687727509167019</v>
      </c>
      <c r="F19" s="230">
        <v>0.32819932151315201</v>
      </c>
      <c r="G19" s="230">
        <v>0.86363724327553426</v>
      </c>
      <c r="H19" s="230">
        <v>0.69067032422744201</v>
      </c>
      <c r="I19" s="230">
        <v>0.72112013960155208</v>
      </c>
      <c r="J19" s="230">
        <v>0.48557269904655631</v>
      </c>
      <c r="K19" s="230">
        <v>0.27665736762548321</v>
      </c>
      <c r="L19" s="230">
        <v>0.2372777616175035</v>
      </c>
      <c r="M19" s="230">
        <v>0.54888261918842007</v>
      </c>
      <c r="N19" s="230">
        <v>0.5670368776084137</v>
      </c>
      <c r="O19" s="230">
        <v>0.56743886113612862</v>
      </c>
      <c r="P19" s="230">
        <v>0</v>
      </c>
      <c r="Q19" s="230">
        <v>0</v>
      </c>
      <c r="R19" s="230">
        <v>0</v>
      </c>
      <c r="S19" s="230">
        <v>0</v>
      </c>
      <c r="T19" s="230">
        <v>2.5708439198776242E-2</v>
      </c>
      <c r="U19" s="230">
        <v>0</v>
      </c>
      <c r="V19" s="230">
        <v>2.6970615540305411E-2</v>
      </c>
      <c r="W19" s="230">
        <v>2.6897827540044592E-2</v>
      </c>
      <c r="X19" s="230">
        <v>2.5972696556169302E-2</v>
      </c>
      <c r="Y19" s="230">
        <v>2.3843291166773618E-2</v>
      </c>
      <c r="DA19" s="71" t="s">
        <v>2407</v>
      </c>
    </row>
    <row r="20" spans="1:105" ht="12" customHeight="1" x14ac:dyDescent="0.25">
      <c r="A20" s="59" t="s">
        <v>159</v>
      </c>
      <c r="B20" s="230">
        <v>0.2377284458363805</v>
      </c>
      <c r="C20" s="230">
        <v>0.19697419977265629</v>
      </c>
      <c r="D20" s="230">
        <v>0.2065426563655284</v>
      </c>
      <c r="E20" s="230">
        <v>0.20491455189540511</v>
      </c>
      <c r="F20" s="230">
        <v>3.6858667237764979E-2</v>
      </c>
      <c r="G20" s="230">
        <v>0.29698197949450061</v>
      </c>
      <c r="H20" s="230">
        <v>0.35652376821638943</v>
      </c>
      <c r="I20" s="230">
        <v>0.38323224163373731</v>
      </c>
      <c r="J20" s="230">
        <v>5.1805077050433322E-2</v>
      </c>
      <c r="K20" s="230">
        <v>0.29946540404842309</v>
      </c>
      <c r="L20" s="230">
        <v>5.0870015354085217E-2</v>
      </c>
      <c r="M20" s="230">
        <v>0.29525119168129987</v>
      </c>
      <c r="N20" s="230">
        <v>0.13293849053773549</v>
      </c>
      <c r="O20" s="230">
        <v>6.1314493037451193E-2</v>
      </c>
      <c r="P20" s="230">
        <v>5.5077115805253783E-2</v>
      </c>
      <c r="Q20" s="230">
        <v>0.30437336863708803</v>
      </c>
      <c r="R20" s="230">
        <v>0.27792024431033091</v>
      </c>
      <c r="S20" s="230">
        <v>0.21422666253754821</v>
      </c>
      <c r="T20" s="230">
        <v>0.19142346516003131</v>
      </c>
      <c r="U20" s="230">
        <v>0.1417313449381869</v>
      </c>
      <c r="V20" s="230">
        <v>0.1694420674310026</v>
      </c>
      <c r="W20" s="230">
        <v>0.21244975055288259</v>
      </c>
      <c r="X20" s="230">
        <v>0.18256357239452259</v>
      </c>
      <c r="Y20" s="230">
        <v>0.12605356939535431</v>
      </c>
      <c r="DA20" s="71" t="s">
        <v>2408</v>
      </c>
    </row>
    <row r="21" spans="1:105" ht="12" customHeight="1" x14ac:dyDescent="0.25">
      <c r="A21" s="59" t="s">
        <v>32</v>
      </c>
      <c r="B21" s="230">
        <v>0.2288267087896533</v>
      </c>
      <c r="C21" s="230">
        <v>0.16957057817973281</v>
      </c>
      <c r="D21" s="230">
        <v>0.17559753933235631</v>
      </c>
      <c r="E21" s="230">
        <v>0.16962432100412461</v>
      </c>
      <c r="F21" s="230">
        <v>0.54667410785771375</v>
      </c>
      <c r="G21" s="230">
        <v>0.94251942680081602</v>
      </c>
      <c r="H21" s="230">
        <v>0.98186541716371856</v>
      </c>
      <c r="I21" s="230">
        <v>0.93197511477794459</v>
      </c>
      <c r="J21" s="230">
        <v>0.62755378344723234</v>
      </c>
      <c r="K21" s="230">
        <v>0.50057460136888798</v>
      </c>
      <c r="L21" s="230">
        <v>0.40886465118950122</v>
      </c>
      <c r="M21" s="230">
        <v>0.47290293685469881</v>
      </c>
      <c r="N21" s="230">
        <v>0.48854417201701478</v>
      </c>
      <c r="O21" s="230">
        <v>0.24444525526562899</v>
      </c>
      <c r="P21" s="230">
        <v>0.21465818081697199</v>
      </c>
      <c r="Q21" s="230">
        <v>0.23536060088513469</v>
      </c>
      <c r="R21" s="230">
        <v>0.16992535884249979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0.26391415108839261</v>
      </c>
      <c r="C22" s="230">
        <v>0.19493089183976861</v>
      </c>
      <c r="D22" s="230">
        <v>0.23633376569174969</v>
      </c>
      <c r="E22" s="230">
        <v>0.23358342878553509</v>
      </c>
      <c r="F22" s="230">
        <v>8.7952709138939558E-2</v>
      </c>
      <c r="G22" s="230">
        <v>0.12603067559836489</v>
      </c>
      <c r="H22" s="230">
        <v>0.22319620843621149</v>
      </c>
      <c r="I22" s="230">
        <v>1.066344985010502</v>
      </c>
      <c r="J22" s="230">
        <v>7.2903179688878453E-2</v>
      </c>
      <c r="K22" s="230">
        <v>0.73178699635382027</v>
      </c>
      <c r="L22" s="230">
        <v>0.27587641181331962</v>
      </c>
      <c r="M22" s="230">
        <v>0.35254746819644089</v>
      </c>
      <c r="N22" s="230">
        <v>0.55210429192933475</v>
      </c>
      <c r="O22" s="230">
        <v>0.53808768011406649</v>
      </c>
      <c r="P22" s="230">
        <v>0.40333457256593408</v>
      </c>
      <c r="Q22" s="230">
        <v>0.52204305092907966</v>
      </c>
      <c r="R22" s="230">
        <v>0.33292215922975271</v>
      </c>
      <c r="S22" s="230">
        <v>0.38477655054501608</v>
      </c>
      <c r="T22" s="230">
        <v>0.70732742204073051</v>
      </c>
      <c r="U22" s="230">
        <v>0.44179934852468489</v>
      </c>
      <c r="V22" s="230">
        <v>0.49693187396651561</v>
      </c>
      <c r="W22" s="230">
        <v>0.57508802984511664</v>
      </c>
      <c r="X22" s="230">
        <v>0.49504021403295279</v>
      </c>
      <c r="Y22" s="230">
        <v>0.36819620990441132</v>
      </c>
      <c r="DA22" s="71" t="s">
        <v>2410</v>
      </c>
    </row>
    <row r="23" spans="1:105" ht="12" customHeight="1" x14ac:dyDescent="0.25">
      <c r="A23" s="60" t="s">
        <v>2411</v>
      </c>
      <c r="B23" s="329">
        <v>2.041733203670641</v>
      </c>
      <c r="C23" s="329">
        <v>2.848866705442858</v>
      </c>
      <c r="D23" s="329">
        <v>3.095123557471787</v>
      </c>
      <c r="E23" s="329">
        <v>3.118424198383885</v>
      </c>
      <c r="F23" s="329">
        <v>3.067881145721385</v>
      </c>
      <c r="G23" s="329">
        <v>2.3776566274238649</v>
      </c>
      <c r="H23" s="329">
        <v>2.1570258643849942</v>
      </c>
      <c r="I23" s="329">
        <v>2.3844174871438888</v>
      </c>
      <c r="J23" s="329">
        <v>2.5240722589343889</v>
      </c>
      <c r="K23" s="329">
        <v>1.796631481305119</v>
      </c>
      <c r="L23" s="329">
        <v>1.9468730553076921</v>
      </c>
      <c r="M23" s="329">
        <v>1.660380350969153</v>
      </c>
      <c r="N23" s="329">
        <v>1.415161758722145</v>
      </c>
      <c r="O23" s="329">
        <v>1.1476570835029321</v>
      </c>
      <c r="P23" s="329">
        <v>1.127171904097287</v>
      </c>
      <c r="Q23" s="329">
        <v>1.1143749877153151</v>
      </c>
      <c r="R23" s="329">
        <v>1.359814873098913</v>
      </c>
      <c r="S23" s="329">
        <v>1.547279499207967</v>
      </c>
      <c r="T23" s="329">
        <v>1.3501735033369331</v>
      </c>
      <c r="U23" s="329">
        <v>0.95105932943145333</v>
      </c>
      <c r="V23" s="329">
        <v>0.77804211511096799</v>
      </c>
      <c r="W23" s="329">
        <v>0.92529242218827601</v>
      </c>
      <c r="X23" s="329">
        <v>0.96072130479027651</v>
      </c>
      <c r="Y23" s="329">
        <v>1.0525789606144149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1.2967229111824099</v>
      </c>
      <c r="C24" s="261">
        <f t="shared" si="1"/>
        <v>1.4437161840064165</v>
      </c>
      <c r="D24" s="261">
        <f t="shared" si="1"/>
        <v>1.6274976880614422</v>
      </c>
      <c r="E24" s="261">
        <f t="shared" si="1"/>
        <v>1.5892049299088467</v>
      </c>
      <c r="F24" s="261">
        <f t="shared" si="1"/>
        <v>1.4474168720774123</v>
      </c>
      <c r="G24" s="261">
        <f t="shared" si="1"/>
        <v>1.7801992100466313</v>
      </c>
      <c r="H24" s="261">
        <f t="shared" si="1"/>
        <v>2.017242177406704</v>
      </c>
      <c r="I24" s="261">
        <f t="shared" si="1"/>
        <v>2.7420080450545119</v>
      </c>
      <c r="J24" s="261">
        <f t="shared" si="1"/>
        <v>1.3082757153363627</v>
      </c>
      <c r="K24" s="261">
        <f t="shared" si="1"/>
        <v>1.6895997102706228</v>
      </c>
      <c r="L24" s="261">
        <f t="shared" si="1"/>
        <v>1.2624011036766416</v>
      </c>
      <c r="M24" s="261">
        <f t="shared" si="1"/>
        <v>1.4549083612231477</v>
      </c>
      <c r="N24" s="261">
        <f t="shared" si="1"/>
        <v>1.4496167882813</v>
      </c>
      <c r="O24" s="261">
        <f t="shared" si="1"/>
        <v>1.1967103026639951</v>
      </c>
      <c r="P24" s="261">
        <f t="shared" si="1"/>
        <v>0.84902786975113242</v>
      </c>
      <c r="Q24" s="261">
        <f t="shared" si="1"/>
        <v>1.0368590015311074</v>
      </c>
      <c r="R24" s="261">
        <f t="shared" si="1"/>
        <v>0.9784451951860611</v>
      </c>
      <c r="S24" s="261">
        <f t="shared" si="1"/>
        <v>0.9816556843662001</v>
      </c>
      <c r="T24" s="261">
        <f t="shared" si="1"/>
        <v>1.1034805841947841</v>
      </c>
      <c r="U24" s="261">
        <f t="shared" si="1"/>
        <v>0.73856643079531992</v>
      </c>
      <c r="V24" s="261">
        <f t="shared" si="1"/>
        <v>0.71990027907725906</v>
      </c>
      <c r="W24" s="261">
        <f t="shared" si="1"/>
        <v>0.84991794771961393</v>
      </c>
      <c r="X24" s="261">
        <f t="shared" si="1"/>
        <v>0.8056551842336781</v>
      </c>
      <c r="Y24" s="261">
        <f t="shared" si="1"/>
        <v>0.74023662649211808</v>
      </c>
      <c r="DA24" s="70"/>
    </row>
    <row r="25" spans="1:105" ht="12" customHeight="1" x14ac:dyDescent="0.25">
      <c r="A25" s="60" t="s">
        <v>2414</v>
      </c>
      <c r="B25" s="262">
        <v>0.85636080882575516</v>
      </c>
      <c r="C25" s="262">
        <v>0.89933928120469453</v>
      </c>
      <c r="D25" s="262">
        <v>1.0245478068886491</v>
      </c>
      <c r="E25" s="262">
        <v>0.99590246745059063</v>
      </c>
      <c r="F25" s="262">
        <v>0.84386947191645589</v>
      </c>
      <c r="G25" s="262">
        <v>1.111615923205868</v>
      </c>
      <c r="H25" s="262">
        <v>1.345169990961383</v>
      </c>
      <c r="I25" s="262">
        <v>2.000762320808902</v>
      </c>
      <c r="J25" s="262">
        <v>0.76604445720027281</v>
      </c>
      <c r="K25" s="262">
        <v>1.1981298700316321</v>
      </c>
      <c r="L25" s="262">
        <v>0.8370476038622453</v>
      </c>
      <c r="M25" s="262">
        <v>1.002195560592166</v>
      </c>
      <c r="N25" s="262">
        <v>1.031457740172536</v>
      </c>
      <c r="O25" s="262">
        <v>0.85733327775440704</v>
      </c>
      <c r="P25" s="262">
        <v>0.58933503977700019</v>
      </c>
      <c r="Q25" s="262">
        <v>0.73737346195314424</v>
      </c>
      <c r="R25" s="262">
        <v>0.66876027761733492</v>
      </c>
      <c r="S25" s="262">
        <v>0.66232196996325676</v>
      </c>
      <c r="T25" s="262">
        <v>0.77859113128284463</v>
      </c>
      <c r="U25" s="262">
        <v>0.51710179370399245</v>
      </c>
      <c r="V25" s="262">
        <v>0.51532726783064442</v>
      </c>
      <c r="W25" s="262">
        <v>0.60768097645331309</v>
      </c>
      <c r="X25" s="262">
        <v>0.56940336978616668</v>
      </c>
      <c r="Y25" s="262">
        <v>0.50994633267327971</v>
      </c>
      <c r="DA25" s="72" t="s">
        <v>2415</v>
      </c>
    </row>
    <row r="26" spans="1:105" ht="12" customHeight="1" x14ac:dyDescent="0.25">
      <c r="A26" s="60" t="s">
        <v>2416</v>
      </c>
      <c r="B26" s="262">
        <v>0.44036210235665479</v>
      </c>
      <c r="C26" s="262">
        <v>0.54437690280172213</v>
      </c>
      <c r="D26" s="262">
        <v>0.60294988117279313</v>
      </c>
      <c r="E26" s="262">
        <v>0.59330246245825602</v>
      </c>
      <c r="F26" s="262">
        <v>0.60354740016095643</v>
      </c>
      <c r="G26" s="262">
        <v>0.66858328684076329</v>
      </c>
      <c r="H26" s="262">
        <v>0.67207218644532107</v>
      </c>
      <c r="I26" s="262">
        <v>0.74124572424560975</v>
      </c>
      <c r="J26" s="262">
        <v>0.54223125813608974</v>
      </c>
      <c r="K26" s="262">
        <v>0.49146984023899082</v>
      </c>
      <c r="L26" s="262">
        <v>0.42535349981439619</v>
      </c>
      <c r="M26" s="262">
        <v>0.45271280063098168</v>
      </c>
      <c r="N26" s="262">
        <v>0.41815904810876392</v>
      </c>
      <c r="O26" s="262">
        <v>0.3393770249095881</v>
      </c>
      <c r="P26" s="262">
        <v>0.25969282997413218</v>
      </c>
      <c r="Q26" s="262">
        <v>0.29948553957796309</v>
      </c>
      <c r="R26" s="262">
        <v>0.30968491756872618</v>
      </c>
      <c r="S26" s="262">
        <v>0.31933371440294328</v>
      </c>
      <c r="T26" s="262">
        <v>0.32488945291193949</v>
      </c>
      <c r="U26" s="262">
        <v>0.22146463709132749</v>
      </c>
      <c r="V26" s="262">
        <v>0.2045730112466147</v>
      </c>
      <c r="W26" s="262">
        <v>0.24223697126630089</v>
      </c>
      <c r="X26" s="262">
        <v>0.23625181444751139</v>
      </c>
      <c r="Y26" s="262">
        <v>0.23029029381883839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4.3168445726082254</v>
      </c>
      <c r="C27" s="261">
        <f t="shared" si="2"/>
        <v>5.1628173290268382</v>
      </c>
      <c r="D27" s="261">
        <f t="shared" si="2"/>
        <v>5.7419089642383314</v>
      </c>
      <c r="E27" s="261">
        <f t="shared" si="2"/>
        <v>5.6238284663254694</v>
      </c>
      <c r="F27" s="261">
        <f t="shared" si="2"/>
        <v>5.8336537819254026</v>
      </c>
      <c r="G27" s="261">
        <f t="shared" si="2"/>
        <v>7.2410837211236014</v>
      </c>
      <c r="H27" s="261">
        <f t="shared" si="2"/>
        <v>7.7984119560068574</v>
      </c>
      <c r="I27" s="261">
        <f t="shared" si="2"/>
        <v>8.5492217833280915</v>
      </c>
      <c r="J27" s="261">
        <f t="shared" si="2"/>
        <v>5.3741528545249846</v>
      </c>
      <c r="K27" s="261">
        <f t="shared" si="2"/>
        <v>5.1501655010024772</v>
      </c>
      <c r="L27" s="261">
        <f t="shared" si="2"/>
        <v>4.1710884218315734</v>
      </c>
      <c r="M27" s="261">
        <f t="shared" si="2"/>
        <v>4.7570922384143035</v>
      </c>
      <c r="N27" s="261">
        <f t="shared" si="2"/>
        <v>4.5082651297352054</v>
      </c>
      <c r="O27" s="261">
        <f t="shared" si="2"/>
        <v>3.6556333900802969</v>
      </c>
      <c r="P27" s="261">
        <f t="shared" si="2"/>
        <v>2.5717739618363531</v>
      </c>
      <c r="Q27" s="261">
        <f t="shared" si="2"/>
        <v>3.1087885830951669</v>
      </c>
      <c r="R27" s="261">
        <f t="shared" si="2"/>
        <v>3.0579751935449941</v>
      </c>
      <c r="S27" s="261">
        <f t="shared" si="2"/>
        <v>3.0661181604150443</v>
      </c>
      <c r="T27" s="261">
        <f t="shared" si="2"/>
        <v>3.2494754710521021</v>
      </c>
      <c r="U27" s="261">
        <f t="shared" si="2"/>
        <v>2.1922714612776084</v>
      </c>
      <c r="V27" s="261">
        <f t="shared" si="2"/>
        <v>2.101980960069703</v>
      </c>
      <c r="W27" s="261">
        <f t="shared" si="2"/>
        <v>2.4853257573233147</v>
      </c>
      <c r="X27" s="261">
        <f t="shared" si="2"/>
        <v>2.3775682682484582</v>
      </c>
      <c r="Y27" s="261">
        <f t="shared" si="2"/>
        <v>2.2438171872585055</v>
      </c>
      <c r="DA27" s="70"/>
    </row>
    <row r="28" spans="1:105" ht="12" customHeight="1" x14ac:dyDescent="0.25">
      <c r="A28" s="60" t="s">
        <v>2419</v>
      </c>
      <c r="B28" s="329">
        <v>1.400082853078739</v>
      </c>
      <c r="C28" s="329">
        <v>1.0930077498227551</v>
      </c>
      <c r="D28" s="329">
        <v>1.320303882135778</v>
      </c>
      <c r="E28" s="329">
        <v>1.168936754348491</v>
      </c>
      <c r="F28" s="329">
        <v>1.4509664308948531</v>
      </c>
      <c r="G28" s="329">
        <v>3.8444313962323662</v>
      </c>
      <c r="H28" s="329">
        <v>4.7169464354568662</v>
      </c>
      <c r="I28" s="329">
        <v>5.1429110874082493</v>
      </c>
      <c r="J28" s="329">
        <v>1.7683353417615719</v>
      </c>
      <c r="K28" s="329">
        <v>2.583549099138021</v>
      </c>
      <c r="L28" s="329">
        <v>1.3898411999634419</v>
      </c>
      <c r="M28" s="329">
        <v>2.385120308458371</v>
      </c>
      <c r="N28" s="329">
        <v>2.4866054744178552</v>
      </c>
      <c r="O28" s="329">
        <v>2.016123270790394</v>
      </c>
      <c r="P28" s="329">
        <v>0.96152838455451417</v>
      </c>
      <c r="Q28" s="329">
        <v>1.5168243149304319</v>
      </c>
      <c r="R28" s="329">
        <v>1.115382517689405</v>
      </c>
      <c r="S28" s="329">
        <v>0.85571887583223449</v>
      </c>
      <c r="T28" s="329">
        <v>1.3206561805707691</v>
      </c>
      <c r="U28" s="329">
        <v>0.83361527637553134</v>
      </c>
      <c r="V28" s="329">
        <v>0.99049222419689098</v>
      </c>
      <c r="W28" s="329">
        <v>1.1634794399114921</v>
      </c>
      <c r="X28" s="329">
        <v>1.005109261405206</v>
      </c>
      <c r="Y28" s="329">
        <v>0.74013295780934185</v>
      </c>
      <c r="DA28" s="72" t="s">
        <v>2420</v>
      </c>
    </row>
    <row r="29" spans="1:105" ht="12" customHeight="1" x14ac:dyDescent="0.25">
      <c r="A29" s="59" t="s">
        <v>28</v>
      </c>
      <c r="B29" s="230">
        <v>1.1625650999752079E-2</v>
      </c>
      <c r="C29" s="230">
        <v>9.7355107007993866E-3</v>
      </c>
      <c r="D29" s="230">
        <v>2.9149272002621469E-2</v>
      </c>
      <c r="E29" s="230">
        <v>1.8937358953155441E-2</v>
      </c>
      <c r="F29" s="230">
        <v>2.2845279826895611E-2</v>
      </c>
      <c r="G29" s="230">
        <v>0.65990378884777123</v>
      </c>
      <c r="H29" s="230">
        <v>1.499438266822922</v>
      </c>
      <c r="I29" s="230">
        <v>0.71052182880291137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0.34492962248694958</v>
      </c>
      <c r="C30" s="230">
        <v>0.28116413941887353</v>
      </c>
      <c r="D30" s="230">
        <v>0.40762037957653569</v>
      </c>
      <c r="E30" s="230">
        <v>0.28125325013095731</v>
      </c>
      <c r="F30" s="230">
        <v>0.46885617359021697</v>
      </c>
      <c r="G30" s="230">
        <v>1.23376749039362</v>
      </c>
      <c r="H30" s="230">
        <v>0.98667189175348868</v>
      </c>
      <c r="I30" s="230">
        <v>1.030171628002218</v>
      </c>
      <c r="J30" s="230">
        <v>0.69367528435222314</v>
      </c>
      <c r="K30" s="230">
        <v>0.39522481089354738</v>
      </c>
      <c r="L30" s="230">
        <v>0.33896823088214778</v>
      </c>
      <c r="M30" s="230">
        <v>0.78411802741202885</v>
      </c>
      <c r="N30" s="230">
        <v>0.81005268229773375</v>
      </c>
      <c r="O30" s="230">
        <v>0.81062694448018391</v>
      </c>
      <c r="P30" s="230">
        <v>0</v>
      </c>
      <c r="Q30" s="230">
        <v>0</v>
      </c>
      <c r="R30" s="230">
        <v>0</v>
      </c>
      <c r="S30" s="230">
        <v>0</v>
      </c>
      <c r="T30" s="230">
        <v>3.6726341712537497E-2</v>
      </c>
      <c r="U30" s="230">
        <v>0</v>
      </c>
      <c r="V30" s="230">
        <v>3.852945077186487E-2</v>
      </c>
      <c r="W30" s="230">
        <v>3.842546791434942E-2</v>
      </c>
      <c r="X30" s="230">
        <v>3.7103852223098983E-2</v>
      </c>
      <c r="Y30" s="230">
        <v>3.4061844523962312E-2</v>
      </c>
      <c r="DA30" s="71" t="s">
        <v>2422</v>
      </c>
    </row>
    <row r="31" spans="1:105" ht="12" customHeight="1" x14ac:dyDescent="0.25">
      <c r="A31" s="59" t="s">
        <v>159</v>
      </c>
      <c r="B31" s="230">
        <v>0.33961206548054362</v>
      </c>
      <c r="C31" s="230">
        <v>0.28139171396093748</v>
      </c>
      <c r="D31" s="230">
        <v>0.29506093766504049</v>
      </c>
      <c r="E31" s="230">
        <v>0.29273507413629302</v>
      </c>
      <c r="F31" s="230">
        <v>5.2655238911092812E-2</v>
      </c>
      <c r="G31" s="230">
        <v>0.4242599707064294</v>
      </c>
      <c r="H31" s="230">
        <v>0.50931966888055635</v>
      </c>
      <c r="I31" s="230">
        <v>0.54747463090533899</v>
      </c>
      <c r="J31" s="230">
        <v>7.400725292919047E-2</v>
      </c>
      <c r="K31" s="230">
        <v>0.42780772006917589</v>
      </c>
      <c r="L31" s="230">
        <v>7.2671450505836011E-2</v>
      </c>
      <c r="M31" s="230">
        <v>0.42178741668757141</v>
      </c>
      <c r="N31" s="230">
        <v>0.18991212933962209</v>
      </c>
      <c r="O31" s="230">
        <v>8.7592132910644591E-2</v>
      </c>
      <c r="P31" s="230">
        <v>7.8681594007505407E-2</v>
      </c>
      <c r="Q31" s="230">
        <v>0.43481909805298291</v>
      </c>
      <c r="R31" s="230">
        <v>0.39702892044332982</v>
      </c>
      <c r="S31" s="230">
        <v>0.30603808933935439</v>
      </c>
      <c r="T31" s="230">
        <v>0.27346209308575897</v>
      </c>
      <c r="U31" s="230">
        <v>0.2024733499116956</v>
      </c>
      <c r="V31" s="230">
        <v>0.24206009633000369</v>
      </c>
      <c r="W31" s="230">
        <v>0.30349964364697518</v>
      </c>
      <c r="X31" s="230">
        <v>0.26080510342074642</v>
      </c>
      <c r="Y31" s="230">
        <v>0.18007652770764901</v>
      </c>
      <c r="DA31" s="71" t="s">
        <v>2423</v>
      </c>
    </row>
    <row r="32" spans="1:105" ht="12" customHeight="1" x14ac:dyDescent="0.25">
      <c r="A32" s="59" t="s">
        <v>32</v>
      </c>
      <c r="B32" s="230">
        <v>0.32689529827093328</v>
      </c>
      <c r="C32" s="230">
        <v>0.24224368311390401</v>
      </c>
      <c r="D32" s="230">
        <v>0.2508536276176519</v>
      </c>
      <c r="E32" s="230">
        <v>0.2423204585773209</v>
      </c>
      <c r="F32" s="230">
        <v>0.78096301122530531</v>
      </c>
      <c r="G32" s="230">
        <v>1.346456324001166</v>
      </c>
      <c r="H32" s="230">
        <v>1.402664881662455</v>
      </c>
      <c r="I32" s="230">
        <v>1.3313930211113501</v>
      </c>
      <c r="J32" s="230">
        <v>0.89650540492461772</v>
      </c>
      <c r="K32" s="230">
        <v>0.71510657338412575</v>
      </c>
      <c r="L32" s="230">
        <v>0.58409235884214439</v>
      </c>
      <c r="M32" s="230">
        <v>0.67557562407814131</v>
      </c>
      <c r="N32" s="230">
        <v>0.69792024573859257</v>
      </c>
      <c r="O32" s="230">
        <v>0.34920750752232721</v>
      </c>
      <c r="P32" s="230">
        <v>0.3066545440242458</v>
      </c>
      <c r="Q32" s="230">
        <v>0.33622942983590681</v>
      </c>
      <c r="R32" s="230">
        <v>0.2427505126321427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0.37702021584056089</v>
      </c>
      <c r="C33" s="230">
        <v>0.27847270262824092</v>
      </c>
      <c r="D33" s="230">
        <v>0.33761966527392823</v>
      </c>
      <c r="E33" s="230">
        <v>0.33369061255076438</v>
      </c>
      <c r="F33" s="230">
        <v>0.12564672734134219</v>
      </c>
      <c r="G33" s="230">
        <v>0.1800438222833784</v>
      </c>
      <c r="H33" s="230">
        <v>0.31885172633744507</v>
      </c>
      <c r="I33" s="230">
        <v>1.523349978586432</v>
      </c>
      <c r="J33" s="230">
        <v>0.1041473995555407</v>
      </c>
      <c r="K33" s="230">
        <v>1.0454099947911719</v>
      </c>
      <c r="L33" s="230">
        <v>0.39410915973331367</v>
      </c>
      <c r="M33" s="230">
        <v>0.5036392402806299</v>
      </c>
      <c r="N33" s="230">
        <v>0.78872041704190665</v>
      </c>
      <c r="O33" s="230">
        <v>0.76869668587723794</v>
      </c>
      <c r="P33" s="230">
        <v>0.57619224652276302</v>
      </c>
      <c r="Q33" s="230">
        <v>0.74577578704154246</v>
      </c>
      <c r="R33" s="230">
        <v>0.47560308461393253</v>
      </c>
      <c r="S33" s="230">
        <v>0.54968078649287999</v>
      </c>
      <c r="T33" s="230">
        <v>1.010467745772472</v>
      </c>
      <c r="U33" s="230">
        <v>0.63114192646383571</v>
      </c>
      <c r="V33" s="230">
        <v>0.70990267709502242</v>
      </c>
      <c r="W33" s="230">
        <v>0.82155432835016695</v>
      </c>
      <c r="X33" s="230">
        <v>0.70720030576136095</v>
      </c>
      <c r="Y33" s="230">
        <v>0.5259945855777306</v>
      </c>
      <c r="DA33" s="71" t="s">
        <v>2425</v>
      </c>
    </row>
    <row r="34" spans="1:105" ht="12" customHeight="1" x14ac:dyDescent="0.25">
      <c r="A34" s="60" t="s">
        <v>2426</v>
      </c>
      <c r="B34" s="329">
        <v>2.9167617195294859</v>
      </c>
      <c r="C34" s="329">
        <v>4.0698095792040831</v>
      </c>
      <c r="D34" s="329">
        <v>4.4216050821025537</v>
      </c>
      <c r="E34" s="329">
        <v>4.4548917119769786</v>
      </c>
      <c r="F34" s="329">
        <v>4.3826873510305493</v>
      </c>
      <c r="G34" s="329">
        <v>3.3966523248912348</v>
      </c>
      <c r="H34" s="329">
        <v>3.0814655205499908</v>
      </c>
      <c r="I34" s="329">
        <v>3.4063106959198421</v>
      </c>
      <c r="J34" s="329">
        <v>3.6058175127634131</v>
      </c>
      <c r="K34" s="329">
        <v>2.5666164018644562</v>
      </c>
      <c r="L34" s="329">
        <v>2.781247221868131</v>
      </c>
      <c r="M34" s="329">
        <v>2.371971929955933</v>
      </c>
      <c r="N34" s="329">
        <v>2.0216596553173498</v>
      </c>
      <c r="O34" s="329">
        <v>1.6395101192899031</v>
      </c>
      <c r="P34" s="329">
        <v>1.6102455772818389</v>
      </c>
      <c r="Q34" s="329">
        <v>1.591964268164735</v>
      </c>
      <c r="R34" s="329">
        <v>1.9425926758555889</v>
      </c>
      <c r="S34" s="329">
        <v>2.21039928458281</v>
      </c>
      <c r="T34" s="329">
        <v>1.928819290481333</v>
      </c>
      <c r="U34" s="329">
        <v>1.3586561849020771</v>
      </c>
      <c r="V34" s="329">
        <v>1.1114887358728121</v>
      </c>
      <c r="W34" s="329">
        <v>1.3218463174118229</v>
      </c>
      <c r="X34" s="329">
        <v>1.3724590068432521</v>
      </c>
      <c r="Y34" s="329">
        <v>1.5036842294491639</v>
      </c>
      <c r="DA34" s="72" t="s">
        <v>2427</v>
      </c>
    </row>
    <row r="35" spans="1:105" ht="12" customHeight="1" x14ac:dyDescent="0.25">
      <c r="A35" s="57" t="s">
        <v>2428</v>
      </c>
      <c r="B35" s="261">
        <v>2.3973299462610962</v>
      </c>
      <c r="C35" s="261">
        <v>2.5012041909686591</v>
      </c>
      <c r="D35" s="261">
        <v>2.8393291088970658</v>
      </c>
      <c r="E35" s="261">
        <v>2.7291561284247732</v>
      </c>
      <c r="F35" s="261">
        <v>3.1303590618848922</v>
      </c>
      <c r="G35" s="261">
        <v>4.562581567721347</v>
      </c>
      <c r="H35" s="261">
        <v>6.6986706610440301</v>
      </c>
      <c r="I35" s="261">
        <v>8.1868914339065491</v>
      </c>
      <c r="J35" s="261">
        <v>3.0737394194864809</v>
      </c>
      <c r="K35" s="261">
        <v>3.0293986381269442</v>
      </c>
      <c r="L35" s="261">
        <v>2.257497443189584</v>
      </c>
      <c r="M35" s="261">
        <v>2.7868742250137188</v>
      </c>
      <c r="N35" s="261">
        <v>2.6768342424471099</v>
      </c>
      <c r="O35" s="261">
        <v>2.1693550714198291</v>
      </c>
      <c r="P35" s="261">
        <v>1.4191471452893341</v>
      </c>
      <c r="Q35" s="261">
        <v>1.8027020072920379</v>
      </c>
      <c r="R35" s="261">
        <v>1.6775243221280769</v>
      </c>
      <c r="S35" s="261">
        <v>1.580564098404512</v>
      </c>
      <c r="T35" s="261">
        <v>1.816454707684777</v>
      </c>
      <c r="U35" s="261">
        <v>1.2022910036975509</v>
      </c>
      <c r="V35" s="261">
        <v>1.203501970694042</v>
      </c>
      <c r="W35" s="261">
        <v>1.4203099881821699</v>
      </c>
      <c r="X35" s="261">
        <v>1.333452918531161</v>
      </c>
      <c r="Y35" s="261">
        <v>1.202565635841337</v>
      </c>
      <c r="DA35" s="70" t="s">
        <v>2429</v>
      </c>
    </row>
    <row r="36" spans="1:105" ht="12" customHeight="1" x14ac:dyDescent="0.25">
      <c r="A36" s="46" t="s">
        <v>28</v>
      </c>
      <c r="B36" s="229">
        <v>1.7983598805771991E-2</v>
      </c>
      <c r="C36" s="229">
        <v>2.222865158941336E-2</v>
      </c>
      <c r="D36" s="229">
        <v>6.2570055316159806E-2</v>
      </c>
      <c r="E36" s="229">
        <v>4.3214916271720943E-2</v>
      </c>
      <c r="F36" s="229">
        <v>4.3020289992381042E-2</v>
      </c>
      <c r="G36" s="229">
        <v>0.67524008519085821</v>
      </c>
      <c r="H36" s="229">
        <v>0.85491023440984226</v>
      </c>
      <c r="I36" s="229">
        <v>0.33699681191158332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0.53356805112797312</v>
      </c>
      <c r="C38" s="229">
        <v>0.64196937239935459</v>
      </c>
      <c r="D38" s="229">
        <v>0.87497312782988823</v>
      </c>
      <c r="E38" s="229">
        <v>0.64181788419517127</v>
      </c>
      <c r="F38" s="229">
        <v>0.8829101112091815</v>
      </c>
      <c r="G38" s="229">
        <v>1.262440494202526</v>
      </c>
      <c r="H38" s="229">
        <v>0.56255460256583789</v>
      </c>
      <c r="I38" s="229">
        <v>0.48860505094321521</v>
      </c>
      <c r="J38" s="229">
        <v>1.0606488352032859</v>
      </c>
      <c r="K38" s="229">
        <v>0.448066230710437</v>
      </c>
      <c r="L38" s="229">
        <v>0.54370241685309917</v>
      </c>
      <c r="M38" s="229">
        <v>0.90689617188628324</v>
      </c>
      <c r="N38" s="229">
        <v>0.86280725850350937</v>
      </c>
      <c r="O38" s="229">
        <v>0.86183101279077656</v>
      </c>
      <c r="P38" s="229">
        <v>0</v>
      </c>
      <c r="Q38" s="229">
        <v>0</v>
      </c>
      <c r="R38" s="229">
        <v>0</v>
      </c>
      <c r="S38" s="229">
        <v>0</v>
      </c>
      <c r="T38" s="229">
        <v>4.9603052270336602E-2</v>
      </c>
      <c r="U38" s="229">
        <v>0</v>
      </c>
      <c r="V38" s="229">
        <v>4.653776686314913E-2</v>
      </c>
      <c r="W38" s="229">
        <v>4.6714537721493143E-2</v>
      </c>
      <c r="X38" s="229">
        <v>4.8961284401708993E-2</v>
      </c>
      <c r="Y38" s="229">
        <v>5.413269752686959E-2</v>
      </c>
      <c r="DA38" s="73" t="s">
        <v>2432</v>
      </c>
    </row>
    <row r="39" spans="1:105" ht="12" customHeight="1" x14ac:dyDescent="0.25">
      <c r="A39" s="46" t="s">
        <v>159</v>
      </c>
      <c r="B39" s="229">
        <v>0.52534237741455536</v>
      </c>
      <c r="C39" s="229">
        <v>0.64248898306608071</v>
      </c>
      <c r="D39" s="229">
        <v>0.6333598722355479</v>
      </c>
      <c r="E39" s="229">
        <v>0.66801932359675875</v>
      </c>
      <c r="F39" s="229">
        <v>9.9155872229958919E-2</v>
      </c>
      <c r="G39" s="229">
        <v>0.43411985747662679</v>
      </c>
      <c r="H39" s="229">
        <v>0.29039047965263209</v>
      </c>
      <c r="I39" s="229">
        <v>0.25966437305439483</v>
      </c>
      <c r="J39" s="229">
        <v>0.1131591515318911</v>
      </c>
      <c r="K39" s="229">
        <v>0.48500546351542551</v>
      </c>
      <c r="L39" s="229">
        <v>0.1165644437339049</v>
      </c>
      <c r="M39" s="229">
        <v>0.4878313980438081</v>
      </c>
      <c r="N39" s="229">
        <v>0.2022801322097933</v>
      </c>
      <c r="O39" s="229">
        <v>9.3124978305887604E-2</v>
      </c>
      <c r="P39" s="229">
        <v>0.11382056973717419</v>
      </c>
      <c r="Q39" s="229">
        <v>0.50866055865439108</v>
      </c>
      <c r="R39" s="229">
        <v>0.5876394637136334</v>
      </c>
      <c r="S39" s="229">
        <v>0.5545077261703717</v>
      </c>
      <c r="T39" s="229">
        <v>0.36934129196586812</v>
      </c>
      <c r="U39" s="229">
        <v>0.29084993736810932</v>
      </c>
      <c r="V39" s="229">
        <v>0.29237209729714242</v>
      </c>
      <c r="W39" s="229">
        <v>0.3689700170524623</v>
      </c>
      <c r="X39" s="229">
        <v>0.34415167366505239</v>
      </c>
      <c r="Y39" s="229">
        <v>0.28618615175785428</v>
      </c>
      <c r="DA39" s="73" t="s">
        <v>2433</v>
      </c>
    </row>
    <row r="40" spans="1:105" ht="12" customHeight="1" x14ac:dyDescent="0.25">
      <c r="A40" s="46" t="s">
        <v>32</v>
      </c>
      <c r="B40" s="229">
        <v>0.50567094227437226</v>
      </c>
      <c r="C40" s="229">
        <v>0.55310405351750935</v>
      </c>
      <c r="D40" s="229">
        <v>0.53846714782051008</v>
      </c>
      <c r="E40" s="229">
        <v>0.55297353523517956</v>
      </c>
      <c r="F40" s="229">
        <v>1.4706431906639159</v>
      </c>
      <c r="G40" s="229">
        <v>1.377748238893731</v>
      </c>
      <c r="H40" s="229">
        <v>0.79973453346720436</v>
      </c>
      <c r="I40" s="229">
        <v>0.63147279271037327</v>
      </c>
      <c r="J40" s="229">
        <v>1.370781740299003</v>
      </c>
      <c r="K40" s="229">
        <v>0.81071607363937581</v>
      </c>
      <c r="L40" s="229">
        <v>0.93687961948951748</v>
      </c>
      <c r="M40" s="229">
        <v>0.78135806839983635</v>
      </c>
      <c r="N40" s="229">
        <v>0.74337221151066324</v>
      </c>
      <c r="O40" s="229">
        <v>0.37126555184407228</v>
      </c>
      <c r="P40" s="229">
        <v>0.44360558976478748</v>
      </c>
      <c r="Q40" s="229">
        <v>0.39332828383618967</v>
      </c>
      <c r="R40" s="229">
        <v>0.35929317415989859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2.221238176992923</v>
      </c>
      <c r="I41" s="229">
        <v>4.4425623382596031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1.0318142731505851E-3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0.58320865674419409</v>
      </c>
      <c r="C42" s="229">
        <v>0.63582413641404745</v>
      </c>
      <c r="D42" s="229">
        <v>0.72471384980431874</v>
      </c>
      <c r="E42" s="229">
        <v>0.76147956627488211</v>
      </c>
      <c r="F42" s="229">
        <v>0.23660724174866421</v>
      </c>
      <c r="G42" s="229">
        <v>0.18422807680645259</v>
      </c>
      <c r="H42" s="229">
        <v>0.18179448273165871</v>
      </c>
      <c r="I42" s="229">
        <v>0.72251698033559819</v>
      </c>
      <c r="J42" s="229">
        <v>0.15924427541222</v>
      </c>
      <c r="K42" s="229">
        <v>1.185180947658834</v>
      </c>
      <c r="L42" s="229">
        <v>0.63214803963574562</v>
      </c>
      <c r="M42" s="229">
        <v>0.58249967868958641</v>
      </c>
      <c r="N42" s="229">
        <v>0.84008573223087046</v>
      </c>
      <c r="O42" s="229">
        <v>0.81725218712451475</v>
      </c>
      <c r="P42" s="229">
        <v>0.83351806231972481</v>
      </c>
      <c r="Q42" s="229">
        <v>0.87242425681414182</v>
      </c>
      <c r="R42" s="229">
        <v>0.70393648218624705</v>
      </c>
      <c r="S42" s="229">
        <v>0.99596178925207035</v>
      </c>
      <c r="T42" s="229">
        <v>1.364750260272467</v>
      </c>
      <c r="U42" s="229">
        <v>0.90662593305466344</v>
      </c>
      <c r="V42" s="229">
        <v>0.8574553911445375</v>
      </c>
      <c r="W42" s="229">
        <v>0.99877848586036178</v>
      </c>
      <c r="X42" s="229">
        <v>0.93320324507441599</v>
      </c>
      <c r="Y42" s="229">
        <v>0.83593552257040771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6.4488392099933664E-2</v>
      </c>
      <c r="G43" s="229">
        <v>0</v>
      </c>
      <c r="H43" s="229">
        <v>0.96732588128248276</v>
      </c>
      <c r="I43" s="229">
        <v>0.68787618220676294</v>
      </c>
      <c r="J43" s="229">
        <v>6.448839209206432E-2</v>
      </c>
      <c r="K43" s="229">
        <v>4.2992261388215693E-2</v>
      </c>
      <c r="L43" s="229">
        <v>0</v>
      </c>
      <c r="M43" s="229">
        <v>0</v>
      </c>
      <c r="N43" s="229">
        <v>0</v>
      </c>
      <c r="O43" s="229">
        <v>2.1496130693170919E-2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2.3903697331685011E-2</v>
      </c>
      <c r="J44" s="229">
        <v>2.3903697335458499E-2</v>
      </c>
      <c r="K44" s="229">
        <v>2.3903697331847908E-2</v>
      </c>
      <c r="L44" s="229">
        <v>2.3903697337482131E-2</v>
      </c>
      <c r="M44" s="229">
        <v>2.39036973324896E-2</v>
      </c>
      <c r="N44" s="229">
        <v>2.390369733085719E-2</v>
      </c>
      <c r="O44" s="229">
        <v>0</v>
      </c>
      <c r="P44" s="229">
        <v>2.3903697329286849E-2</v>
      </c>
      <c r="Q44" s="229">
        <v>2.3903697326667361E-2</v>
      </c>
      <c r="R44" s="229">
        <v>2.3903697338667481E-2</v>
      </c>
      <c r="S44" s="229">
        <v>2.6311263978609108E-2</v>
      </c>
      <c r="T44" s="229">
        <v>2.8632846083052211E-2</v>
      </c>
      <c r="U44" s="229">
        <v>4.8151332747784041E-3</v>
      </c>
      <c r="V44" s="229">
        <v>7.1367153892132537E-3</v>
      </c>
      <c r="W44" s="229">
        <v>4.8151332747027303E-3</v>
      </c>
      <c r="X44" s="229">
        <v>7.1367153899835993E-3</v>
      </c>
      <c r="Y44" s="229">
        <v>2.6311263986205251E-2</v>
      </c>
      <c r="DA44" s="73" t="s">
        <v>2438</v>
      </c>
    </row>
    <row r="45" spans="1:105" ht="12" customHeight="1" x14ac:dyDescent="0.25">
      <c r="A45" s="46" t="s">
        <v>39</v>
      </c>
      <c r="B45" s="229">
        <v>0.23155631989422931</v>
      </c>
      <c r="C45" s="229">
        <v>5.5889939822534006E-3</v>
      </c>
      <c r="D45" s="229">
        <v>5.2450558906412051E-3</v>
      </c>
      <c r="E45" s="229">
        <v>6.1650902851060327E-2</v>
      </c>
      <c r="F45" s="229">
        <v>0.33353396394085688</v>
      </c>
      <c r="G45" s="229">
        <v>0.62880481515115338</v>
      </c>
      <c r="H45" s="229">
        <v>0.82072226994144881</v>
      </c>
      <c r="I45" s="229">
        <v>0.593293207153333</v>
      </c>
      <c r="J45" s="229">
        <v>0.28151332761255798</v>
      </c>
      <c r="K45" s="229">
        <v>3.3533963882808222E-2</v>
      </c>
      <c r="L45" s="229">
        <v>4.299226139834916E-3</v>
      </c>
      <c r="M45" s="229">
        <v>4.3852106617157183E-3</v>
      </c>
      <c r="N45" s="229">
        <v>4.3852106614162461E-3</v>
      </c>
      <c r="O45" s="229">
        <v>4.3852106614068664E-3</v>
      </c>
      <c r="P45" s="229">
        <v>4.2992261383609448E-3</v>
      </c>
      <c r="Q45" s="229">
        <v>4.38521066064761E-3</v>
      </c>
      <c r="R45" s="229">
        <v>2.7515047296307899E-3</v>
      </c>
      <c r="S45" s="229">
        <v>3.7833190034601309E-3</v>
      </c>
      <c r="T45" s="229">
        <v>4.1272570930525731E-3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2.072292246384257</v>
      </c>
      <c r="C46" s="261">
        <v>2.5617736602433969</v>
      </c>
      <c r="D46" s="261">
        <v>2.8374112055190248</v>
      </c>
      <c r="E46" s="261">
        <v>2.792011588038851</v>
      </c>
      <c r="F46" s="261">
        <v>2.840223059580969</v>
      </c>
      <c r="G46" s="261">
        <v>3.1462742910153572</v>
      </c>
      <c r="H46" s="261">
        <v>3.1626926420956281</v>
      </c>
      <c r="I46" s="261">
        <v>3.488215172920516</v>
      </c>
      <c r="J46" s="261">
        <v>2.5516765088757158</v>
      </c>
      <c r="K46" s="261">
        <v>2.3127992481834858</v>
      </c>
      <c r="L46" s="261">
        <v>2.0016635285383342</v>
      </c>
      <c r="M46" s="261">
        <v>2.130413179439913</v>
      </c>
      <c r="N46" s="261">
        <v>1.967807285217712</v>
      </c>
      <c r="O46" s="261">
        <v>1.597068352515709</v>
      </c>
      <c r="P46" s="261">
        <v>1.222083905760621</v>
      </c>
      <c r="Q46" s="261">
        <v>1.409343715661002</v>
      </c>
      <c r="R46" s="261">
        <v>1.457340788558712</v>
      </c>
      <c r="S46" s="261">
        <v>1.502746891307968</v>
      </c>
      <c r="T46" s="261">
        <v>1.528891543115009</v>
      </c>
      <c r="U46" s="261">
        <v>1.0421865274886</v>
      </c>
      <c r="V46" s="261">
        <v>0.96269652351348056</v>
      </c>
      <c r="W46" s="261">
        <v>1.139938688312004</v>
      </c>
      <c r="X46" s="261">
        <v>1.111773244458877</v>
      </c>
      <c r="Y46" s="261">
        <v>1.08371902973571</v>
      </c>
      <c r="DA46" s="70" t="s">
        <v>2441</v>
      </c>
    </row>
    <row r="47" spans="1:105" ht="12" customHeight="1" x14ac:dyDescent="0.25">
      <c r="A47" s="41" t="s">
        <v>2442</v>
      </c>
      <c r="B47" s="350">
        <v>1.4032644660588971</v>
      </c>
      <c r="C47" s="350">
        <v>1.734719585896968</v>
      </c>
      <c r="D47" s="350">
        <v>1.9213691154080039</v>
      </c>
      <c r="E47" s="350">
        <v>1.890626506543954</v>
      </c>
      <c r="F47" s="350">
        <v>1.923273178358466</v>
      </c>
      <c r="G47" s="350">
        <v>2.1305175082133818</v>
      </c>
      <c r="H47" s="350">
        <v>2.1416352879099581</v>
      </c>
      <c r="I47" s="350">
        <v>2.3620647187516481</v>
      </c>
      <c r="J47" s="350">
        <v>1.7278822424926259</v>
      </c>
      <c r="K47" s="350">
        <v>1.566125148499842</v>
      </c>
      <c r="L47" s="350">
        <v>1.3554378285711519</v>
      </c>
      <c r="M47" s="350">
        <v>1.4426213860268671</v>
      </c>
      <c r="N47" s="350">
        <v>1.3325118810900629</v>
      </c>
      <c r="O47" s="350">
        <v>1.0814639068706711</v>
      </c>
      <c r="P47" s="350">
        <v>0.82754105869407402</v>
      </c>
      <c r="Q47" s="350">
        <v>0.95434510267611372</v>
      </c>
      <c r="R47" s="350">
        <v>0.98684659323069668</v>
      </c>
      <c r="S47" s="350">
        <v>1.017593593631545</v>
      </c>
      <c r="T47" s="350">
        <v>1.035297593114396</v>
      </c>
      <c r="U47" s="350">
        <v>0.70572252711063166</v>
      </c>
      <c r="V47" s="350">
        <v>0.65189541938497653</v>
      </c>
      <c r="W47" s="350">
        <v>0.77191595808220281</v>
      </c>
      <c r="X47" s="350">
        <v>0.75284356778646533</v>
      </c>
      <c r="Y47" s="350">
        <v>0.73384649692790493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0.99999999999999967</v>
      </c>
      <c r="E51" s="232">
        <f t="shared" si="3"/>
        <v>1.0000000000000002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</v>
      </c>
      <c r="O51" s="232">
        <f t="shared" si="3"/>
        <v>1</v>
      </c>
      <c r="P51" s="232">
        <f t="shared" si="3"/>
        <v>1.0000000000000007</v>
      </c>
      <c r="Q51" s="232">
        <f t="shared" si="3"/>
        <v>0.99999999999999967</v>
      </c>
      <c r="R51" s="232">
        <f t="shared" si="3"/>
        <v>1.0000000000000002</v>
      </c>
      <c r="S51" s="232">
        <f t="shared" si="3"/>
        <v>1</v>
      </c>
      <c r="T51" s="232">
        <f t="shared" si="3"/>
        <v>1.0000000000000004</v>
      </c>
      <c r="U51" s="232">
        <f t="shared" si="3"/>
        <v>1</v>
      </c>
      <c r="V51" s="232">
        <f t="shared" si="3"/>
        <v>0.99999999999999978</v>
      </c>
      <c r="W51" s="232">
        <f t="shared" si="3"/>
        <v>0.99999999999999989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2.5158544810288539E-2</v>
      </c>
      <c r="C52" s="299">
        <f t="shared" si="4"/>
        <v>2.6307049150139625E-2</v>
      </c>
      <c r="D52" s="299">
        <f t="shared" si="4"/>
        <v>2.6145731378170101E-2</v>
      </c>
      <c r="E52" s="299">
        <f t="shared" si="4"/>
        <v>2.6291021978530549E-2</v>
      </c>
      <c r="F52" s="299">
        <f t="shared" si="4"/>
        <v>2.5852203072642296E-2</v>
      </c>
      <c r="G52" s="299">
        <f t="shared" si="4"/>
        <v>2.3438569725759306E-2</v>
      </c>
      <c r="H52" s="299">
        <f t="shared" si="4"/>
        <v>2.1017736753971634E-2</v>
      </c>
      <c r="I52" s="299">
        <f t="shared" si="4"/>
        <v>2.0275196125649618E-2</v>
      </c>
      <c r="J52" s="299">
        <f t="shared" si="4"/>
        <v>2.5242316215088583E-2</v>
      </c>
      <c r="K52" s="299">
        <f t="shared" si="4"/>
        <v>2.369247225414408E-2</v>
      </c>
      <c r="L52" s="299">
        <f t="shared" si="4"/>
        <v>2.5232897985236202E-2</v>
      </c>
      <c r="M52" s="299">
        <f t="shared" si="4"/>
        <v>2.3808224785761098E-2</v>
      </c>
      <c r="N52" s="299">
        <f t="shared" si="4"/>
        <v>2.3256020623574274E-2</v>
      </c>
      <c r="O52" s="299">
        <f t="shared" si="4"/>
        <v>2.3235179322057802E-2</v>
      </c>
      <c r="P52" s="299">
        <f t="shared" si="4"/>
        <v>2.482192525217963E-2</v>
      </c>
      <c r="Q52" s="299">
        <f t="shared" si="4"/>
        <v>2.3851489723376855E-2</v>
      </c>
      <c r="R52" s="299">
        <f t="shared" si="4"/>
        <v>2.4950645036829033E-2</v>
      </c>
      <c r="S52" s="299">
        <f t="shared" si="4"/>
        <v>2.562698298632864E-2</v>
      </c>
      <c r="T52" s="299">
        <f t="shared" si="4"/>
        <v>2.4545300830500102E-2</v>
      </c>
      <c r="U52" s="299">
        <f t="shared" si="4"/>
        <v>2.4798734173607524E-2</v>
      </c>
      <c r="V52" s="299">
        <f t="shared" si="4"/>
        <v>2.4000220724398787E-2</v>
      </c>
      <c r="W52" s="299">
        <f t="shared" si="4"/>
        <v>2.4033696599309907E-2</v>
      </c>
      <c r="X52" s="299">
        <f t="shared" si="4"/>
        <v>2.4436285422538083E-2</v>
      </c>
      <c r="Y52" s="299">
        <f t="shared" si="4"/>
        <v>2.5187396513448368E-2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3.4215620941992424E-2</v>
      </c>
      <c r="C53" s="233">
        <f t="shared" si="5"/>
        <v>3.5777586844189899E-2</v>
      </c>
      <c r="D53" s="233">
        <f t="shared" si="5"/>
        <v>3.555819467431133E-2</v>
      </c>
      <c r="E53" s="233">
        <f t="shared" si="5"/>
        <v>3.575578989080154E-2</v>
      </c>
      <c r="F53" s="233">
        <f t="shared" si="5"/>
        <v>3.5158996178793513E-2</v>
      </c>
      <c r="G53" s="233">
        <f t="shared" si="5"/>
        <v>3.1876454827032663E-2</v>
      </c>
      <c r="H53" s="233">
        <f t="shared" si="5"/>
        <v>2.8584121985401424E-2</v>
      </c>
      <c r="I53" s="233">
        <f t="shared" si="5"/>
        <v>2.7574266730883475E-2</v>
      </c>
      <c r="J53" s="233">
        <f t="shared" si="5"/>
        <v>3.4329550052520467E-2</v>
      </c>
      <c r="K53" s="233">
        <f t="shared" si="5"/>
        <v>3.2221762265635959E-2</v>
      </c>
      <c r="L53" s="233">
        <f t="shared" si="5"/>
        <v>3.4316741259921242E-2</v>
      </c>
      <c r="M53" s="233">
        <f t="shared" si="5"/>
        <v>3.2379185708635079E-2</v>
      </c>
      <c r="N53" s="233">
        <f t="shared" si="5"/>
        <v>3.1628188048061015E-2</v>
      </c>
      <c r="O53" s="233">
        <f t="shared" si="5"/>
        <v>3.1599843877998614E-2</v>
      </c>
      <c r="P53" s="233">
        <f t="shared" si="5"/>
        <v>3.3757818342964298E-2</v>
      </c>
      <c r="Q53" s="233">
        <f t="shared" si="5"/>
        <v>3.2438026023792518E-2</v>
      </c>
      <c r="R53" s="233">
        <f t="shared" si="5"/>
        <v>3.3932877250087479E-2</v>
      </c>
      <c r="S53" s="233">
        <f t="shared" si="5"/>
        <v>3.4852696861406941E-2</v>
      </c>
      <c r="T53" s="233">
        <f t="shared" si="5"/>
        <v>3.3381609129480148E-2</v>
      </c>
      <c r="U53" s="233">
        <f t="shared" si="5"/>
        <v>3.372627847610625E-2</v>
      </c>
      <c r="V53" s="233">
        <f t="shared" si="5"/>
        <v>3.264030018518236E-2</v>
      </c>
      <c r="W53" s="233">
        <f t="shared" si="5"/>
        <v>3.2685827375061476E-2</v>
      </c>
      <c r="X53" s="233">
        <f t="shared" si="5"/>
        <v>3.3233348174651796E-2</v>
      </c>
      <c r="Y53" s="233">
        <f t="shared" si="5"/>
        <v>3.4254859258289798E-2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4.2266355281284758E-2</v>
      </c>
      <c r="C54" s="233">
        <f t="shared" si="6"/>
        <v>4.4195842572234578E-2</v>
      </c>
      <c r="D54" s="233">
        <f t="shared" si="6"/>
        <v>4.3924828715325784E-2</v>
      </c>
      <c r="E54" s="233">
        <f t="shared" si="6"/>
        <v>4.4168916923931316E-2</v>
      </c>
      <c r="F54" s="233">
        <f t="shared" si="6"/>
        <v>4.3431701162039052E-2</v>
      </c>
      <c r="G54" s="233">
        <f t="shared" si="6"/>
        <v>3.9376797139275645E-2</v>
      </c>
      <c r="H54" s="233">
        <f t="shared" si="6"/>
        <v>3.530979774667236E-2</v>
      </c>
      <c r="I54" s="233">
        <f t="shared" si="6"/>
        <v>3.406232949109133E-2</v>
      </c>
      <c r="J54" s="233">
        <f t="shared" si="6"/>
        <v>4.2407091241348817E-2</v>
      </c>
      <c r="K54" s="233">
        <f t="shared" si="6"/>
        <v>3.9803353386962059E-2</v>
      </c>
      <c r="L54" s="233">
        <f t="shared" si="6"/>
        <v>4.2391268615196834E-2</v>
      </c>
      <c r="M54" s="233">
        <f t="shared" si="6"/>
        <v>3.9997817640078627E-2</v>
      </c>
      <c r="N54" s="233">
        <f t="shared" si="6"/>
        <v>3.9070114647604785E-2</v>
      </c>
      <c r="O54" s="233">
        <f t="shared" si="6"/>
        <v>3.9035101261057109E-2</v>
      </c>
      <c r="P54" s="233">
        <f t="shared" si="6"/>
        <v>4.1700834423661785E-2</v>
      </c>
      <c r="Q54" s="233">
        <f t="shared" si="6"/>
        <v>4.0070502735273114E-2</v>
      </c>
      <c r="R54" s="233">
        <f t="shared" si="6"/>
        <v>4.1917083661872773E-2</v>
      </c>
      <c r="S54" s="233">
        <f t="shared" si="6"/>
        <v>4.3053331417032104E-2</v>
      </c>
      <c r="T54" s="233">
        <f t="shared" si="6"/>
        <v>4.123610539524019E-2</v>
      </c>
      <c r="U54" s="233">
        <f t="shared" si="6"/>
        <v>4.1661873411660652E-2</v>
      </c>
      <c r="V54" s="233">
        <f t="shared" si="6"/>
        <v>4.032037081698997E-2</v>
      </c>
      <c r="W54" s="233">
        <f t="shared" si="6"/>
        <v>4.0376610286840649E-2</v>
      </c>
      <c r="X54" s="233">
        <f t="shared" si="6"/>
        <v>4.1052959509863984E-2</v>
      </c>
      <c r="Y54" s="233">
        <f t="shared" si="6"/>
        <v>4.2314826142593277E-2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2.6164886602700083E-2</v>
      </c>
      <c r="C55" s="233">
        <f t="shared" si="7"/>
        <v>2.7359331116145216E-2</v>
      </c>
      <c r="D55" s="233">
        <f t="shared" si="7"/>
        <v>2.7191560633296905E-2</v>
      </c>
      <c r="E55" s="233">
        <f t="shared" si="7"/>
        <v>2.7342662857671767E-2</v>
      </c>
      <c r="F55" s="233">
        <f t="shared" si="7"/>
        <v>2.6886291195547984E-2</v>
      </c>
      <c r="G55" s="233">
        <f t="shared" si="7"/>
        <v>2.4376112514789678E-2</v>
      </c>
      <c r="H55" s="233">
        <f t="shared" si="7"/>
        <v>2.1858446224130499E-2</v>
      </c>
      <c r="I55" s="233">
        <f t="shared" si="7"/>
        <v>2.10862039706756E-2</v>
      </c>
      <c r="J55" s="233">
        <f t="shared" si="7"/>
        <v>2.6252008863692115E-2</v>
      </c>
      <c r="K55" s="233">
        <f t="shared" si="7"/>
        <v>2.4640171144309844E-2</v>
      </c>
      <c r="L55" s="233">
        <f t="shared" si="7"/>
        <v>2.624221390464565E-2</v>
      </c>
      <c r="M55" s="233">
        <f t="shared" si="7"/>
        <v>2.4760553777191524E-2</v>
      </c>
      <c r="N55" s="233">
        <f t="shared" si="7"/>
        <v>2.4186261448517241E-2</v>
      </c>
      <c r="O55" s="233">
        <f t="shared" si="7"/>
        <v>2.4164586494940112E-2</v>
      </c>
      <c r="P55" s="233">
        <f t="shared" si="7"/>
        <v>2.5814802262266807E-2</v>
      </c>
      <c r="Q55" s="233">
        <f t="shared" si="7"/>
        <v>2.4805549312311929E-2</v>
      </c>
      <c r="R55" s="233">
        <f t="shared" si="7"/>
        <v>2.5948670838302192E-2</v>
      </c>
      <c r="S55" s="233">
        <f t="shared" si="7"/>
        <v>2.6652062305781772E-2</v>
      </c>
      <c r="T55" s="233">
        <f t="shared" si="7"/>
        <v>2.552711286372011E-2</v>
      </c>
      <c r="U55" s="233">
        <f t="shared" si="7"/>
        <v>2.5790683540551831E-2</v>
      </c>
      <c r="V55" s="233">
        <f t="shared" si="7"/>
        <v>2.4960229553374739E-2</v>
      </c>
      <c r="W55" s="233">
        <f t="shared" si="7"/>
        <v>2.4995044463282302E-2</v>
      </c>
      <c r="X55" s="233">
        <f t="shared" si="7"/>
        <v>2.5413736839439607E-2</v>
      </c>
      <c r="Y55" s="233">
        <f t="shared" si="7"/>
        <v>2.6194892373986308E-2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2.6739305889448298E-2</v>
      </c>
      <c r="C56" s="300">
        <f t="shared" si="8"/>
        <v>2.7506306854920077E-2</v>
      </c>
      <c r="D56" s="300">
        <f t="shared" si="8"/>
        <v>2.7385764597660393E-2</v>
      </c>
      <c r="E56" s="300">
        <f t="shared" si="8"/>
        <v>2.7474884981314892E-2</v>
      </c>
      <c r="F56" s="300">
        <f t="shared" si="8"/>
        <v>2.725932460052459E-2</v>
      </c>
      <c r="G56" s="300">
        <f t="shared" si="8"/>
        <v>2.5259038733720242E-2</v>
      </c>
      <c r="H56" s="300">
        <f t="shared" si="8"/>
        <v>2.3117380574358012E-2</v>
      </c>
      <c r="I56" s="300">
        <f t="shared" si="8"/>
        <v>2.3375661261953885E-2</v>
      </c>
      <c r="J56" s="300">
        <f t="shared" si="8"/>
        <v>2.6671002453783628E-2</v>
      </c>
      <c r="K56" s="300">
        <f t="shared" si="8"/>
        <v>2.6358726112462046E-2</v>
      </c>
      <c r="L56" s="300">
        <f t="shared" si="8"/>
        <v>2.6641449673317889E-2</v>
      </c>
      <c r="M56" s="300">
        <f t="shared" si="8"/>
        <v>2.604697610463089E-2</v>
      </c>
      <c r="N56" s="300">
        <f t="shared" si="8"/>
        <v>2.5794018692840408E-2</v>
      </c>
      <c r="O56" s="300">
        <f t="shared" si="8"/>
        <v>2.5864326311277313E-2</v>
      </c>
      <c r="P56" s="300">
        <f t="shared" si="8"/>
        <v>2.6704043300155789E-2</v>
      </c>
      <c r="Q56" s="300">
        <f t="shared" si="8"/>
        <v>2.6832877602557589E-2</v>
      </c>
      <c r="R56" s="300">
        <f t="shared" si="8"/>
        <v>2.6910613771470599E-2</v>
      </c>
      <c r="S56" s="300">
        <f t="shared" si="8"/>
        <v>2.7106005533634434E-2</v>
      </c>
      <c r="T56" s="300">
        <f t="shared" si="8"/>
        <v>2.700781349138015E-2</v>
      </c>
      <c r="U56" s="300">
        <f t="shared" si="8"/>
        <v>2.7042284765265181E-2</v>
      </c>
      <c r="V56" s="300">
        <f t="shared" si="8"/>
        <v>2.7097913762576184E-2</v>
      </c>
      <c r="W56" s="300">
        <f t="shared" si="8"/>
        <v>2.7107001067348334E-2</v>
      </c>
      <c r="X56" s="300">
        <f t="shared" si="8"/>
        <v>2.7038678053609298E-2</v>
      </c>
      <c r="Y56" s="300">
        <f t="shared" si="8"/>
        <v>2.6998317845670604E-2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0.17609223478811661</v>
      </c>
      <c r="C57" s="301">
        <f t="shared" si="9"/>
        <v>0.17813834644641913</v>
      </c>
      <c r="D57" s="301">
        <f t="shared" si="9"/>
        <v>0.17777639509041626</v>
      </c>
      <c r="E57" s="301">
        <f t="shared" si="9"/>
        <v>0.17793508693712004</v>
      </c>
      <c r="F57" s="301">
        <f t="shared" si="9"/>
        <v>0.17841240101526612</v>
      </c>
      <c r="G57" s="301">
        <f t="shared" si="9"/>
        <v>0.18124973119440177</v>
      </c>
      <c r="H57" s="301">
        <f t="shared" si="9"/>
        <v>0.17413032505705484</v>
      </c>
      <c r="I57" s="301">
        <f t="shared" si="9"/>
        <v>0.16696585207060136</v>
      </c>
      <c r="J57" s="301">
        <f t="shared" si="9"/>
        <v>0.17862937535699716</v>
      </c>
      <c r="K57" s="301">
        <f t="shared" si="9"/>
        <v>0.17726904537758564</v>
      </c>
      <c r="L57" s="301">
        <f t="shared" si="9"/>
        <v>0.17667078126433816</v>
      </c>
      <c r="M57" s="301">
        <f t="shared" si="9"/>
        <v>0.17862573296617676</v>
      </c>
      <c r="N57" s="301">
        <f t="shared" si="9"/>
        <v>0.17902000546874283</v>
      </c>
      <c r="O57" s="301">
        <f t="shared" si="9"/>
        <v>0.17869995273565759</v>
      </c>
      <c r="P57" s="301">
        <f t="shared" si="9"/>
        <v>0.17551187713395727</v>
      </c>
      <c r="Q57" s="301">
        <f t="shared" si="9"/>
        <v>0.1767783402133031</v>
      </c>
      <c r="R57" s="301">
        <f t="shared" si="9"/>
        <v>0.17591136270950963</v>
      </c>
      <c r="S57" s="301">
        <f t="shared" si="9"/>
        <v>0.17568707290318616</v>
      </c>
      <c r="T57" s="301">
        <f t="shared" si="9"/>
        <v>0.17528478538189221</v>
      </c>
      <c r="U57" s="301">
        <f t="shared" si="9"/>
        <v>0.17527406792301498</v>
      </c>
      <c r="V57" s="301">
        <f t="shared" si="9"/>
        <v>0.17607345552874262</v>
      </c>
      <c r="W57" s="301">
        <f t="shared" si="9"/>
        <v>0.17606039792874326</v>
      </c>
      <c r="X57" s="301">
        <f t="shared" si="9"/>
        <v>0.17558654938822243</v>
      </c>
      <c r="Y57" s="301">
        <f t="shared" si="9"/>
        <v>0.1752238939603401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5.7112021139597444E-2</v>
      </c>
      <c r="C58" s="302">
        <f t="shared" si="10"/>
        <v>3.7713244687517938E-2</v>
      </c>
      <c r="D58" s="302">
        <f t="shared" si="10"/>
        <v>4.0878193306764843E-2</v>
      </c>
      <c r="E58" s="302">
        <f t="shared" si="10"/>
        <v>3.6984567408915765E-2</v>
      </c>
      <c r="F58" s="302">
        <f t="shared" si="10"/>
        <v>4.4375345950520485E-2</v>
      </c>
      <c r="G58" s="302">
        <f t="shared" si="10"/>
        <v>9.6228987814314618E-2</v>
      </c>
      <c r="H58" s="302">
        <f t="shared" si="10"/>
        <v>0.10532444563282543</v>
      </c>
      <c r="I58" s="302">
        <f t="shared" si="10"/>
        <v>0.10044078321924001</v>
      </c>
      <c r="J58" s="302">
        <f t="shared" si="10"/>
        <v>5.8777010269554682E-2</v>
      </c>
      <c r="K58" s="302">
        <f t="shared" si="10"/>
        <v>8.8925934982317031E-2</v>
      </c>
      <c r="L58" s="302">
        <f t="shared" si="10"/>
        <v>5.8868167202047753E-2</v>
      </c>
      <c r="M58" s="302">
        <f t="shared" si="10"/>
        <v>8.9559723032174104E-2</v>
      </c>
      <c r="N58" s="302">
        <f t="shared" si="10"/>
        <v>9.8741336815529421E-2</v>
      </c>
      <c r="O58" s="302">
        <f t="shared" si="10"/>
        <v>9.8555050453675019E-2</v>
      </c>
      <c r="P58" s="302">
        <f t="shared" si="10"/>
        <v>6.5619939463981106E-2</v>
      </c>
      <c r="Q58" s="302">
        <f t="shared" si="10"/>
        <v>8.6252788705758643E-2</v>
      </c>
      <c r="R58" s="302">
        <f t="shared" si="10"/>
        <v>6.4162867979857582E-2</v>
      </c>
      <c r="S58" s="302">
        <f t="shared" si="10"/>
        <v>4.9032273597250965E-2</v>
      </c>
      <c r="T58" s="302">
        <f t="shared" si="10"/>
        <v>7.1239477643961255E-2</v>
      </c>
      <c r="U58" s="302">
        <f t="shared" si="10"/>
        <v>6.6648288386675164E-2</v>
      </c>
      <c r="V58" s="302">
        <f t="shared" si="10"/>
        <v>8.2969061995173121E-2</v>
      </c>
      <c r="W58" s="302">
        <f t="shared" si="10"/>
        <v>8.2420846671360778E-2</v>
      </c>
      <c r="X58" s="302">
        <f t="shared" si="10"/>
        <v>7.4228643326527746E-2</v>
      </c>
      <c r="Y58" s="302">
        <f t="shared" si="10"/>
        <v>5.7798371298773618E-2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0.11898021364851916</v>
      </c>
      <c r="C59" s="302">
        <f t="shared" si="11"/>
        <v>0.14042510175890116</v>
      </c>
      <c r="D59" s="302">
        <f t="shared" si="11"/>
        <v>0.13689820178365142</v>
      </c>
      <c r="E59" s="302">
        <f t="shared" si="11"/>
        <v>0.14095051952820428</v>
      </c>
      <c r="F59" s="302">
        <f t="shared" si="11"/>
        <v>0.13403705506474564</v>
      </c>
      <c r="G59" s="302">
        <f t="shared" si="11"/>
        <v>8.5020743380087166E-2</v>
      </c>
      <c r="H59" s="302">
        <f t="shared" si="11"/>
        <v>6.8805879424229402E-2</v>
      </c>
      <c r="I59" s="302">
        <f t="shared" si="11"/>
        <v>6.6525068851361335E-2</v>
      </c>
      <c r="J59" s="302">
        <f t="shared" si="11"/>
        <v>0.11985236508744249</v>
      </c>
      <c r="K59" s="302">
        <f t="shared" si="11"/>
        <v>8.8343110395268626E-2</v>
      </c>
      <c r="L59" s="302">
        <f t="shared" si="11"/>
        <v>0.1178026140622904</v>
      </c>
      <c r="M59" s="302">
        <f t="shared" si="11"/>
        <v>8.9066009934002668E-2</v>
      </c>
      <c r="N59" s="302">
        <f t="shared" si="11"/>
        <v>8.0278668653213411E-2</v>
      </c>
      <c r="O59" s="302">
        <f t="shared" si="11"/>
        <v>8.014490228198258E-2</v>
      </c>
      <c r="P59" s="302">
        <f t="shared" si="11"/>
        <v>0.10989193766997617</v>
      </c>
      <c r="Q59" s="302">
        <f t="shared" si="11"/>
        <v>9.0525551507544488E-2</v>
      </c>
      <c r="R59" s="302">
        <f t="shared" si="11"/>
        <v>0.11174849472965206</v>
      </c>
      <c r="S59" s="302">
        <f t="shared" si="11"/>
        <v>0.12665479930593518</v>
      </c>
      <c r="T59" s="302">
        <f t="shared" si="11"/>
        <v>0.10404530773793096</v>
      </c>
      <c r="U59" s="302">
        <f t="shared" si="11"/>
        <v>0.10862577953633981</v>
      </c>
      <c r="V59" s="302">
        <f t="shared" si="11"/>
        <v>9.3104393533569516E-2</v>
      </c>
      <c r="W59" s="302">
        <f t="shared" si="11"/>
        <v>9.3639551257382492E-2</v>
      </c>
      <c r="X59" s="302">
        <f t="shared" si="11"/>
        <v>0.10135790606169469</v>
      </c>
      <c r="Y59" s="302">
        <f t="shared" si="11"/>
        <v>0.1174255226615665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7.556539156929977E-2</v>
      </c>
      <c r="C60" s="301">
        <f t="shared" si="12"/>
        <v>7.1163031833937074E-2</v>
      </c>
      <c r="D60" s="301">
        <f t="shared" si="12"/>
        <v>7.1984689065096363E-2</v>
      </c>
      <c r="E60" s="301">
        <f t="shared" si="12"/>
        <v>7.1830914031363158E-2</v>
      </c>
      <c r="F60" s="301">
        <f t="shared" si="12"/>
        <v>6.3238269596869554E-2</v>
      </c>
      <c r="G60" s="301">
        <f t="shared" si="12"/>
        <v>6.3656735988323457E-2</v>
      </c>
      <c r="H60" s="301">
        <f t="shared" si="12"/>
        <v>6.434699014037526E-2</v>
      </c>
      <c r="I60" s="301">
        <f t="shared" si="12"/>
        <v>7.6501818566485941E-2</v>
      </c>
      <c r="J60" s="301">
        <f t="shared" si="12"/>
        <v>6.2121810544253753E-2</v>
      </c>
      <c r="K60" s="301">
        <f t="shared" si="12"/>
        <v>8.3080194954516767E-2</v>
      </c>
      <c r="L60" s="301">
        <f t="shared" si="12"/>
        <v>7.6386156561566596E-2</v>
      </c>
      <c r="M60" s="301">
        <f t="shared" si="12"/>
        <v>7.804409542556183E-2</v>
      </c>
      <c r="N60" s="301">
        <f t="shared" si="12"/>
        <v>8.2233218289937418E-2</v>
      </c>
      <c r="O60" s="301">
        <f t="shared" si="12"/>
        <v>8.3570459892170962E-2</v>
      </c>
      <c r="P60" s="301">
        <f t="shared" si="12"/>
        <v>8.2774701359759215E-2</v>
      </c>
      <c r="Q60" s="301">
        <f t="shared" si="12"/>
        <v>8.4228589105002444E-2</v>
      </c>
      <c r="R60" s="301">
        <f t="shared" si="12"/>
        <v>8.0407840729323707E-2</v>
      </c>
      <c r="S60" s="301">
        <f t="shared" si="12"/>
        <v>8.0354844586627838E-2</v>
      </c>
      <c r="T60" s="301">
        <f t="shared" si="12"/>
        <v>8.5034980083390846E-2</v>
      </c>
      <c r="U60" s="301">
        <f t="shared" si="12"/>
        <v>8.4355782864223613E-2</v>
      </c>
      <c r="V60" s="301">
        <f t="shared" si="12"/>
        <v>8.6146851933042348E-2</v>
      </c>
      <c r="W60" s="301">
        <f t="shared" si="12"/>
        <v>8.6011657851733911E-2</v>
      </c>
      <c r="X60" s="301">
        <f t="shared" si="12"/>
        <v>8.4998138455460379E-2</v>
      </c>
      <c r="Y60" s="301">
        <f t="shared" si="12"/>
        <v>8.2580667115304068E-2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4.9903675862805454E-2</v>
      </c>
      <c r="C61" s="302">
        <f t="shared" si="13"/>
        <v>4.4329841700794646E-2</v>
      </c>
      <c r="D61" s="302">
        <f t="shared" si="13"/>
        <v>4.5316043059362848E-2</v>
      </c>
      <c r="E61" s="302">
        <f t="shared" si="13"/>
        <v>4.5014071613261986E-2</v>
      </c>
      <c r="F61" s="302">
        <f t="shared" si="13"/>
        <v>3.6869022462774403E-2</v>
      </c>
      <c r="G61" s="302">
        <f t="shared" si="13"/>
        <v>3.9749394868048959E-2</v>
      </c>
      <c r="H61" s="302">
        <f t="shared" si="13"/>
        <v>4.290889865132419E-2</v>
      </c>
      <c r="I61" s="302">
        <f t="shared" si="13"/>
        <v>5.5821118518323325E-2</v>
      </c>
      <c r="J61" s="302">
        <f t="shared" si="13"/>
        <v>3.637464800486339E-2</v>
      </c>
      <c r="K61" s="302">
        <f t="shared" si="13"/>
        <v>5.8913873255289788E-2</v>
      </c>
      <c r="L61" s="302">
        <f t="shared" si="13"/>
        <v>5.0648600616625641E-2</v>
      </c>
      <c r="M61" s="302">
        <f t="shared" si="13"/>
        <v>5.3759706144085505E-2</v>
      </c>
      <c r="N61" s="302">
        <f t="shared" si="13"/>
        <v>5.8512077253891639E-2</v>
      </c>
      <c r="O61" s="302">
        <f t="shared" si="13"/>
        <v>5.9870576983672E-2</v>
      </c>
      <c r="P61" s="302">
        <f t="shared" si="13"/>
        <v>5.7456337602535983E-2</v>
      </c>
      <c r="Q61" s="302">
        <f t="shared" si="13"/>
        <v>5.9900069587158038E-2</v>
      </c>
      <c r="R61" s="302">
        <f t="shared" si="13"/>
        <v>5.4958182791758098E-2</v>
      </c>
      <c r="S61" s="302">
        <f t="shared" si="13"/>
        <v>5.4215321940572624E-2</v>
      </c>
      <c r="T61" s="302">
        <f t="shared" si="13"/>
        <v>5.9998773236280729E-2</v>
      </c>
      <c r="U61" s="302">
        <f t="shared" si="13"/>
        <v>5.9061074007143943E-2</v>
      </c>
      <c r="V61" s="302">
        <f t="shared" si="13"/>
        <v>6.1666626794155577E-2</v>
      </c>
      <c r="W61" s="302">
        <f t="shared" si="13"/>
        <v>6.1497287320437806E-2</v>
      </c>
      <c r="X61" s="302">
        <f t="shared" si="13"/>
        <v>6.0073127324471516E-2</v>
      </c>
      <c r="Y61" s="302">
        <f t="shared" si="13"/>
        <v>5.6889522671586715E-2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2.5661715706494316E-2</v>
      </c>
      <c r="C62" s="302">
        <f t="shared" si="14"/>
        <v>2.6833190133142431E-2</v>
      </c>
      <c r="D62" s="302">
        <f t="shared" si="14"/>
        <v>2.6668646005733515E-2</v>
      </c>
      <c r="E62" s="302">
        <f t="shared" si="14"/>
        <v>2.6816842418101169E-2</v>
      </c>
      <c r="F62" s="302">
        <f t="shared" si="14"/>
        <v>2.6369247134095154E-2</v>
      </c>
      <c r="G62" s="302">
        <f t="shared" si="14"/>
        <v>2.3907341120274497E-2</v>
      </c>
      <c r="H62" s="302">
        <f t="shared" si="14"/>
        <v>2.1438091489051073E-2</v>
      </c>
      <c r="I62" s="302">
        <f t="shared" si="14"/>
        <v>2.0680700048162609E-2</v>
      </c>
      <c r="J62" s="302">
        <f t="shared" si="14"/>
        <v>2.5747162539390356E-2</v>
      </c>
      <c r="K62" s="302">
        <f t="shared" si="14"/>
        <v>2.4166321699226976E-2</v>
      </c>
      <c r="L62" s="302">
        <f t="shared" si="14"/>
        <v>2.573755594494094E-2</v>
      </c>
      <c r="M62" s="302">
        <f t="shared" si="14"/>
        <v>2.4284389281476314E-2</v>
      </c>
      <c r="N62" s="302">
        <f t="shared" si="14"/>
        <v>2.3721141036045775E-2</v>
      </c>
      <c r="O62" s="302">
        <f t="shared" si="14"/>
        <v>2.3699882908498962E-2</v>
      </c>
      <c r="P62" s="302">
        <f t="shared" si="14"/>
        <v>2.5318363757223232E-2</v>
      </c>
      <c r="Q62" s="302">
        <f t="shared" si="14"/>
        <v>2.4328519517844396E-2</v>
      </c>
      <c r="R62" s="302">
        <f t="shared" si="14"/>
        <v>2.5449657937565616E-2</v>
      </c>
      <c r="S62" s="302">
        <f t="shared" si="14"/>
        <v>2.6139522646055201E-2</v>
      </c>
      <c r="T62" s="302">
        <f t="shared" si="14"/>
        <v>2.5036206847110113E-2</v>
      </c>
      <c r="U62" s="302">
        <f t="shared" si="14"/>
        <v>2.5294708857079681E-2</v>
      </c>
      <c r="V62" s="302">
        <f t="shared" si="14"/>
        <v>2.4480225138886775E-2</v>
      </c>
      <c r="W62" s="302">
        <f t="shared" si="14"/>
        <v>2.4514370531296108E-2</v>
      </c>
      <c r="X62" s="302">
        <f t="shared" si="14"/>
        <v>2.4925011130988863E-2</v>
      </c>
      <c r="Y62" s="302">
        <f t="shared" si="14"/>
        <v>2.5691144443717354E-2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0.25156033541159512</v>
      </c>
      <c r="C63" s="301">
        <f t="shared" si="15"/>
        <v>0.25448335206631301</v>
      </c>
      <c r="D63" s="301">
        <f t="shared" si="15"/>
        <v>0.25396627870059468</v>
      </c>
      <c r="E63" s="301">
        <f t="shared" si="15"/>
        <v>0.25419298133874291</v>
      </c>
      <c r="F63" s="301">
        <f t="shared" si="15"/>
        <v>0.25487485859323727</v>
      </c>
      <c r="G63" s="301">
        <f t="shared" si="15"/>
        <v>0.258928187420574</v>
      </c>
      <c r="H63" s="301">
        <f t="shared" si="15"/>
        <v>0.24875760722436405</v>
      </c>
      <c r="I63" s="301">
        <f t="shared" si="15"/>
        <v>0.23852264581514482</v>
      </c>
      <c r="J63" s="301">
        <f t="shared" si="15"/>
        <v>0.2551848219385674</v>
      </c>
      <c r="K63" s="301">
        <f t="shared" si="15"/>
        <v>0.25324149339655094</v>
      </c>
      <c r="L63" s="301">
        <f t="shared" si="15"/>
        <v>0.25238683037762588</v>
      </c>
      <c r="M63" s="301">
        <f t="shared" si="15"/>
        <v>0.25517961852310961</v>
      </c>
      <c r="N63" s="301">
        <f t="shared" si="15"/>
        <v>0.25574286495534687</v>
      </c>
      <c r="O63" s="301">
        <f t="shared" si="15"/>
        <v>0.25528564676522519</v>
      </c>
      <c r="P63" s="301">
        <f t="shared" si="15"/>
        <v>0.25073125304851041</v>
      </c>
      <c r="Q63" s="301">
        <f t="shared" si="15"/>
        <v>0.25254048601900442</v>
      </c>
      <c r="R63" s="301">
        <f t="shared" si="15"/>
        <v>0.25130194672787087</v>
      </c>
      <c r="S63" s="301">
        <f t="shared" si="15"/>
        <v>0.25098153271883733</v>
      </c>
      <c r="T63" s="301">
        <f t="shared" si="15"/>
        <v>0.25040683625984606</v>
      </c>
      <c r="U63" s="301">
        <f t="shared" si="15"/>
        <v>0.25039152560430722</v>
      </c>
      <c r="V63" s="301">
        <f t="shared" si="15"/>
        <v>0.25153350789820383</v>
      </c>
      <c r="W63" s="301">
        <f t="shared" si="15"/>
        <v>0.251514854183919</v>
      </c>
      <c r="X63" s="301">
        <f t="shared" si="15"/>
        <v>0.25083792769746055</v>
      </c>
      <c r="Y63" s="301">
        <f t="shared" si="15"/>
        <v>0.25031984851477157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8.1588601627996332E-2</v>
      </c>
      <c r="C64" s="302">
        <f t="shared" si="16"/>
        <v>5.3876063839311331E-2</v>
      </c>
      <c r="D64" s="302">
        <f t="shared" si="16"/>
        <v>5.8397419009664081E-2</v>
      </c>
      <c r="E64" s="302">
        <f t="shared" si="16"/>
        <v>5.2835096298451088E-2</v>
      </c>
      <c r="F64" s="302">
        <f t="shared" si="16"/>
        <v>6.3393351357886402E-2</v>
      </c>
      <c r="G64" s="302">
        <f t="shared" si="16"/>
        <v>0.13746998259187806</v>
      </c>
      <c r="H64" s="302">
        <f t="shared" si="16"/>
        <v>0.15046349376117921</v>
      </c>
      <c r="I64" s="302">
        <f t="shared" si="16"/>
        <v>0.14348683317034289</v>
      </c>
      <c r="J64" s="302">
        <f t="shared" si="16"/>
        <v>8.3967157527935279E-2</v>
      </c>
      <c r="K64" s="302">
        <f t="shared" si="16"/>
        <v>0.12703704997473858</v>
      </c>
      <c r="L64" s="302">
        <f t="shared" si="16"/>
        <v>8.4097381717211053E-2</v>
      </c>
      <c r="M64" s="302">
        <f t="shared" si="16"/>
        <v>0.12794246147453439</v>
      </c>
      <c r="N64" s="302">
        <f t="shared" si="16"/>
        <v>0.14105905259361343</v>
      </c>
      <c r="O64" s="302">
        <f t="shared" si="16"/>
        <v>0.14079292921953582</v>
      </c>
      <c r="P64" s="302">
        <f t="shared" si="16"/>
        <v>9.3742770662830141E-2</v>
      </c>
      <c r="Q64" s="302">
        <f t="shared" si="16"/>
        <v>0.12321826957965525</v>
      </c>
      <c r="R64" s="302">
        <f t="shared" si="16"/>
        <v>9.1661239971225134E-2</v>
      </c>
      <c r="S64" s="302">
        <f t="shared" si="16"/>
        <v>7.0046105138929948E-2</v>
      </c>
      <c r="T64" s="302">
        <f t="shared" si="16"/>
        <v>0.10177068234851612</v>
      </c>
      <c r="U64" s="302">
        <f t="shared" si="16"/>
        <v>9.5211840552393109E-2</v>
      </c>
      <c r="V64" s="302">
        <f t="shared" si="16"/>
        <v>0.1185272314216759</v>
      </c>
      <c r="W64" s="302">
        <f t="shared" si="16"/>
        <v>0.11774406667337263</v>
      </c>
      <c r="X64" s="302">
        <f t="shared" si="16"/>
        <v>0.10604091903789671</v>
      </c>
      <c r="Y64" s="302">
        <f t="shared" si="16"/>
        <v>8.2569101855390903E-2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0.16997173378359873</v>
      </c>
      <c r="C65" s="302">
        <f t="shared" si="17"/>
        <v>0.20060728822700169</v>
      </c>
      <c r="D65" s="302">
        <f t="shared" si="17"/>
        <v>0.19556885969093063</v>
      </c>
      <c r="E65" s="302">
        <f t="shared" si="17"/>
        <v>0.20135788504029184</v>
      </c>
      <c r="F65" s="302">
        <f t="shared" si="17"/>
        <v>0.19148150723535087</v>
      </c>
      <c r="G65" s="302">
        <f t="shared" si="17"/>
        <v>0.12145820482869592</v>
      </c>
      <c r="H65" s="302">
        <f t="shared" si="17"/>
        <v>9.8294113463184826E-2</v>
      </c>
      <c r="I65" s="302">
        <f t="shared" si="17"/>
        <v>9.5035812644801931E-2</v>
      </c>
      <c r="J65" s="302">
        <f t="shared" si="17"/>
        <v>0.17121766441063213</v>
      </c>
      <c r="K65" s="302">
        <f t="shared" si="17"/>
        <v>0.12620444342181236</v>
      </c>
      <c r="L65" s="302">
        <f t="shared" si="17"/>
        <v>0.16828944866041481</v>
      </c>
      <c r="M65" s="302">
        <f t="shared" si="17"/>
        <v>0.12723715704857524</v>
      </c>
      <c r="N65" s="302">
        <f t="shared" si="17"/>
        <v>0.11468381236173343</v>
      </c>
      <c r="O65" s="302">
        <f t="shared" si="17"/>
        <v>0.1144927175456894</v>
      </c>
      <c r="P65" s="302">
        <f t="shared" si="17"/>
        <v>0.15698848238568028</v>
      </c>
      <c r="Q65" s="302">
        <f t="shared" si="17"/>
        <v>0.12932221643934921</v>
      </c>
      <c r="R65" s="302">
        <f t="shared" si="17"/>
        <v>0.15964070675664571</v>
      </c>
      <c r="S65" s="302">
        <f t="shared" si="17"/>
        <v>0.18093542757990741</v>
      </c>
      <c r="T65" s="302">
        <f t="shared" si="17"/>
        <v>0.14863615391132995</v>
      </c>
      <c r="U65" s="302">
        <f t="shared" si="17"/>
        <v>0.15517968505191412</v>
      </c>
      <c r="V65" s="302">
        <f t="shared" si="17"/>
        <v>0.13300627647652796</v>
      </c>
      <c r="W65" s="302">
        <f t="shared" si="17"/>
        <v>0.13377078751054641</v>
      </c>
      <c r="X65" s="302">
        <f t="shared" si="17"/>
        <v>0.14479700865956383</v>
      </c>
      <c r="Y65" s="302">
        <f t="shared" si="17"/>
        <v>0.16775074665938067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0.13970230227893693</v>
      </c>
      <c r="C66" s="301">
        <f t="shared" si="18"/>
        <v>0.12328827191722361</v>
      </c>
      <c r="D66" s="301">
        <f t="shared" si="18"/>
        <v>0.12558434003115845</v>
      </c>
      <c r="E66" s="301">
        <f t="shared" si="18"/>
        <v>0.12335588415918901</v>
      </c>
      <c r="F66" s="301">
        <f t="shared" si="18"/>
        <v>0.13676674226296642</v>
      </c>
      <c r="G66" s="301">
        <f t="shared" si="18"/>
        <v>0.16314974674886012</v>
      </c>
      <c r="H66" s="301">
        <f t="shared" si="18"/>
        <v>0.21367751468192592</v>
      </c>
      <c r="I66" s="301">
        <f t="shared" si="18"/>
        <v>0.22841365627276469</v>
      </c>
      <c r="J66" s="301">
        <f t="shared" si="18"/>
        <v>0.14595261200782181</v>
      </c>
      <c r="K66" s="301">
        <f t="shared" si="18"/>
        <v>0.14896015187539424</v>
      </c>
      <c r="L66" s="301">
        <f t="shared" si="18"/>
        <v>0.13659806905316679</v>
      </c>
      <c r="M66" s="301">
        <f t="shared" si="18"/>
        <v>0.14949331775999755</v>
      </c>
      <c r="N66" s="301">
        <f t="shared" si="18"/>
        <v>0.15185026578377137</v>
      </c>
      <c r="O66" s="301">
        <f t="shared" si="18"/>
        <v>0.15149364101269136</v>
      </c>
      <c r="P66" s="301">
        <f t="shared" si="18"/>
        <v>0.13835762678946237</v>
      </c>
      <c r="Q66" s="301">
        <f t="shared" si="18"/>
        <v>0.14644136418427839</v>
      </c>
      <c r="R66" s="301">
        <f t="shared" si="18"/>
        <v>0.13785760222123752</v>
      </c>
      <c r="S66" s="301">
        <f t="shared" si="18"/>
        <v>0.12937935827112204</v>
      </c>
      <c r="T66" s="301">
        <f t="shared" si="18"/>
        <v>0.13997726113420333</v>
      </c>
      <c r="U66" s="301">
        <f t="shared" si="18"/>
        <v>0.13732034739015483</v>
      </c>
      <c r="V66" s="301">
        <f t="shared" si="18"/>
        <v>0.14401703830896512</v>
      </c>
      <c r="W66" s="301">
        <f t="shared" si="18"/>
        <v>0.14373530653717459</v>
      </c>
      <c r="X66" s="301">
        <f t="shared" si="18"/>
        <v>0.14068179291982946</v>
      </c>
      <c r="Y66" s="301">
        <f t="shared" si="18"/>
        <v>0.13415800961961025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0.12076101508938497</v>
      </c>
      <c r="C67" s="301">
        <f t="shared" si="19"/>
        <v>0.12627383592067021</v>
      </c>
      <c r="D67" s="301">
        <f t="shared" si="19"/>
        <v>0.12549951061521647</v>
      </c>
      <c r="E67" s="301">
        <f t="shared" si="19"/>
        <v>0.12619690549694665</v>
      </c>
      <c r="F67" s="301">
        <f t="shared" si="19"/>
        <v>0.12409057474868297</v>
      </c>
      <c r="G67" s="301">
        <f t="shared" si="19"/>
        <v>0.1125051346836447</v>
      </c>
      <c r="H67" s="301">
        <f t="shared" si="19"/>
        <v>0.10088513641906385</v>
      </c>
      <c r="I67" s="301">
        <f t="shared" si="19"/>
        <v>9.7320941403118144E-2</v>
      </c>
      <c r="J67" s="301">
        <f t="shared" si="19"/>
        <v>0.12116311783242519</v>
      </c>
      <c r="K67" s="301">
        <f t="shared" si="19"/>
        <v>0.11372386681989163</v>
      </c>
      <c r="L67" s="301">
        <f t="shared" si="19"/>
        <v>0.1211179103291338</v>
      </c>
      <c r="M67" s="301">
        <f t="shared" si="19"/>
        <v>0.11427947897165321</v>
      </c>
      <c r="N67" s="301">
        <f t="shared" si="19"/>
        <v>0.11162889899315655</v>
      </c>
      <c r="O67" s="301">
        <f t="shared" si="19"/>
        <v>0.11152886074587749</v>
      </c>
      <c r="P67" s="301">
        <f t="shared" si="19"/>
        <v>0.11914524121046217</v>
      </c>
      <c r="Q67" s="301">
        <f t="shared" si="19"/>
        <v>0.11448715067220885</v>
      </c>
      <c r="R67" s="301">
        <f t="shared" si="19"/>
        <v>0.11976309617677941</v>
      </c>
      <c r="S67" s="301">
        <f t="shared" si="19"/>
        <v>0.1230095183343774</v>
      </c>
      <c r="T67" s="301">
        <f t="shared" si="19"/>
        <v>0.1178174439864005</v>
      </c>
      <c r="U67" s="301">
        <f t="shared" si="19"/>
        <v>0.11903392403331615</v>
      </c>
      <c r="V67" s="301">
        <f t="shared" si="19"/>
        <v>0.11520105947711419</v>
      </c>
      <c r="W67" s="301">
        <f t="shared" si="19"/>
        <v>0.11536174367668754</v>
      </c>
      <c r="X67" s="301">
        <f t="shared" si="19"/>
        <v>0.11729417002818286</v>
      </c>
      <c r="Y67" s="301">
        <f t="shared" si="19"/>
        <v>0.12089950326455225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8.17740073369526E-2</v>
      </c>
      <c r="C68" s="235">
        <f t="shared" si="20"/>
        <v>8.5507045277807461E-2</v>
      </c>
      <c r="D68" s="235">
        <f t="shared" si="20"/>
        <v>8.4982706498752877E-2</v>
      </c>
      <c r="E68" s="235">
        <f t="shared" si="20"/>
        <v>8.5454951404388552E-2</v>
      </c>
      <c r="F68" s="235">
        <f t="shared" si="20"/>
        <v>8.4028637573430195E-2</v>
      </c>
      <c r="G68" s="235">
        <f t="shared" si="20"/>
        <v>7.6183491023618349E-2</v>
      </c>
      <c r="H68" s="235">
        <f t="shared" si="20"/>
        <v>6.8314943192682331E-2</v>
      </c>
      <c r="I68" s="235">
        <f t="shared" si="20"/>
        <v>6.590142829163137E-2</v>
      </c>
      <c r="J68" s="235">
        <f t="shared" si="20"/>
        <v>8.2046293493501038E-2</v>
      </c>
      <c r="K68" s="235">
        <f t="shared" si="20"/>
        <v>7.7008762412546852E-2</v>
      </c>
      <c r="L68" s="235">
        <f t="shared" si="20"/>
        <v>8.2015680975851185E-2</v>
      </c>
      <c r="M68" s="235">
        <f t="shared" si="20"/>
        <v>7.738499833720372E-2</v>
      </c>
      <c r="N68" s="235">
        <f t="shared" si="20"/>
        <v>7.5590143048447342E-2</v>
      </c>
      <c r="O68" s="235">
        <f t="shared" si="20"/>
        <v>7.5522401581046492E-2</v>
      </c>
      <c r="P68" s="235">
        <f t="shared" si="20"/>
        <v>8.0679876876620732E-2</v>
      </c>
      <c r="Q68" s="235">
        <f t="shared" si="20"/>
        <v>7.7525624408890395E-2</v>
      </c>
      <c r="R68" s="235">
        <f t="shared" si="20"/>
        <v>8.1098260876717093E-2</v>
      </c>
      <c r="S68" s="235">
        <f t="shared" si="20"/>
        <v>8.3296594081665495E-2</v>
      </c>
      <c r="T68" s="235">
        <f t="shared" si="20"/>
        <v>7.9780751443946668E-2</v>
      </c>
      <c r="U68" s="235">
        <f t="shared" si="20"/>
        <v>8.0604497817791762E-2</v>
      </c>
      <c r="V68" s="235">
        <f t="shared" si="20"/>
        <v>7.8009051811409574E-2</v>
      </c>
      <c r="W68" s="235">
        <f t="shared" si="20"/>
        <v>7.8117860029898983E-2</v>
      </c>
      <c r="X68" s="235">
        <f t="shared" si="20"/>
        <v>7.9426413510741506E-2</v>
      </c>
      <c r="Y68" s="235">
        <f t="shared" si="20"/>
        <v>8.1867785391433343E-2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33.859480761038014</v>
      </c>
      <c r="D72" s="320">
        <f t="shared" si="21"/>
        <v>32.556683940060388</v>
      </c>
      <c r="E72" s="320">
        <f t="shared" si="21"/>
        <v>34.410605999683703</v>
      </c>
      <c r="F72" s="320">
        <f t="shared" si="21"/>
        <v>35.005746367309847</v>
      </c>
      <c r="G72" s="320">
        <f t="shared" si="21"/>
        <v>33.273407087200702</v>
      </c>
      <c r="H72" s="320">
        <f t="shared" si="21"/>
        <v>30.280075308652815</v>
      </c>
      <c r="I72" s="320">
        <f t="shared" si="21"/>
        <v>29.22311913726034</v>
      </c>
      <c r="J72" s="320">
        <f t="shared" si="21"/>
        <v>29.536418993568105</v>
      </c>
      <c r="K72" s="320">
        <f t="shared" si="21"/>
        <v>31.340516934491934</v>
      </c>
      <c r="L72" s="320">
        <f t="shared" si="21"/>
        <v>27.70208543067173</v>
      </c>
      <c r="M72" s="320">
        <f t="shared" si="21"/>
        <v>24.924492419182673</v>
      </c>
      <c r="N72" s="320">
        <f t="shared" si="21"/>
        <v>25.65807241693091</v>
      </c>
      <c r="O72" s="320">
        <f t="shared" si="21"/>
        <v>25.663413278733444</v>
      </c>
      <c r="P72" s="320">
        <f t="shared" si="21"/>
        <v>22.437509136768135</v>
      </c>
      <c r="Q72" s="320">
        <f t="shared" si="21"/>
        <v>21.349572942242169</v>
      </c>
      <c r="R72" s="320">
        <f t="shared" si="21"/>
        <v>21.233046283665818</v>
      </c>
      <c r="S72" s="320">
        <f t="shared" si="21"/>
        <v>20.862461114388754</v>
      </c>
      <c r="T72" s="320">
        <f t="shared" si="21"/>
        <v>21.155617032714069</v>
      </c>
      <c r="U72" s="320">
        <f t="shared" si="21"/>
        <v>21.009449719205399</v>
      </c>
      <c r="V72" s="320">
        <f t="shared" si="21"/>
        <v>23.129100041450613</v>
      </c>
      <c r="W72" s="320">
        <f t="shared" si="21"/>
        <v>21.759846802709632</v>
      </c>
      <c r="X72" s="320">
        <f t="shared" si="21"/>
        <v>19.940487487099581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0.87162856988518067</v>
      </c>
      <c r="C73" s="330">
        <f>IF(C$6=0,0,C$6/TRE!C$5*1000)</f>
        <v>0.89074302457883425</v>
      </c>
      <c r="D73" s="330">
        <f>IF(D$6=0,0,D$6/TRE!D$5*1000)</f>
        <v>0.85121831286080396</v>
      </c>
      <c r="E73" s="330">
        <f>IF(E$6=0,0,E$6/TRE!E$5*1000)</f>
        <v>0.90468999863223909</v>
      </c>
      <c r="F73" s="330">
        <f>IF(F$6=0,0,F$6/TRE!F$5*1000)</f>
        <v>0.90497566379710459</v>
      </c>
      <c r="G73" s="330">
        <f>IF(G$6=0,0,G$6/TRE!G$5*1000)</f>
        <v>0.77988107202692758</v>
      </c>
      <c r="H73" s="330">
        <f>IF(H$6=0,0,H$6/TRE!H$5*1000)</f>
        <v>0.63641865172770107</v>
      </c>
      <c r="I73" s="330">
        <f>IF(I$6=0,0,I$6/TRE!I$5*1000)</f>
        <v>0.59250447191117794</v>
      </c>
      <c r="J73" s="330">
        <f>IF(J$6=0,0,J$6/TRE!J$5*1000)</f>
        <v>0.74556762809699462</v>
      </c>
      <c r="K73" s="330">
        <f>IF(K$6=0,0,K$6/TRE!K$5*1000)</f>
        <v>0.74253432790098273</v>
      </c>
      <c r="L73" s="330">
        <f>IF(L$6=0,0,L$6/TRE!L$5*1000)</f>
        <v>0.69900389565043786</v>
      </c>
      <c r="M73" s="330">
        <f>IF(M$6=0,0,M$6/TRE!M$5*1000)</f>
        <v>0.59340791818689964</v>
      </c>
      <c r="N73" s="330">
        <f>IF(N$6=0,0,N$6/TRE!N$5*1000)</f>
        <v>0.59670466128930744</v>
      </c>
      <c r="O73" s="330">
        <f>IF(O$6=0,0,O$6/TRE!O$5*1000)</f>
        <v>0.59629400954745093</v>
      </c>
      <c r="P73" s="330">
        <f>IF(P$6=0,0,P$6/TRE!P$5*1000)</f>
        <v>0.55694217463795592</v>
      </c>
      <c r="Q73" s="330">
        <f>IF(Q$6=0,0,Q$6/TRE!Q$5*1000)</f>
        <v>0.50921911963037381</v>
      </c>
      <c r="R73" s="330">
        <f>IF(R$6=0,0,R$6/TRE!R$5*1000)</f>
        <v>0.5297782008743076</v>
      </c>
      <c r="S73" s="330">
        <f>IF(S$6=0,0,S$6/TRE!S$5*1000)</f>
        <v>0.53464193603138332</v>
      </c>
      <c r="T73" s="330">
        <f>IF(T$6=0,0,T$6/TRE!T$5*1000)</f>
        <v>0.5192709843228186</v>
      </c>
      <c r="U73" s="330">
        <f>IF(U$6=0,0,U$6/TRE!U$5*1000)</f>
        <v>0.52100775872034788</v>
      </c>
      <c r="V73" s="330">
        <f>IF(V$6=0,0,V$6/TRE!V$5*1000)</f>
        <v>0.55510350615151605</v>
      </c>
      <c r="W73" s="330">
        <f>IF(W$6=0,0,W$6/TRE!W$5*1000)</f>
        <v>0.52296955610378693</v>
      </c>
      <c r="X73" s="330">
        <f>IF(X$6=0,0,X$6/TRE!X$5*1000)</f>
        <v>0.48727144369931463</v>
      </c>
      <c r="Y73" s="330">
        <f>IF(Y$6=0,0,Y$6/TRE!Y$5*1000)</f>
        <v>0.48420733690878448</v>
      </c>
      <c r="DA73" s="67"/>
    </row>
    <row r="74" spans="1:105" ht="12" customHeight="1" x14ac:dyDescent="0.25">
      <c r="A74" s="173" t="s">
        <v>92</v>
      </c>
      <c r="B74" s="331">
        <f>IF(B$7=0,0,B$7/TRE!B$5*1000)</f>
        <v>1.1854148550438461</v>
      </c>
      <c r="C74" s="331">
        <f>IF(C$7=0,0,C$7/TRE!C$5*1000)</f>
        <v>1.2114105134272148</v>
      </c>
      <c r="D74" s="331">
        <f>IF(D$7=0,0,D$7/TRE!D$5*1000)</f>
        <v>1.1576569054906933</v>
      </c>
      <c r="E74" s="331">
        <f>IF(E$7=0,0,E$7/TRE!E$5*1000)</f>
        <v>1.2303783981398446</v>
      </c>
      <c r="F74" s="331">
        <f>IF(F$7=0,0,F$7/TRE!F$5*1000)</f>
        <v>1.2307669027640618</v>
      </c>
      <c r="G74" s="331">
        <f>IF(G$7=0,0,G$7/TRE!G$5*1000)</f>
        <v>1.0606382579566216</v>
      </c>
      <c r="H74" s="331">
        <f>IF(H$7=0,0,H$7/TRE!H$5*1000)</f>
        <v>0.86552936634967359</v>
      </c>
      <c r="I74" s="331">
        <f>IF(I$7=0,0,I$7/TRE!I$5*1000)</f>
        <v>0.80580608179920188</v>
      </c>
      <c r="J74" s="331">
        <f>IF(J$7=0,0,J$7/TRE!J$5*1000)</f>
        <v>1.0139719742119124</v>
      </c>
      <c r="K74" s="331">
        <f>IF(K$7=0,0,K$7/TRE!K$5*1000)</f>
        <v>1.0098466859453366</v>
      </c>
      <c r="L74" s="331">
        <f>IF(L$7=0,0,L$7/TRE!L$5*1000)</f>
        <v>0.95064529808459552</v>
      </c>
      <c r="M74" s="331">
        <f>IF(M$7=0,0,M$7/TRE!M$5*1000)</f>
        <v>0.80703476873418323</v>
      </c>
      <c r="N74" s="331">
        <f>IF(N$7=0,0,N$7/TRE!N$5*1000)</f>
        <v>0.8115183393534583</v>
      </c>
      <c r="O74" s="331">
        <f>IF(O$7=0,0,O$7/TRE!O$5*1000)</f>
        <v>0.81095985298453332</v>
      </c>
      <c r="P74" s="331">
        <f>IF(P$7=0,0,P$7/TRE!P$5*1000)</f>
        <v>0.75744135750762021</v>
      </c>
      <c r="Q74" s="331">
        <f>IF(Q$7=0,0,Q$7/TRE!Q$5*1000)</f>
        <v>0.69253800269730825</v>
      </c>
      <c r="R74" s="331">
        <f>IF(R$7=0,0,R$7/TRE!R$5*1000)</f>
        <v>0.72049835318905819</v>
      </c>
      <c r="S74" s="331">
        <f>IF(S$7=0,0,S$7/TRE!S$5*1000)</f>
        <v>0.72711303300268115</v>
      </c>
      <c r="T74" s="331">
        <f>IF(T$7=0,0,T$7/TRE!T$5*1000)</f>
        <v>0.70620853867903355</v>
      </c>
      <c r="U74" s="331">
        <f>IF(U$7=0,0,U$7/TRE!U$5*1000)</f>
        <v>0.70857055185967344</v>
      </c>
      <c r="V74" s="331">
        <f>IF(V$7=0,0,V$7/TRE!V$5*1000)</f>
        <v>0.75494076836606205</v>
      </c>
      <c r="W74" s="331">
        <f>IF(W$7=0,0,W$7/TRE!W$5*1000)</f>
        <v>0.71123859630115027</v>
      </c>
      <c r="X74" s="331">
        <f>IF(X$7=0,0,X$7/TRE!X$5*1000)</f>
        <v>0.66268916343106798</v>
      </c>
      <c r="Y74" s="331">
        <f>IF(Y$7=0,0,Y$7/TRE!Y$5*1000)</f>
        <v>0.65852197819594716</v>
      </c>
      <c r="DA74" s="177"/>
    </row>
    <row r="75" spans="1:105" ht="12" customHeight="1" x14ac:dyDescent="0.25">
      <c r="A75" s="173" t="s">
        <v>93</v>
      </c>
      <c r="B75" s="331">
        <f>IF(B$8=0,0,B$8/TRE!B$5*1000)</f>
        <v>1.464335997407104</v>
      </c>
      <c r="C75" s="331">
        <f>IF(C$8=0,0,C$8/TRE!C$5*1000)</f>
        <v>1.4964482812924416</v>
      </c>
      <c r="D75" s="331">
        <f>IF(D$8=0,0,D$8/TRE!D$5*1000)</f>
        <v>1.4300467656061508</v>
      </c>
      <c r="E75" s="331">
        <f>IF(E$8=0,0,E$8/TRE!E$5*1000)</f>
        <v>1.5198791977021613</v>
      </c>
      <c r="F75" s="331">
        <f>IF(F$8=0,0,F$8/TRE!F$5*1000)</f>
        <v>1.5203591151791354</v>
      </c>
      <c r="G75" s="331">
        <f>IF(G$8=0,0,G$8/TRE!G$5*1000)</f>
        <v>1.3102002010052387</v>
      </c>
      <c r="H75" s="331">
        <f>IF(H$8=0,0,H$8/TRE!H$5*1000)</f>
        <v>1.0691833349025381</v>
      </c>
      <c r="I75" s="331">
        <f>IF(I$8=0,0,I$8/TRE!I$5*1000)</f>
        <v>0.99540751281077822</v>
      </c>
      <c r="J75" s="331">
        <f>IF(J$8=0,0,J$8/TRE!J$5*1000)</f>
        <v>1.2525536152029508</v>
      </c>
      <c r="K75" s="331">
        <f>IF(K$8=0,0,K$8/TRE!K$5*1000)</f>
        <v>1.2474576708736511</v>
      </c>
      <c r="L75" s="331">
        <f>IF(L$8=0,0,L$8/TRE!L$5*1000)</f>
        <v>1.1743265446927358</v>
      </c>
      <c r="M75" s="331">
        <f>IF(M$8=0,0,M$8/TRE!M$5*1000)</f>
        <v>0.99692530255399103</v>
      </c>
      <c r="N75" s="331">
        <f>IF(N$8=0,0,N$8/TRE!N$5*1000)</f>
        <v>1.0024638309660365</v>
      </c>
      <c r="O75" s="331">
        <f>IF(O$8=0,0,O$8/TRE!O$5*1000)</f>
        <v>1.0017739360397175</v>
      </c>
      <c r="P75" s="331">
        <f>IF(P$8=0,0,P$8/TRE!P$5*1000)</f>
        <v>0.93566285339176614</v>
      </c>
      <c r="Q75" s="331">
        <f>IF(Q$8=0,0,Q$8/TRE!Q$5*1000)</f>
        <v>0.85548812097902804</v>
      </c>
      <c r="R75" s="331">
        <f>IF(R$8=0,0,R$8/TRE!R$5*1000)</f>
        <v>0.89002737746883676</v>
      </c>
      <c r="S75" s="331">
        <f>IF(S$8=0,0,S$8/TRE!S$5*1000)</f>
        <v>0.8981984525327239</v>
      </c>
      <c r="T75" s="331">
        <f>IF(T$8=0,0,T$8/TRE!T$5*1000)</f>
        <v>0.8723752536623357</v>
      </c>
      <c r="U75" s="331">
        <f>IF(U$8=0,0,U$8/TRE!U$5*1000)</f>
        <v>0.87529303465018482</v>
      </c>
      <c r="V75" s="331">
        <f>IF(V$8=0,0,V$8/TRE!V$5*1000)</f>
        <v>0.93257389033454696</v>
      </c>
      <c r="W75" s="331">
        <f>IF(W$8=0,0,W$8/TRE!W$5*1000)</f>
        <v>0.87858885425436228</v>
      </c>
      <c r="X75" s="331">
        <f>IF(X$8=0,0,X$8/TRE!X$5*1000)</f>
        <v>0.81861602541484857</v>
      </c>
      <c r="Y75" s="331">
        <f>IF(Y$8=0,0,Y$8/TRE!Y$5*1000)</f>
        <v>0.81346832600675822</v>
      </c>
      <c r="DA75" s="177"/>
    </row>
    <row r="76" spans="1:105" ht="12" customHeight="1" x14ac:dyDescent="0.25">
      <c r="A76" s="173" t="s">
        <v>94</v>
      </c>
      <c r="B76" s="331">
        <f>IF(B$9=0,0,B$9/TRE!B$5*1000)</f>
        <v>0.90649371268058798</v>
      </c>
      <c r="C76" s="331">
        <f>IF(C$9=0,0,C$9/TRE!C$5*1000)</f>
        <v>0.92637274556198779</v>
      </c>
      <c r="D76" s="331">
        <f>IF(D$9=0,0,D$9/TRE!D$5*1000)</f>
        <v>0.88526704537523604</v>
      </c>
      <c r="E76" s="331">
        <f>IF(E$9=0,0,E$9/TRE!E$5*1000)</f>
        <v>0.9408775985775284</v>
      </c>
      <c r="F76" s="331">
        <f>IF(F$9=0,0,F$9/TRE!F$5*1000)</f>
        <v>0.9411746903489886</v>
      </c>
      <c r="G76" s="331">
        <f>IF(G$9=0,0,G$9/TRE!G$5*1000)</f>
        <v>0.81107631490800458</v>
      </c>
      <c r="H76" s="331">
        <f>IF(H$9=0,0,H$9/TRE!H$5*1000)</f>
        <v>0.66187539779680904</v>
      </c>
      <c r="I76" s="331">
        <f>IF(I$9=0,0,I$9/TRE!I$5*1000)</f>
        <v>0.61620465078762499</v>
      </c>
      <c r="J76" s="331">
        <f>IF(J$9=0,0,J$9/TRE!J$5*1000)</f>
        <v>0.77539033322087403</v>
      </c>
      <c r="K76" s="331">
        <f>IF(K$9=0,0,K$9/TRE!K$5*1000)</f>
        <v>0.77223570101702199</v>
      </c>
      <c r="L76" s="331">
        <f>IF(L$9=0,0,L$9/TRE!L$5*1000)</f>
        <v>0.72696405147645538</v>
      </c>
      <c r="M76" s="331">
        <f>IF(M$9=0,0,M$9/TRE!M$5*1000)</f>
        <v>0.6171442349143752</v>
      </c>
      <c r="N76" s="331">
        <f>IF(N$9=0,0,N$9/TRE!N$5*1000)</f>
        <v>0.62057284774087962</v>
      </c>
      <c r="O76" s="331">
        <f>IF(O$9=0,0,O$9/TRE!O$5*1000)</f>
        <v>0.62014576992934889</v>
      </c>
      <c r="P76" s="331">
        <f>IF(P$9=0,0,P$9/TRE!P$5*1000)</f>
        <v>0.57921986162347405</v>
      </c>
      <c r="Q76" s="331">
        <f>IF(Q$9=0,0,Q$9/TRE!Q$5*1000)</f>
        <v>0.52958788441558879</v>
      </c>
      <c r="R76" s="331">
        <f>IF(R$9=0,0,R$9/TRE!R$5*1000)</f>
        <v>0.55096932890927985</v>
      </c>
      <c r="S76" s="331">
        <f>IF(S$9=0,0,S$9/TRE!S$5*1000)</f>
        <v>0.5560276134726384</v>
      </c>
      <c r="T76" s="331">
        <f>IF(T$9=0,0,T$9/TRE!T$5*1000)</f>
        <v>0.54004182369573139</v>
      </c>
      <c r="U76" s="331">
        <f>IF(U$9=0,0,U$9/TRE!U$5*1000)</f>
        <v>0.54184806906916194</v>
      </c>
      <c r="V76" s="331">
        <f>IF(V$9=0,0,V$9/TRE!V$5*1000)</f>
        <v>0.57730764639757659</v>
      </c>
      <c r="W76" s="331">
        <f>IF(W$9=0,0,W$9/TRE!W$5*1000)</f>
        <v>0.54388833834793837</v>
      </c>
      <c r="X76" s="331">
        <f>IF(X$9=0,0,X$9/TRE!X$5*1000)</f>
        <v>0.50676230144728718</v>
      </c>
      <c r="Y76" s="331">
        <f>IF(Y$9=0,0,Y$9/TRE!Y$5*1000)</f>
        <v>0.50357563038513597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0.92639471511130322</v>
      </c>
      <c r="C77" s="332">
        <f>IF(C$10=0,0,C$10/TRE!C$5*1000)</f>
        <v>0.9313492677613745</v>
      </c>
      <c r="D77" s="332">
        <f>IF(D$10=0,0,D$10/TRE!D$5*1000)</f>
        <v>0.8915896824629248</v>
      </c>
      <c r="E77" s="332">
        <f>IF(E$10=0,0,E$10/TRE!E$5*1000)</f>
        <v>0.94542744197865347</v>
      </c>
      <c r="F77" s="332">
        <f>IF(F$10=0,0,F$10/TRE!F$5*1000)</f>
        <v>0.95423300311013359</v>
      </c>
      <c r="G77" s="332">
        <f>IF(G$10=0,0,G$10/TRE!G$5*1000)</f>
        <v>0.84045427841844411</v>
      </c>
      <c r="H77" s="332">
        <f>IF(H$10=0,0,H$10/TRE!H$5*1000)</f>
        <v>0.69999602473034805</v>
      </c>
      <c r="I77" s="332">
        <f>IF(I$10=0,0,I$10/TRE!I$5*1000)</f>
        <v>0.6831097339703196</v>
      </c>
      <c r="J77" s="332">
        <f>IF(J$10=0,0,J$10/TRE!J$5*1000)</f>
        <v>0.78776590345343633</v>
      </c>
      <c r="K77" s="332">
        <f>IF(K$10=0,0,K$10/TRE!K$5*1000)</f>
        <v>0.82609610209925133</v>
      </c>
      <c r="L77" s="332">
        <f>IF(L$10=0,0,L$10/TRE!L$5*1000)</f>
        <v>0.73802371484719353</v>
      </c>
      <c r="M77" s="332">
        <f>IF(M$10=0,0,M$10/TRE!M$5*1000)</f>
        <v>0.64920765846250494</v>
      </c>
      <c r="N77" s="332">
        <f>IF(N$10=0,0,N$10/TRE!N$5*1000)</f>
        <v>0.66182479954456874</v>
      </c>
      <c r="O77" s="332">
        <f>IF(O$10=0,0,O$10/TRE!O$5*1000)</f>
        <v>0.66376689530232902</v>
      </c>
      <c r="P77" s="332">
        <f>IF(P$10=0,0,P$10/TRE!P$5*1000)</f>
        <v>0.59917221553589717</v>
      </c>
      <c r="Q77" s="332">
        <f>IF(Q$10=0,0,Q$10/TRE!Q$5*1000)</f>
        <v>0.57287047762605969</v>
      </c>
      <c r="R77" s="332">
        <f>IF(R$10=0,0,R$10/TRE!R$5*1000)</f>
        <v>0.5713943077314898</v>
      </c>
      <c r="S77" s="332">
        <f>IF(S$10=0,0,S$10/TRE!S$5*1000)</f>
        <v>0.56549798641185467</v>
      </c>
      <c r="T77" s="332">
        <f>IF(T$10=0,0,T$10/TRE!T$5*1000)</f>
        <v>0.57136695911460655</v>
      </c>
      <c r="U77" s="332">
        <f>IF(U$10=0,0,U$10/TRE!U$5*1000)</f>
        <v>0.56814352206827301</v>
      </c>
      <c r="V77" s="332">
        <f>IF(V$10=0,0,V$10/TRE!V$5*1000)</f>
        <v>0.6267503583292261</v>
      </c>
      <c r="W77" s="332">
        <f>IF(W$10=0,0,W$10/TRE!W$5*1000)</f>
        <v>0.58984419050638626</v>
      </c>
      <c r="X77" s="332">
        <f>IF(X$10=0,0,X$10/TRE!X$5*1000)</f>
        <v>0.53916442139571041</v>
      </c>
      <c r="Y77" s="332">
        <f>IF(Y$10=0,0,Y$10/TRE!Y$5*1000)</f>
        <v>0.51902083560280188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6.1007909612277462</v>
      </c>
      <c r="C78" s="348">
        <f>IF(C$16=0,0,C$16/TRE!C$5*1000)</f>
        <v>6.0316719143056536</v>
      </c>
      <c r="D78" s="348">
        <f>IF(D$16=0,0,D$16/TRE!D$5*1000)</f>
        <v>5.7878099069619884</v>
      </c>
      <c r="E78" s="348">
        <f>IF(E$16=0,0,E$16/TRE!E$5*1000)</f>
        <v>6.1228541701127011</v>
      </c>
      <c r="F78" s="348">
        <f>IF(F$16=0,0,F$16/TRE!F$5*1000)</f>
        <v>6.2454592587231801</v>
      </c>
      <c r="G78" s="348">
        <f>IF(G$16=0,0,G$16/TRE!G$5*1000)</f>
        <v>6.0307960904770299</v>
      </c>
      <c r="H78" s="348">
        <f>IF(H$16=0,0,H$16/TRE!H$5*1000)</f>
        <v>5.2726793562478127</v>
      </c>
      <c r="I78" s="348">
        <f>IF(I$16=0,0,I$16/TRE!I$5*1000)</f>
        <v>4.8792629869133686</v>
      </c>
      <c r="J78" s="348">
        <f>IF(J$16=0,0,J$16/TRE!J$5*1000)</f>
        <v>5.2760720751036176</v>
      </c>
      <c r="K78" s="348">
        <f>IF(K$16=0,0,K$16/TRE!K$5*1000)</f>
        <v>5.5557035186174408</v>
      </c>
      <c r="L78" s="348">
        <f>IF(L$16=0,0,L$16/TRE!L$5*1000)</f>
        <v>4.8941490756882127</v>
      </c>
      <c r="M78" s="348">
        <f>IF(M$16=0,0,M$16/TRE!M$5*1000)</f>
        <v>4.4521557271864225</v>
      </c>
      <c r="N78" s="348">
        <f>IF(N$16=0,0,N$16/TRE!N$5*1000)</f>
        <v>4.593308264396371</v>
      </c>
      <c r="O78" s="348">
        <f>IF(O$16=0,0,O$16/TRE!O$5*1000)</f>
        <v>4.5860507399453141</v>
      </c>
      <c r="P78" s="348">
        <f>IF(P$16=0,0,P$16/TRE!P$5*1000)</f>
        <v>3.9380493468044913</v>
      </c>
      <c r="Q78" s="348">
        <f>IF(Q$16=0,0,Q$16/TRE!Q$5*1000)</f>
        <v>3.7741420689924179</v>
      </c>
      <c r="R78" s="348">
        <f>IF(R$16=0,0,R$16/TRE!R$5*1000)</f>
        <v>3.7351341062337422</v>
      </c>
      <c r="S78" s="348">
        <f>IF(S$16=0,0,S$16/TRE!S$5*1000)</f>
        <v>3.6652647267435028</v>
      </c>
      <c r="T78" s="348">
        <f>IF(T$16=0,0,T$16/TRE!T$5*1000)</f>
        <v>3.7082577912007881</v>
      </c>
      <c r="U78" s="348">
        <f>IF(U$16=0,0,U$16/TRE!U$5*1000)</f>
        <v>3.6824117171091753</v>
      </c>
      <c r="V78" s="348">
        <f>IF(V$16=0,0,V$16/TRE!V$5*1000)</f>
        <v>4.0724205675681953</v>
      </c>
      <c r="W78" s="348">
        <f>IF(W$16=0,0,W$16/TRE!W$5*1000)</f>
        <v>3.8310472869535492</v>
      </c>
      <c r="X78" s="348">
        <f>IF(X$16=0,0,X$16/TRE!X$5*1000)</f>
        <v>3.5012813909788427</v>
      </c>
      <c r="Y78" s="348">
        <f>IF(Y$16=0,0,Y$16/TRE!Y$5*1000)</f>
        <v>3.3685377133766958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2.6179953841935681</v>
      </c>
      <c r="C79" s="348">
        <f>IF(C$24=0,0,C$24/TRE!C$5*1000)</f>
        <v>2.4095433072783283</v>
      </c>
      <c r="D79" s="348">
        <f>IF(D$24=0,0,D$24/TRE!D$5*1000)</f>
        <v>2.343582770415864</v>
      </c>
      <c r="E79" s="348">
        <f>IF(E$24=0,0,E$24/TRE!E$5*1000)</f>
        <v>2.4717452813303882</v>
      </c>
      <c r="F79" s="348">
        <f>IF(F$24=0,0,F$24/TRE!F$5*1000)</f>
        <v>2.2137028262155773</v>
      </c>
      <c r="G79" s="348">
        <f>IF(G$24=0,0,G$24/TRE!G$5*1000)</f>
        <v>2.118076490381946</v>
      </c>
      <c r="H79" s="348">
        <f>IF(H$24=0,0,H$24/TRE!H$5*1000)</f>
        <v>1.9484317073357025</v>
      </c>
      <c r="I79" s="348">
        <f>IF(I$24=0,0,I$24/TRE!I$5*1000)</f>
        <v>2.2356217581854931</v>
      </c>
      <c r="J79" s="348">
        <f>IF(J$24=0,0,J$24/TRE!J$5*1000)</f>
        <v>1.834855824874136</v>
      </c>
      <c r="K79" s="348">
        <f>IF(K$24=0,0,K$24/TRE!K$5*1000)</f>
        <v>2.6037762568929237</v>
      </c>
      <c r="L79" s="348">
        <f>IF(L$24=0,0,L$24/TRE!L$5*1000)</f>
        <v>2.1160558347891834</v>
      </c>
      <c r="M79" s="348">
        <f>IF(M$24=0,0,M$24/TRE!M$5*1000)</f>
        <v>1.9452094647963851</v>
      </c>
      <c r="N79" s="348">
        <f>IF(N$24=0,0,N$24/TRE!N$5*1000)</f>
        <v>2.109945869960502</v>
      </c>
      <c r="O79" s="348">
        <f>IF(O$24=0,0,O$24/TRE!O$5*1000)</f>
        <v>2.1447032501066006</v>
      </c>
      <c r="P79" s="348">
        <f>IF(P$24=0,0,P$24/TRE!P$5*1000)</f>
        <v>1.8572581180528505</v>
      </c>
      <c r="Q79" s="348">
        <f>IF(Q$24=0,0,Q$24/TRE!Q$5*1000)</f>
        <v>1.7982444069193944</v>
      </c>
      <c r="R79" s="348">
        <f>IF(R$24=0,0,R$24/TRE!R$5*1000)</f>
        <v>1.7073034037753596</v>
      </c>
      <c r="S79" s="348">
        <f>IF(S$24=0,0,S$24/TRE!S$5*1000)</f>
        <v>1.6763998205412745</v>
      </c>
      <c r="T79" s="348">
        <f>IF(T$24=0,0,T$24/TRE!T$5*1000)</f>
        <v>1.7989674730286844</v>
      </c>
      <c r="U79" s="348">
        <f>IF(U$24=0,0,U$24/TRE!U$5*1000)</f>
        <v>1.7722685786101144</v>
      </c>
      <c r="V79" s="348">
        <f>IF(V$24=0,0,V$24/TRE!V$5*1000)</f>
        <v>1.99249915661537</v>
      </c>
      <c r="W79" s="348">
        <f>IF(W$24=0,0,W$24/TRE!W$5*1000)</f>
        <v>1.8716004981008068</v>
      </c>
      <c r="X79" s="348">
        <f>IF(X$24=0,0,X$24/TRE!X$5*1000)</f>
        <v>1.6949043162978656</v>
      </c>
      <c r="Y79" s="348">
        <f>IF(Y$24=0,0,Y$24/TRE!Y$5*1000)</f>
        <v>1.5875465684872312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8.7154156588967773</v>
      </c>
      <c r="C80" s="348">
        <f>IF(C$27=0,0,C$27/TRE!C$5*1000)</f>
        <v>8.6166741632937907</v>
      </c>
      <c r="D80" s="348">
        <f>IF(D$27=0,0,D$27/TRE!D$5*1000)</f>
        <v>8.2682998670885546</v>
      </c>
      <c r="E80" s="348">
        <f>IF(E$27=0,0,E$27/TRE!E$5*1000)</f>
        <v>8.7469345287324316</v>
      </c>
      <c r="F80" s="348">
        <f>IF(F$27=0,0,F$27/TRE!F$5*1000)</f>
        <v>8.9220846553188267</v>
      </c>
      <c r="G80" s="348">
        <f>IF(G$27=0,0,G$27/TRE!G$5*1000)</f>
        <v>8.6154229863957585</v>
      </c>
      <c r="H80" s="348">
        <f>IF(H$27=0,0,H$27/TRE!H$5*1000)</f>
        <v>7.5323990803540193</v>
      </c>
      <c r="I80" s="348">
        <f>IF(I$27=0,0,I$27/TRE!I$5*1000)</f>
        <v>6.9703756955905281</v>
      </c>
      <c r="J80" s="348">
        <f>IF(J$27=0,0,J$27/TRE!J$5*1000)</f>
        <v>7.5372458215765974</v>
      </c>
      <c r="K80" s="348">
        <f>IF(K$27=0,0,K$27/TRE!K$5*1000)</f>
        <v>7.9367193123106308</v>
      </c>
      <c r="L80" s="348">
        <f>IF(L$27=0,0,L$27/TRE!L$5*1000)</f>
        <v>6.9916415366974478</v>
      </c>
      <c r="M80" s="348">
        <f>IF(M$27=0,0,M$27/TRE!M$5*1000)</f>
        <v>6.3602224674091739</v>
      </c>
      <c r="N80" s="348">
        <f>IF(N$27=0,0,N$27/TRE!N$5*1000)</f>
        <v>6.561868949137672</v>
      </c>
      <c r="O80" s="348">
        <f>IF(O$27=0,0,O$27/TRE!O$5*1000)</f>
        <v>6.5515010570647361</v>
      </c>
      <c r="P80" s="348">
        <f>IF(P$27=0,0,P$27/TRE!P$5*1000)</f>
        <v>5.6257847811492736</v>
      </c>
      <c r="Q80" s="348">
        <f>IF(Q$27=0,0,Q$27/TRE!Q$5*1000)</f>
        <v>5.3916315271320254</v>
      </c>
      <c r="R80" s="348">
        <f>IF(R$27=0,0,R$27/TRE!R$5*1000)</f>
        <v>5.3359058660482033</v>
      </c>
      <c r="S80" s="348">
        <f>IF(S$27=0,0,S$27/TRE!S$5*1000)</f>
        <v>5.2360924667764319</v>
      </c>
      <c r="T80" s="348">
        <f>IF(T$27=0,0,T$27/TRE!T$5*1000)</f>
        <v>5.297511130286841</v>
      </c>
      <c r="U80" s="348">
        <f>IF(U$27=0,0,U$27/TRE!U$5*1000)</f>
        <v>5.2605881672988239</v>
      </c>
      <c r="V80" s="348">
        <f>IF(V$27=0,0,V$27/TRE!V$5*1000)</f>
        <v>5.8177436679545664</v>
      </c>
      <c r="W80" s="348">
        <f>IF(W$27=0,0,W$27/TRE!W$5*1000)</f>
        <v>5.4729246956479285</v>
      </c>
      <c r="X80" s="348">
        <f>IF(X$27=0,0,X$27/TRE!X$5*1000)</f>
        <v>5.0018305585412026</v>
      </c>
      <c r="Y80" s="348">
        <f>IF(Y$27=0,0,Y$27/TRE!Y$5*1000)</f>
        <v>4.8121967333952789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4.8400461498576028</v>
      </c>
      <c r="C81" s="348">
        <f>IF(C$35=0,0,C$35/TRE!C$5*1000)</f>
        <v>4.1744768710428568</v>
      </c>
      <c r="D81" s="348">
        <f>IF(D$35=0,0,D$35/TRE!D$5*1000)</f>
        <v>4.0886096662155014</v>
      </c>
      <c r="E81" s="348">
        <f>IF(E$35=0,0,E$35/TRE!E$5*1000)</f>
        <v>4.2447507275444751</v>
      </c>
      <c r="F81" s="348">
        <f>IF(F$35=0,0,F$35/TRE!F$5*1000)</f>
        <v>4.7876218911406392</v>
      </c>
      <c r="G81" s="348">
        <f>IF(G$35=0,0,G$35/TRE!G$5*1000)</f>
        <v>5.4285479397485226</v>
      </c>
      <c r="H81" s="348">
        <f>IF(H$35=0,0,H$35/TRE!H$5*1000)</f>
        <v>6.4701712363344823</v>
      </c>
      <c r="I81" s="348">
        <f>IF(I$35=0,0,I$35/TRE!I$5*1000)</f>
        <v>6.6749594898362341</v>
      </c>
      <c r="J81" s="348">
        <f>IF(J$35=0,0,J$35/TRE!J$5*1000)</f>
        <v>4.3109175014687047</v>
      </c>
      <c r="K81" s="348">
        <f>IF(K$35=0,0,K$35/TRE!K$5*1000)</f>
        <v>4.668488162415283</v>
      </c>
      <c r="L81" s="348">
        <f>IF(L$35=0,0,L$35/TRE!L$5*1000)</f>
        <v>3.7840513785756222</v>
      </c>
      <c r="M81" s="348">
        <f>IF(M$35=0,0,M$35/TRE!M$5*1000)</f>
        <v>3.7260450652275265</v>
      </c>
      <c r="N81" s="348">
        <f>IF(N$35=0,0,N$35/TRE!N$5*1000)</f>
        <v>3.8961851160102117</v>
      </c>
      <c r="O81" s="348">
        <f>IF(O$35=0,0,O$35/TRE!O$5*1000)</f>
        <v>3.8878439184087807</v>
      </c>
      <c r="P81" s="348">
        <f>IF(P$35=0,0,P$35/TRE!P$5*1000)</f>
        <v>3.1044005152301164</v>
      </c>
      <c r="Q81" s="348">
        <f>IF(Q$35=0,0,Q$35/TRE!Q$5*1000)</f>
        <v>3.1264605864137023</v>
      </c>
      <c r="R81" s="348">
        <f>IF(R$35=0,0,R$35/TRE!R$5*1000)</f>
        <v>2.9271368485187277</v>
      </c>
      <c r="S81" s="348">
        <f>IF(S$35=0,0,S$35/TRE!S$5*1000)</f>
        <v>2.6991718309358541</v>
      </c>
      <c r="T81" s="348">
        <f>IF(T$35=0,0,T$35/TRE!T$5*1000)</f>
        <v>2.9613053298434164</v>
      </c>
      <c r="U81" s="348">
        <f>IF(U$35=0,0,U$35/TRE!U$5*1000)</f>
        <v>2.8850249339172764</v>
      </c>
      <c r="V81" s="348">
        <f>IF(V$35=0,0,V$35/TRE!V$5*1000)</f>
        <v>3.3309844867214808</v>
      </c>
      <c r="W81" s="348">
        <f>IF(W$35=0,0,W$35/TRE!W$5*1000)</f>
        <v>3.1276582503894268</v>
      </c>
      <c r="X81" s="348">
        <f>IF(X$35=0,0,X$35/TRE!X$5*1000)</f>
        <v>2.8052635313805943</v>
      </c>
      <c r="Y81" s="348">
        <f>IF(Y$35=0,0,Y$35/TRE!Y$5*1000)</f>
        <v>2.5790792838874856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4.1838171354488667</v>
      </c>
      <c r="C82" s="348">
        <f>IF(C$46=0,0,C$46/TRE!C$5*1000)</f>
        <v>4.2755665179784037</v>
      </c>
      <c r="D82" s="348">
        <f>IF(D$46=0,0,D$46/TRE!D$5*1000)</f>
        <v>4.0858479017318574</v>
      </c>
      <c r="E82" s="348">
        <f>IF(E$46=0,0,E$46/TRE!E$5*1000)</f>
        <v>4.3425119934347469</v>
      </c>
      <c r="F82" s="348">
        <f>IF(F$46=0,0,F$46/TRE!F$5*1000)</f>
        <v>4.3438831862260994</v>
      </c>
      <c r="G82" s="348">
        <f>IF(G$46=0,0,G$46/TRE!G$5*1000)</f>
        <v>3.7434291457292534</v>
      </c>
      <c r="H82" s="348">
        <f>IF(H$46=0,0,H$46/TRE!H$5*1000)</f>
        <v>3.0548095282929659</v>
      </c>
      <c r="I82" s="348">
        <f>IF(I$46=0,0,I$46/TRE!I$5*1000)</f>
        <v>2.8440214651736535</v>
      </c>
      <c r="J82" s="348">
        <f>IF(J$46=0,0,J$46/TRE!J$5*1000)</f>
        <v>3.5787246148655734</v>
      </c>
      <c r="K82" s="348">
        <f>IF(K$46=0,0,K$46/TRE!K$5*1000)</f>
        <v>3.5641647739247184</v>
      </c>
      <c r="L82" s="348">
        <f>IF(L$46=0,0,L$46/TRE!L$5*1000)</f>
        <v>3.3552186991221018</v>
      </c>
      <c r="M82" s="348">
        <f>IF(M$46=0,0,M$46/TRE!M$5*1000)</f>
        <v>2.8483580072971169</v>
      </c>
      <c r="N82" s="348">
        <f>IF(N$46=0,0,N$46/TRE!N$5*1000)</f>
        <v>2.8641823741886769</v>
      </c>
      <c r="O82" s="348">
        <f>IF(O$46=0,0,O$46/TRE!O$5*1000)</f>
        <v>2.8622112458277655</v>
      </c>
      <c r="P82" s="348">
        <f>IF(P$46=0,0,P$46/TRE!P$5*1000)</f>
        <v>2.6733224382621876</v>
      </c>
      <c r="Q82" s="348">
        <f>IF(Q$46=0,0,Q$46/TRE!Q$5*1000)</f>
        <v>2.4442517742257936</v>
      </c>
      <c r="R82" s="348">
        <f>IF(R$46=0,0,R$46/TRE!R$5*1000)</f>
        <v>2.5429353641966772</v>
      </c>
      <c r="S82" s="348">
        <f>IF(S$46=0,0,S$46/TRE!S$5*1000)</f>
        <v>2.5662812929506389</v>
      </c>
      <c r="T82" s="348">
        <f>IF(T$46=0,0,T$46/TRE!T$5*1000)</f>
        <v>2.4925007247495294</v>
      </c>
      <c r="U82" s="348">
        <f>IF(U$46=0,0,U$46/TRE!U$5*1000)</f>
        <v>2.5008372418576705</v>
      </c>
      <c r="V82" s="348">
        <f>IF(V$46=0,0,V$46/TRE!V$5*1000)</f>
        <v>2.6644968295272773</v>
      </c>
      <c r="W82" s="348">
        <f>IF(W$46=0,0,W$46/TRE!W$5*1000)</f>
        <v>2.5102538692981775</v>
      </c>
      <c r="X82" s="348">
        <f>IF(X$46=0,0,X$46/TRE!X$5*1000)</f>
        <v>2.3389029297567117</v>
      </c>
      <c r="Y82" s="348">
        <f>IF(Y$46=0,0,Y$46/TRE!Y$5*1000)</f>
        <v>2.3241952171621669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2.833095538965348</v>
      </c>
      <c r="C83" s="333">
        <f>IF(C$47=0,0,C$47/TRE!C$5*1000)</f>
        <v>2.8952241545171282</v>
      </c>
      <c r="D83" s="333">
        <f>IF(D$47=0,0,D$47/TRE!D$5*1000)</f>
        <v>2.7667551158508146</v>
      </c>
      <c r="E83" s="333">
        <f>IF(E$47=0,0,E$47/TRE!E$5*1000)</f>
        <v>2.9405566634985307</v>
      </c>
      <c r="F83" s="333">
        <f>IF(F$47=0,0,F$47/TRE!F$5*1000)</f>
        <v>2.9414851744860999</v>
      </c>
      <c r="G83" s="333">
        <f>IF(G$47=0,0,G$47/TRE!G$5*1000)</f>
        <v>2.5348843101529539</v>
      </c>
      <c r="H83" s="333">
        <f>IF(H$47=0,0,H$47/TRE!H$5*1000)</f>
        <v>2.0685816245807596</v>
      </c>
      <c r="I83" s="333">
        <f>IF(I$47=0,0,I$47/TRE!I$5*1000)</f>
        <v>1.9258452902819623</v>
      </c>
      <c r="J83" s="333">
        <f>IF(J$47=0,0,J$47/TRE!J$5*1000)</f>
        <v>2.4233537014933075</v>
      </c>
      <c r="K83" s="333">
        <f>IF(K$47=0,0,K$47/TRE!K$5*1000)</f>
        <v>2.4134944224946899</v>
      </c>
      <c r="L83" s="333">
        <f>IF(L$47=0,0,L$47/TRE!L$5*1000)</f>
        <v>2.2720054010477471</v>
      </c>
      <c r="M83" s="333">
        <f>IF(M$47=0,0,M$47/TRE!M$5*1000)</f>
        <v>1.9287818044140983</v>
      </c>
      <c r="N83" s="333">
        <f>IF(N$47=0,0,N$47/TRE!N$5*1000)</f>
        <v>1.9394973643432285</v>
      </c>
      <c r="O83" s="333">
        <f>IF(O$47=0,0,O$47/TRE!O$5*1000)</f>
        <v>1.9381626035768682</v>
      </c>
      <c r="P83" s="333">
        <f>IF(P$47=0,0,P$47/TRE!P$5*1000)</f>
        <v>1.8102554745725055</v>
      </c>
      <c r="Q83" s="333">
        <f>IF(Q$47=0,0,Q$47/TRE!Q$5*1000)</f>
        <v>1.655138973210476</v>
      </c>
      <c r="R83" s="333">
        <f>IF(R$47=0,0,R$47/TRE!R$5*1000)</f>
        <v>1.7219631267201385</v>
      </c>
      <c r="S83" s="333">
        <f>IF(S$47=0,0,S$47/TRE!S$5*1000)</f>
        <v>1.7377719549897706</v>
      </c>
      <c r="T83" s="333">
        <f>IF(T$47=0,0,T$47/TRE!T$5*1000)</f>
        <v>1.6878110241302853</v>
      </c>
      <c r="U83" s="333">
        <f>IF(U$47=0,0,U$47/TRE!U$5*1000)</f>
        <v>1.6934561440446974</v>
      </c>
      <c r="V83" s="333">
        <f>IF(V$47=0,0,V$47/TRE!V$5*1000)</f>
        <v>1.8042791634847968</v>
      </c>
      <c r="W83" s="333">
        <f>IF(W$47=0,0,W$47/TRE!W$5*1000)</f>
        <v>1.6998326668061159</v>
      </c>
      <c r="X83" s="333">
        <f>IF(X$47=0,0,X$47/TRE!X$5*1000)</f>
        <v>1.5838014047561384</v>
      </c>
      <c r="Y83" s="333">
        <f>IF(Y$47=0,0,Y$47/TRE!Y$5*1000)</f>
        <v>1.5738419936272581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HR: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9.7249422949890967</v>
      </c>
      <c r="C5" s="223">
        <v>11.602235604739739</v>
      </c>
      <c r="D5" s="223">
        <v>12.915120394627881</v>
      </c>
      <c r="E5" s="223">
        <v>12.666124486278751</v>
      </c>
      <c r="F5" s="223">
        <v>13.020548574675271</v>
      </c>
      <c r="G5" s="223">
        <v>15.376743154384229</v>
      </c>
      <c r="H5" s="223">
        <v>17.125980893943801</v>
      </c>
      <c r="I5" s="223">
        <v>19.716795663676741</v>
      </c>
      <c r="J5" s="223">
        <v>11.889207098229569</v>
      </c>
      <c r="K5" s="223">
        <v>11.278685673493969</v>
      </c>
      <c r="L5" s="223">
        <v>9.2990780787221059</v>
      </c>
      <c r="M5" s="223">
        <v>10.321343466078501</v>
      </c>
      <c r="N5" s="223">
        <v>9.7247171819920588</v>
      </c>
      <c r="O5" s="223">
        <v>7.9466200549985002</v>
      </c>
      <c r="P5" s="223">
        <v>5.769011905704768</v>
      </c>
      <c r="Q5" s="223">
        <v>6.8393855552505327</v>
      </c>
      <c r="R5" s="223">
        <v>6.8433589955621574</v>
      </c>
      <c r="S5" s="223">
        <v>6.9817125328365419</v>
      </c>
      <c r="T5" s="223">
        <v>7.3515349052761909</v>
      </c>
      <c r="U5" s="223">
        <v>4.9693543474840158</v>
      </c>
      <c r="V5" s="223">
        <v>4.7027395022491261</v>
      </c>
      <c r="W5" s="223">
        <v>5.560700948010342</v>
      </c>
      <c r="X5" s="223">
        <v>5.3561328414909646</v>
      </c>
      <c r="Y5" s="223">
        <v>5.1075460610014503</v>
      </c>
      <c r="DA5" s="89" t="s">
        <v>2444</v>
      </c>
    </row>
    <row r="6" spans="1:105" ht="12" customHeight="1" x14ac:dyDescent="0.25">
      <c r="A6" s="55" t="s">
        <v>91</v>
      </c>
      <c r="B6" s="259">
        <v>0.2099810227425675</v>
      </c>
      <c r="C6" s="259">
        <v>0.25957914678851418</v>
      </c>
      <c r="D6" s="259">
        <v>0.28750892057607441</v>
      </c>
      <c r="E6" s="259">
        <v>0.28290867264905462</v>
      </c>
      <c r="F6" s="259">
        <v>0.28779383984494689</v>
      </c>
      <c r="G6" s="259">
        <v>0.31880536860028741</v>
      </c>
      <c r="H6" s="259">
        <v>0.32046900564646041</v>
      </c>
      <c r="I6" s="259">
        <v>0.35345352029087052</v>
      </c>
      <c r="J6" s="259">
        <v>0.25855602363845098</v>
      </c>
      <c r="K6" s="259">
        <v>0.23435109231295079</v>
      </c>
      <c r="L6" s="259">
        <v>0.20282436304162041</v>
      </c>
      <c r="M6" s="259">
        <v>0.21587029486963991</v>
      </c>
      <c r="N6" s="259">
        <v>0.19939378098395469</v>
      </c>
      <c r="O6" s="259">
        <v>0.1618275832649389</v>
      </c>
      <c r="P6" s="259">
        <v>0.12383119651998339</v>
      </c>
      <c r="Q6" s="259">
        <v>0.14280583992275059</v>
      </c>
      <c r="R6" s="259">
        <v>0.14766928255411471</v>
      </c>
      <c r="S6" s="259">
        <v>0.15227018761983541</v>
      </c>
      <c r="T6" s="259">
        <v>0.1549193702991942</v>
      </c>
      <c r="U6" s="259">
        <v>0.10560257285738189</v>
      </c>
      <c r="V6" s="259">
        <v>9.7548017636403986E-2</v>
      </c>
      <c r="W6" s="259">
        <v>0.11550759409210801</v>
      </c>
      <c r="X6" s="259">
        <v>0.1126536487971829</v>
      </c>
      <c r="Y6" s="259">
        <v>0.10981097411648159</v>
      </c>
      <c r="DA6" s="67" t="s">
        <v>2445</v>
      </c>
    </row>
    <row r="7" spans="1:105" ht="12" customHeight="1" x14ac:dyDescent="0.25">
      <c r="A7" s="173" t="s">
        <v>92</v>
      </c>
      <c r="B7" s="224">
        <v>7.4049906757805845E-2</v>
      </c>
      <c r="C7" s="224">
        <v>9.1540708607395577E-2</v>
      </c>
      <c r="D7" s="224">
        <v>0.10139015651331899</v>
      </c>
      <c r="E7" s="224">
        <v>9.9767876911051129E-2</v>
      </c>
      <c r="F7" s="224">
        <v>0.101490633427937</v>
      </c>
      <c r="G7" s="224">
        <v>0.11242686367749311</v>
      </c>
      <c r="H7" s="224">
        <v>0.1130135460668772</v>
      </c>
      <c r="I7" s="224">
        <v>0.1246455507212431</v>
      </c>
      <c r="J7" s="224">
        <v>9.1179903745725668E-2</v>
      </c>
      <c r="K7" s="224">
        <v>8.2644023291758184E-2</v>
      </c>
      <c r="L7" s="224">
        <v>7.15261073371211E-2</v>
      </c>
      <c r="M7" s="224">
        <v>7.6126761352497921E-2</v>
      </c>
      <c r="N7" s="224">
        <v>7.0316310955632927E-2</v>
      </c>
      <c r="O7" s="224">
        <v>5.70685736029636E-2</v>
      </c>
      <c r="P7" s="224">
        <v>4.3669129887295342E-2</v>
      </c>
      <c r="Q7" s="224">
        <v>5.0360546837198067E-2</v>
      </c>
      <c r="R7" s="224">
        <v>5.2075642176151488E-2</v>
      </c>
      <c r="S7" s="224">
        <v>5.3698153518692317E-2</v>
      </c>
      <c r="T7" s="224">
        <v>5.4632389040687172E-2</v>
      </c>
      <c r="U7" s="224">
        <v>3.7240797150800233E-2</v>
      </c>
      <c r="V7" s="224">
        <v>3.4400354451270029E-2</v>
      </c>
      <c r="W7" s="224">
        <v>4.0733807563292437E-2</v>
      </c>
      <c r="X7" s="224">
        <v>3.9727362408293027E-2</v>
      </c>
      <c r="Y7" s="224">
        <v>3.872489184071809E-2</v>
      </c>
      <c r="DA7" s="177" t="s">
        <v>2446</v>
      </c>
    </row>
    <row r="8" spans="1:105" ht="12" customHeight="1" x14ac:dyDescent="0.25">
      <c r="A8" s="173" t="s">
        <v>93</v>
      </c>
      <c r="B8" s="224">
        <v>0.49440217510834239</v>
      </c>
      <c r="C8" s="224">
        <v>0.61118139681768813</v>
      </c>
      <c r="D8" s="224">
        <v>0.67694229620992852</v>
      </c>
      <c r="E8" s="224">
        <v>0.66611097178141288</v>
      </c>
      <c r="F8" s="224">
        <v>0.67761314114829951</v>
      </c>
      <c r="G8" s="224">
        <v>0.75063005986705544</v>
      </c>
      <c r="H8" s="224">
        <v>0.75454710800538716</v>
      </c>
      <c r="I8" s="224">
        <v>0.83220943944893899</v>
      </c>
      <c r="J8" s="224">
        <v>0.60877244431241773</v>
      </c>
      <c r="K8" s="224">
        <v>0.55178171943940557</v>
      </c>
      <c r="L8" s="224">
        <v>0.47755175654934601</v>
      </c>
      <c r="M8" s="224">
        <v>0.50826851841594278</v>
      </c>
      <c r="N8" s="224">
        <v>0.46947442075468721</v>
      </c>
      <c r="O8" s="224">
        <v>0.38102447599181521</v>
      </c>
      <c r="P8" s="224">
        <v>0.29156164736279921</v>
      </c>
      <c r="Q8" s="224">
        <v>0.33623761306534911</v>
      </c>
      <c r="R8" s="224">
        <v>0.34768863175292308</v>
      </c>
      <c r="S8" s="224">
        <v>0.35852150342032157</v>
      </c>
      <c r="T8" s="224">
        <v>0.36475902746810229</v>
      </c>
      <c r="U8" s="224">
        <v>0.2486421917362284</v>
      </c>
      <c r="V8" s="224">
        <v>0.2296776702343791</v>
      </c>
      <c r="W8" s="224">
        <v>0.27196365183287069</v>
      </c>
      <c r="X8" s="224">
        <v>0.26524401239582951</v>
      </c>
      <c r="Y8" s="224">
        <v>0.258550909719655</v>
      </c>
      <c r="DA8" s="177" t="s">
        <v>2447</v>
      </c>
    </row>
    <row r="9" spans="1:105" ht="12" customHeight="1" x14ac:dyDescent="0.25">
      <c r="A9" s="173" t="s">
        <v>94</v>
      </c>
      <c r="B9" s="224">
        <v>0.21638680417616449</v>
      </c>
      <c r="C9" s="224">
        <v>0.26749799229811733</v>
      </c>
      <c r="D9" s="224">
        <v>0.29627980511299579</v>
      </c>
      <c r="E9" s="224">
        <v>0.29153921982417091</v>
      </c>
      <c r="F9" s="224">
        <v>0.29657341626525291</v>
      </c>
      <c r="G9" s="224">
        <v>0.32853099753778658</v>
      </c>
      <c r="H9" s="224">
        <v>0.33024538629077299</v>
      </c>
      <c r="I9" s="224">
        <v>0.3642361423028348</v>
      </c>
      <c r="J9" s="224">
        <v>0.26644365726426872</v>
      </c>
      <c r="K9" s="224">
        <v>0.24150031873576869</v>
      </c>
      <c r="L9" s="224">
        <v>0.20901181999408039</v>
      </c>
      <c r="M9" s="224">
        <v>0.22245573725333731</v>
      </c>
      <c r="N9" s="224">
        <v>0.20547658296062499</v>
      </c>
      <c r="O9" s="224">
        <v>0.1667643728604126</v>
      </c>
      <c r="P9" s="224">
        <v>0.1276088501822398</v>
      </c>
      <c r="Q9" s="224">
        <v>0.14716234312498469</v>
      </c>
      <c r="R9" s="224">
        <v>0.15217415226159031</v>
      </c>
      <c r="S9" s="224">
        <v>0.15691541473610349</v>
      </c>
      <c r="T9" s="224">
        <v>0.1596454146483722</v>
      </c>
      <c r="U9" s="224">
        <v>0.1088241354143908</v>
      </c>
      <c r="V9" s="224">
        <v>0.10052386408242101</v>
      </c>
      <c r="W9" s="224">
        <v>0.1190313239606962</v>
      </c>
      <c r="X9" s="224">
        <v>0.116090314846651</v>
      </c>
      <c r="Y9" s="224">
        <v>0.1131609201735734</v>
      </c>
      <c r="DA9" s="177" t="s">
        <v>2448</v>
      </c>
    </row>
    <row r="10" spans="1:105" ht="12" customHeight="1" x14ac:dyDescent="0.25">
      <c r="A10" s="56" t="s">
        <v>95</v>
      </c>
      <c r="B10" s="260">
        <v>0.36849515175668479</v>
      </c>
      <c r="C10" s="260">
        <v>0.4564390544203204</v>
      </c>
      <c r="D10" s="260">
        <v>0.5061021510146535</v>
      </c>
      <c r="E10" s="260">
        <v>0.49708675559384963</v>
      </c>
      <c r="F10" s="260">
        <v>0.52086785425159587</v>
      </c>
      <c r="G10" s="260">
        <v>0.57211488127931187</v>
      </c>
      <c r="H10" s="260">
        <v>0.57846757782531733</v>
      </c>
      <c r="I10" s="260">
        <v>0.64729484266485116</v>
      </c>
      <c r="J10" s="260">
        <v>0.46786808138664698</v>
      </c>
      <c r="K10" s="260">
        <v>0.41512774958600379</v>
      </c>
      <c r="L10" s="260">
        <v>0.35959298962236769</v>
      </c>
      <c r="M10" s="260">
        <v>0.38210174032960048</v>
      </c>
      <c r="N10" s="260">
        <v>0.35632551949433489</v>
      </c>
      <c r="O10" s="260">
        <v>0.2898961665716413</v>
      </c>
      <c r="P10" s="260">
        <v>0.21685577404078321</v>
      </c>
      <c r="Q10" s="260">
        <v>0.25131954443091797</v>
      </c>
      <c r="R10" s="260">
        <v>0.2558019000722444</v>
      </c>
      <c r="S10" s="260">
        <v>0.2612850473104531</v>
      </c>
      <c r="T10" s="260">
        <v>0.26985914511212811</v>
      </c>
      <c r="U10" s="260">
        <v>0.18295386181053611</v>
      </c>
      <c r="V10" s="260">
        <v>0.17155178969314039</v>
      </c>
      <c r="W10" s="260">
        <v>0.20287056807028231</v>
      </c>
      <c r="X10" s="260">
        <v>0.19629142672942251</v>
      </c>
      <c r="Y10" s="260">
        <v>0.18962341606204419</v>
      </c>
      <c r="DA10" s="68" t="s">
        <v>2449</v>
      </c>
    </row>
    <row r="11" spans="1:105" ht="12" customHeight="1" x14ac:dyDescent="0.25">
      <c r="A11" s="37" t="s">
        <v>159</v>
      </c>
      <c r="B11" s="226">
        <v>2.6127125514398681E-2</v>
      </c>
      <c r="C11" s="226">
        <v>2.066175458285776E-2</v>
      </c>
      <c r="D11" s="226">
        <v>2.201930914215303E-2</v>
      </c>
      <c r="E11" s="226">
        <v>2.133287898571121E-2</v>
      </c>
      <c r="F11" s="226">
        <v>4.3879120638954999E-3</v>
      </c>
      <c r="G11" s="226">
        <v>4.5630577452128958E-2</v>
      </c>
      <c r="H11" s="226">
        <v>5.7513405685871273E-2</v>
      </c>
      <c r="I11" s="226">
        <v>5.1017366795694942E-2</v>
      </c>
      <c r="J11" s="226">
        <v>6.6921783108342464E-3</v>
      </c>
      <c r="K11" s="226">
        <v>3.4581391171828353E-2</v>
      </c>
      <c r="L11" s="226">
        <v>6.0011058237440769E-3</v>
      </c>
      <c r="M11" s="226">
        <v>3.7837436964401318E-2</v>
      </c>
      <c r="N11" s="226">
        <v>1.753318122566104E-2</v>
      </c>
      <c r="O11" s="226">
        <v>7.9184385995725286E-3</v>
      </c>
      <c r="P11" s="226">
        <v>5.7960220991271818E-3</v>
      </c>
      <c r="Q11" s="226">
        <v>3.1557446517346863E-2</v>
      </c>
      <c r="R11" s="226">
        <v>2.8133089551237559E-2</v>
      </c>
      <c r="S11" s="226">
        <v>2.013473305298218E-2</v>
      </c>
      <c r="T11" s="226">
        <v>1.8172867718620631E-2</v>
      </c>
      <c r="U11" s="226">
        <v>1.332104399035928E-2</v>
      </c>
      <c r="V11" s="226">
        <v>1.6182453195797409E-2</v>
      </c>
      <c r="W11" s="226">
        <v>2.0239030571702721E-2</v>
      </c>
      <c r="X11" s="226">
        <v>1.739746325649854E-2</v>
      </c>
      <c r="Y11" s="226">
        <v>1.2014022552366469E-2</v>
      </c>
      <c r="DA11" s="69" t="s">
        <v>2450</v>
      </c>
    </row>
    <row r="12" spans="1:105" ht="12" customHeight="1" x14ac:dyDescent="0.25">
      <c r="A12" s="37" t="s">
        <v>35</v>
      </c>
      <c r="B12" s="226">
        <v>3.2178686410299542E-2</v>
      </c>
      <c r="C12" s="226">
        <v>2.2684733262092319E-2</v>
      </c>
      <c r="D12" s="226">
        <v>2.7952126870322912E-2</v>
      </c>
      <c r="E12" s="226">
        <v>2.6978254763616809E-2</v>
      </c>
      <c r="F12" s="226">
        <v>1.161616206026464E-2</v>
      </c>
      <c r="G12" s="226">
        <v>2.1483116556879369E-2</v>
      </c>
      <c r="H12" s="226">
        <v>3.994501266866915E-2</v>
      </c>
      <c r="I12" s="226">
        <v>0.1574885135059913</v>
      </c>
      <c r="J12" s="226">
        <v>1.0448087569794011E-2</v>
      </c>
      <c r="K12" s="226">
        <v>9.3750942876803287E-2</v>
      </c>
      <c r="L12" s="226">
        <v>3.6105980099874563E-2</v>
      </c>
      <c r="M12" s="226">
        <v>5.0123663380746607E-2</v>
      </c>
      <c r="N12" s="226">
        <v>8.0784167727790998E-2</v>
      </c>
      <c r="O12" s="226">
        <v>7.709471613489674E-2</v>
      </c>
      <c r="P12" s="226">
        <v>4.7088997668672507E-2</v>
      </c>
      <c r="Q12" s="226">
        <v>6.0047741347977003E-2</v>
      </c>
      <c r="R12" s="226">
        <v>3.7388246875055667E-2</v>
      </c>
      <c r="S12" s="226">
        <v>4.0121402350954412E-2</v>
      </c>
      <c r="T12" s="226">
        <v>7.449788450361515E-2</v>
      </c>
      <c r="U12" s="226">
        <v>4.6067280855449783E-2</v>
      </c>
      <c r="V12" s="226">
        <v>5.2652030597315651E-2</v>
      </c>
      <c r="W12" s="226">
        <v>6.0780317202251279E-2</v>
      </c>
      <c r="X12" s="226">
        <v>5.2336832572705369E-2</v>
      </c>
      <c r="Y12" s="226">
        <v>3.8932093878498782E-2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0.31018933983198649</v>
      </c>
      <c r="C15" s="226">
        <v>0.4130925665753703</v>
      </c>
      <c r="D15" s="226">
        <v>0.45613071500217761</v>
      </c>
      <c r="E15" s="226">
        <v>0.44877562184452158</v>
      </c>
      <c r="F15" s="226">
        <v>0.50486378012743571</v>
      </c>
      <c r="G15" s="226">
        <v>0.50500118727030352</v>
      </c>
      <c r="H15" s="226">
        <v>0.48100915947077688</v>
      </c>
      <c r="I15" s="226">
        <v>0.43878896236316489</v>
      </c>
      <c r="J15" s="226">
        <v>0.45072781550601881</v>
      </c>
      <c r="K15" s="226">
        <v>0.2867954155373722</v>
      </c>
      <c r="L15" s="226">
        <v>0.31748590369874907</v>
      </c>
      <c r="M15" s="226">
        <v>0.29414063998445261</v>
      </c>
      <c r="N15" s="226">
        <v>0.25800817054088282</v>
      </c>
      <c r="O15" s="226">
        <v>0.20488301183717211</v>
      </c>
      <c r="P15" s="226">
        <v>0.16397075427298349</v>
      </c>
      <c r="Q15" s="226">
        <v>0.1597143565655941</v>
      </c>
      <c r="R15" s="226">
        <v>0.1902805636459512</v>
      </c>
      <c r="S15" s="226">
        <v>0.20102891190651651</v>
      </c>
      <c r="T15" s="226">
        <v>0.1771883928898923</v>
      </c>
      <c r="U15" s="226">
        <v>0.123565536964727</v>
      </c>
      <c r="V15" s="226">
        <v>0.10271730590002739</v>
      </c>
      <c r="W15" s="226">
        <v>0.12185122029632819</v>
      </c>
      <c r="X15" s="226">
        <v>0.12655713090021861</v>
      </c>
      <c r="Y15" s="226">
        <v>0.13867729963117889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1.799912122682922</v>
      </c>
      <c r="C16" s="261">
        <f t="shared" si="0"/>
        <v>2.2167291222263232</v>
      </c>
      <c r="D16" s="261">
        <f t="shared" si="0"/>
        <v>2.4553010900731365</v>
      </c>
      <c r="E16" s="261">
        <f t="shared" si="0"/>
        <v>2.4178566442361054</v>
      </c>
      <c r="F16" s="261">
        <f t="shared" si="0"/>
        <v>2.4648262614084966</v>
      </c>
      <c r="G16" s="261">
        <f t="shared" si="0"/>
        <v>2.8038046009191788</v>
      </c>
      <c r="H16" s="261">
        <f t="shared" si="0"/>
        <v>2.9258069161696989</v>
      </c>
      <c r="I16" s="261">
        <f t="shared" si="0"/>
        <v>3.278440114387521</v>
      </c>
      <c r="J16" s="261">
        <f t="shared" si="0"/>
        <v>2.221036013821629</v>
      </c>
      <c r="K16" s="261">
        <f t="shared" si="0"/>
        <v>2.0509062776535578</v>
      </c>
      <c r="L16" s="261">
        <f t="shared" si="0"/>
        <v>1.7300142046950029</v>
      </c>
      <c r="M16" s="261">
        <f t="shared" si="0"/>
        <v>1.8877945112890082</v>
      </c>
      <c r="N16" s="261">
        <f t="shared" si="0"/>
        <v>1.7712351274669014</v>
      </c>
      <c r="O16" s="261">
        <f t="shared" si="0"/>
        <v>1.4472115204188643</v>
      </c>
      <c r="P16" s="261">
        <f t="shared" si="0"/>
        <v>1.0618249353840787</v>
      </c>
      <c r="Q16" s="261">
        <f t="shared" si="0"/>
        <v>1.2446097007131667</v>
      </c>
      <c r="R16" s="261">
        <f t="shared" si="0"/>
        <v>1.2627404906445006</v>
      </c>
      <c r="S16" s="261">
        <f t="shared" si="0"/>
        <v>1.3041386597249403</v>
      </c>
      <c r="T16" s="261">
        <f t="shared" si="0"/>
        <v>1.3466720117635711</v>
      </c>
      <c r="U16" s="261">
        <f t="shared" si="0"/>
        <v>0.91339237757121738</v>
      </c>
      <c r="V16" s="261">
        <f t="shared" si="0"/>
        <v>0.85712875453387549</v>
      </c>
      <c r="W16" s="261">
        <f t="shared" si="0"/>
        <v>1.0137252134724331</v>
      </c>
      <c r="X16" s="261">
        <f t="shared" si="0"/>
        <v>0.98009232172032923</v>
      </c>
      <c r="Y16" s="261">
        <f t="shared" si="0"/>
        <v>0.94515869518109574</v>
      </c>
      <c r="DA16" s="70"/>
    </row>
    <row r="17" spans="1:105" ht="12" customHeight="1" x14ac:dyDescent="0.25">
      <c r="A17" s="60" t="s">
        <v>2404</v>
      </c>
      <c r="B17" s="329">
        <v>0.47952359901007391</v>
      </c>
      <c r="C17" s="329">
        <v>0.3743674970258431</v>
      </c>
      <c r="D17" s="329">
        <v>0.45368519956990577</v>
      </c>
      <c r="E17" s="329">
        <v>0.40117223312536032</v>
      </c>
      <c r="F17" s="329">
        <v>0.4808280340591648</v>
      </c>
      <c r="G17" s="329">
        <v>1.266174454903495</v>
      </c>
      <c r="H17" s="329">
        <v>1.5308586479635029</v>
      </c>
      <c r="I17" s="329">
        <v>1.736437721513906</v>
      </c>
      <c r="J17" s="329">
        <v>0.58871890322837617</v>
      </c>
      <c r="K17" s="329">
        <v>0.88902499712200789</v>
      </c>
      <c r="L17" s="329">
        <v>0.47097172321178299</v>
      </c>
      <c r="M17" s="329">
        <v>0.81402681411381028</v>
      </c>
      <c r="N17" s="329">
        <v>0.85605025316594552</v>
      </c>
      <c r="O17" s="329">
        <v>0.7050218751484586</v>
      </c>
      <c r="P17" s="329">
        <v>0.3328830522326241</v>
      </c>
      <c r="Q17" s="329">
        <v>0.52394358126030882</v>
      </c>
      <c r="R17" s="329">
        <v>0.3833484380827254</v>
      </c>
      <c r="S17" s="329">
        <v>0.30351326459714639</v>
      </c>
      <c r="T17" s="329">
        <v>0.47351503142539381</v>
      </c>
      <c r="U17" s="329">
        <v>0.29834246720307639</v>
      </c>
      <c r="V17" s="329">
        <v>0.35396904792786438</v>
      </c>
      <c r="W17" s="329">
        <v>0.41533875773845702</v>
      </c>
      <c r="X17" s="329">
        <v>0.35879401349253431</v>
      </c>
      <c r="Y17" s="329">
        <v>0.2644560561897954</v>
      </c>
      <c r="DA17" s="72" t="s">
        <v>2455</v>
      </c>
    </row>
    <row r="18" spans="1:105" ht="12" customHeight="1" x14ac:dyDescent="0.25">
      <c r="A18" s="59" t="s">
        <v>28</v>
      </c>
      <c r="B18" s="230">
        <v>3.5287545307439048E-3</v>
      </c>
      <c r="C18" s="230">
        <v>2.9550368831202829E-3</v>
      </c>
      <c r="D18" s="230">
        <v>8.8477303894061894E-3</v>
      </c>
      <c r="E18" s="230">
        <v>5.7480902538443656E-3</v>
      </c>
      <c r="F18" s="230">
        <v>6.9342684290960863E-3</v>
      </c>
      <c r="G18" s="230">
        <v>0.2003017710407185</v>
      </c>
      <c r="H18" s="230">
        <v>0.4551271647269477</v>
      </c>
      <c r="I18" s="230">
        <v>0.21566595476108699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0.1215168390858183</v>
      </c>
      <c r="C19" s="230">
        <v>9.9052604528793428E-2</v>
      </c>
      <c r="D19" s="230">
        <v>0.14360245349752801</v>
      </c>
      <c r="E19" s="230">
        <v>9.9083997750352801E-2</v>
      </c>
      <c r="F19" s="230">
        <v>0.16517549229251971</v>
      </c>
      <c r="G19" s="230">
        <v>0.43464960915366962</v>
      </c>
      <c r="H19" s="230">
        <v>0.34759916714675582</v>
      </c>
      <c r="I19" s="230">
        <v>0.36292388878678339</v>
      </c>
      <c r="J19" s="230">
        <v>0.24437804819047571</v>
      </c>
      <c r="K19" s="230">
        <v>0.13923556174097881</v>
      </c>
      <c r="L19" s="230">
        <v>0.11941667308921521</v>
      </c>
      <c r="M19" s="230">
        <v>0.27624053705309642</v>
      </c>
      <c r="N19" s="230">
        <v>0.28537717559915721</v>
      </c>
      <c r="O19" s="230">
        <v>0.28557948505786562</v>
      </c>
      <c r="P19" s="230">
        <v>0</v>
      </c>
      <c r="Q19" s="230">
        <v>0</v>
      </c>
      <c r="R19" s="230">
        <v>0</v>
      </c>
      <c r="S19" s="230">
        <v>0</v>
      </c>
      <c r="T19" s="230">
        <v>1.293849140562593E-2</v>
      </c>
      <c r="U19" s="230">
        <v>0</v>
      </c>
      <c r="V19" s="230">
        <v>1.3573716967978889E-2</v>
      </c>
      <c r="W19" s="230">
        <v>1.3537084370078809E-2</v>
      </c>
      <c r="X19" s="230">
        <v>1.30714863152378E-2</v>
      </c>
      <c r="Y19" s="230">
        <v>1.199980346756415E-2</v>
      </c>
      <c r="DA19" s="71" t="s">
        <v>2457</v>
      </c>
    </row>
    <row r="20" spans="1:105" ht="12" customHeight="1" x14ac:dyDescent="0.25">
      <c r="A20" s="59" t="s">
        <v>159</v>
      </c>
      <c r="B20" s="230">
        <v>0.1143694418023796</v>
      </c>
      <c r="C20" s="230">
        <v>9.4762867767932829E-2</v>
      </c>
      <c r="D20" s="230">
        <v>9.9366183267628125E-2</v>
      </c>
      <c r="E20" s="230">
        <v>9.8582913942037553E-2</v>
      </c>
      <c r="F20" s="230">
        <v>1.773243913967372E-2</v>
      </c>
      <c r="G20" s="230">
        <v>0.14287588976007129</v>
      </c>
      <c r="H20" s="230">
        <v>0.17152101515126891</v>
      </c>
      <c r="I20" s="230">
        <v>0.1843702692040976</v>
      </c>
      <c r="J20" s="230">
        <v>2.4923049170418678E-2</v>
      </c>
      <c r="K20" s="230">
        <v>0.1440706474130361</v>
      </c>
      <c r="L20" s="230">
        <v>2.4473197728005588E-2</v>
      </c>
      <c r="M20" s="230">
        <v>0.14204322021824309</v>
      </c>
      <c r="N20" s="230">
        <v>6.3955749609014567E-2</v>
      </c>
      <c r="O20" s="230">
        <v>2.9497960660187991E-2</v>
      </c>
      <c r="P20" s="230">
        <v>2.6497203431293841E-2</v>
      </c>
      <c r="Q20" s="230">
        <v>0.14643183380121361</v>
      </c>
      <c r="R20" s="230">
        <v>0.13370542635537319</v>
      </c>
      <c r="S20" s="230">
        <v>0.1030629032525171</v>
      </c>
      <c r="T20" s="230">
        <v>9.209244935416E-2</v>
      </c>
      <c r="U20" s="230">
        <v>6.8185928484290476E-2</v>
      </c>
      <c r="V20" s="230">
        <v>8.1517357343356231E-2</v>
      </c>
      <c r="W20" s="230">
        <v>0.102208043704249</v>
      </c>
      <c r="X20" s="230">
        <v>8.7830018804651466E-2</v>
      </c>
      <c r="Y20" s="230">
        <v>6.0643463672271872E-2</v>
      </c>
      <c r="DA20" s="71" t="s">
        <v>2458</v>
      </c>
    </row>
    <row r="21" spans="1:105" ht="12" customHeight="1" x14ac:dyDescent="0.25">
      <c r="A21" s="59" t="s">
        <v>32</v>
      </c>
      <c r="B21" s="230">
        <v>0.1026217888001608</v>
      </c>
      <c r="C21" s="230">
        <v>7.6047224350361944E-2</v>
      </c>
      <c r="D21" s="230">
        <v>7.8750132318504112E-2</v>
      </c>
      <c r="E21" s="230">
        <v>7.6071326365390851E-2</v>
      </c>
      <c r="F21" s="230">
        <v>0.24516663782749529</v>
      </c>
      <c r="G21" s="230">
        <v>0.42269117127456352</v>
      </c>
      <c r="H21" s="230">
        <v>0.44033664602928979</v>
      </c>
      <c r="I21" s="230">
        <v>0.41796236943505088</v>
      </c>
      <c r="J21" s="230">
        <v>0.28143870165463708</v>
      </c>
      <c r="K21" s="230">
        <v>0.2244924173935656</v>
      </c>
      <c r="L21" s="230">
        <v>0.18336330625106481</v>
      </c>
      <c r="M21" s="230">
        <v>0.2120825211601044</v>
      </c>
      <c r="N21" s="230">
        <v>0.21909713732921759</v>
      </c>
      <c r="O21" s="230">
        <v>0.1096262297865338</v>
      </c>
      <c r="P21" s="230">
        <v>9.6267636818023833E-2</v>
      </c>
      <c r="Q21" s="230">
        <v>0.1055520398106838</v>
      </c>
      <c r="R21" s="230">
        <v>7.6206332639938076E-2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0.13748677479097129</v>
      </c>
      <c r="C22" s="230">
        <v>0.1015497634956346</v>
      </c>
      <c r="D22" s="230">
        <v>0.1231187000968394</v>
      </c>
      <c r="E22" s="230">
        <v>0.1216859048137347</v>
      </c>
      <c r="F22" s="230">
        <v>4.5819196370379942E-2</v>
      </c>
      <c r="G22" s="230">
        <v>6.5656013674472685E-2</v>
      </c>
      <c r="H22" s="230">
        <v>0.1162746549092408</v>
      </c>
      <c r="I22" s="230">
        <v>0.55551523932688673</v>
      </c>
      <c r="J22" s="230">
        <v>3.7979104212844839E-2</v>
      </c>
      <c r="K22" s="230">
        <v>0.38122637057442738</v>
      </c>
      <c r="L22" s="230">
        <v>0.14371854614349749</v>
      </c>
      <c r="M22" s="230">
        <v>0.1836605356823664</v>
      </c>
      <c r="N22" s="230">
        <v>0.28762019062855632</v>
      </c>
      <c r="O22" s="230">
        <v>0.28031819964387122</v>
      </c>
      <c r="P22" s="230">
        <v>0.21011821198330641</v>
      </c>
      <c r="Q22" s="230">
        <v>0.27195970764841132</v>
      </c>
      <c r="R22" s="230">
        <v>0.17343667908741409</v>
      </c>
      <c r="S22" s="230">
        <v>0.20045036134462929</v>
      </c>
      <c r="T22" s="230">
        <v>0.36848409066560778</v>
      </c>
      <c r="U22" s="230">
        <v>0.230156538718786</v>
      </c>
      <c r="V22" s="230">
        <v>0.25887797361652931</v>
      </c>
      <c r="W22" s="230">
        <v>0.29959362966412911</v>
      </c>
      <c r="X22" s="230">
        <v>0.25789250837264499</v>
      </c>
      <c r="Y22" s="230">
        <v>0.19181278904995941</v>
      </c>
      <c r="DA22" s="71" t="s">
        <v>2460</v>
      </c>
    </row>
    <row r="23" spans="1:105" ht="12" customHeight="1" x14ac:dyDescent="0.25">
      <c r="A23" s="60" t="s">
        <v>2411</v>
      </c>
      <c r="B23" s="329">
        <v>1.3203885236728481</v>
      </c>
      <c r="C23" s="329">
        <v>1.84236162520048</v>
      </c>
      <c r="D23" s="329">
        <v>2.0016158905032309</v>
      </c>
      <c r="E23" s="329">
        <v>2.0166844111107451</v>
      </c>
      <c r="F23" s="329">
        <v>1.983998227349332</v>
      </c>
      <c r="G23" s="329">
        <v>1.537630146015684</v>
      </c>
      <c r="H23" s="329">
        <v>1.394948268206196</v>
      </c>
      <c r="I23" s="329">
        <v>1.5420023928736151</v>
      </c>
      <c r="J23" s="329">
        <v>1.632317110593253</v>
      </c>
      <c r="K23" s="329">
        <v>1.1618812805315499</v>
      </c>
      <c r="L23" s="329">
        <v>1.25904248148322</v>
      </c>
      <c r="M23" s="329">
        <v>1.0737676971751979</v>
      </c>
      <c r="N23" s="329">
        <v>0.91518487430095596</v>
      </c>
      <c r="O23" s="329">
        <v>0.74218964527040576</v>
      </c>
      <c r="P23" s="329">
        <v>0.72894188315145469</v>
      </c>
      <c r="Q23" s="329">
        <v>0.72066611945285775</v>
      </c>
      <c r="R23" s="329">
        <v>0.87939205256177522</v>
      </c>
      <c r="S23" s="329">
        <v>1.0006253951277939</v>
      </c>
      <c r="T23" s="329">
        <v>0.87315698033817735</v>
      </c>
      <c r="U23" s="329">
        <v>0.61504991036814105</v>
      </c>
      <c r="V23" s="329">
        <v>0.50315970660601106</v>
      </c>
      <c r="W23" s="329">
        <v>0.59838645573397597</v>
      </c>
      <c r="X23" s="329">
        <v>0.62129830822779497</v>
      </c>
      <c r="Y23" s="329">
        <v>0.68070263899130035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0.62649045085648203</v>
      </c>
      <c r="C24" s="261">
        <f t="shared" si="1"/>
        <v>0.70333853913376698</v>
      </c>
      <c r="D24" s="261">
        <f t="shared" si="1"/>
        <v>0.79171583732190332</v>
      </c>
      <c r="E24" s="261">
        <f t="shared" si="1"/>
        <v>0.77357710926653711</v>
      </c>
      <c r="F24" s="261">
        <f t="shared" si="1"/>
        <v>0.71136860228042642</v>
      </c>
      <c r="G24" s="261">
        <f t="shared" si="1"/>
        <v>0.8669759612743686</v>
      </c>
      <c r="H24" s="261">
        <f t="shared" si="1"/>
        <v>0.97319900119059288</v>
      </c>
      <c r="I24" s="261">
        <f t="shared" si="1"/>
        <v>1.3042850637679047</v>
      </c>
      <c r="J24" s="261">
        <f t="shared" si="1"/>
        <v>0.64262892852661957</v>
      </c>
      <c r="K24" s="261">
        <f t="shared" si="1"/>
        <v>0.80743061799543903</v>
      </c>
      <c r="L24" s="261">
        <f t="shared" si="1"/>
        <v>0.60954702860472287</v>
      </c>
      <c r="M24" s="261">
        <f t="shared" si="1"/>
        <v>0.69845633146059272</v>
      </c>
      <c r="N24" s="261">
        <f t="shared" si="1"/>
        <v>0.69236916329274178</v>
      </c>
      <c r="O24" s="261">
        <f t="shared" si="1"/>
        <v>0.57094723152672189</v>
      </c>
      <c r="P24" s="261">
        <f t="shared" si="1"/>
        <v>0.40710767756997379</v>
      </c>
      <c r="Q24" s="261">
        <f t="shared" si="1"/>
        <v>0.49526905996974935</v>
      </c>
      <c r="R24" s="261">
        <f t="shared" si="1"/>
        <v>0.47028481676525741</v>
      </c>
      <c r="S24" s="261">
        <f t="shared" si="1"/>
        <v>0.47275837840658874</v>
      </c>
      <c r="T24" s="261">
        <f t="shared" si="1"/>
        <v>0.5277557688403437</v>
      </c>
      <c r="U24" s="261">
        <f t="shared" si="1"/>
        <v>0.3536628777027091</v>
      </c>
      <c r="V24" s="261">
        <f t="shared" si="1"/>
        <v>0.34350723006826511</v>
      </c>
      <c r="W24" s="261">
        <f t="shared" si="1"/>
        <v>0.40562367467637273</v>
      </c>
      <c r="X24" s="261">
        <f t="shared" si="1"/>
        <v>0.38521388583177441</v>
      </c>
      <c r="Y24" s="261">
        <f t="shared" si="1"/>
        <v>0.3553599300429231</v>
      </c>
      <c r="DA24" s="70"/>
    </row>
    <row r="25" spans="1:105" ht="12" customHeight="1" x14ac:dyDescent="0.25">
      <c r="A25" s="60" t="s">
        <v>2414</v>
      </c>
      <c r="B25" s="262">
        <v>0.3823915093296702</v>
      </c>
      <c r="C25" s="262">
        <v>0.40158272260366551</v>
      </c>
      <c r="D25" s="262">
        <v>0.45749219046322509</v>
      </c>
      <c r="E25" s="262">
        <v>0.44470116304804058</v>
      </c>
      <c r="F25" s="262">
        <v>0.37681374219569541</v>
      </c>
      <c r="G25" s="262">
        <v>0.49637078937842499</v>
      </c>
      <c r="H25" s="262">
        <v>0.60065988289915295</v>
      </c>
      <c r="I25" s="262">
        <v>0.8934020751289663</v>
      </c>
      <c r="J25" s="262">
        <v>0.34206247318125799</v>
      </c>
      <c r="K25" s="262">
        <v>0.53500193452638345</v>
      </c>
      <c r="L25" s="262">
        <v>0.37376756773883951</v>
      </c>
      <c r="M25" s="262">
        <v>0.44751122320020831</v>
      </c>
      <c r="N25" s="262">
        <v>0.46057768876086003</v>
      </c>
      <c r="O25" s="262">
        <v>0.38282574669500841</v>
      </c>
      <c r="P25" s="262">
        <v>0.26315626899156941</v>
      </c>
      <c r="Q25" s="262">
        <v>0.32925998965615771</v>
      </c>
      <c r="R25" s="262">
        <v>0.29862208697812481</v>
      </c>
      <c r="S25" s="262">
        <v>0.29574718406804468</v>
      </c>
      <c r="T25" s="262">
        <v>0.34766495006956949</v>
      </c>
      <c r="U25" s="262">
        <v>0.23090189711353651</v>
      </c>
      <c r="V25" s="262">
        <v>0.23010951658880821</v>
      </c>
      <c r="W25" s="262">
        <v>0.2713482954638472</v>
      </c>
      <c r="X25" s="262">
        <v>0.25425616369400611</v>
      </c>
      <c r="Y25" s="262">
        <v>0.22770676310543569</v>
      </c>
      <c r="DA25" s="72" t="s">
        <v>2462</v>
      </c>
    </row>
    <row r="26" spans="1:105" ht="12" customHeight="1" x14ac:dyDescent="0.25">
      <c r="A26" s="60" t="s">
        <v>2416</v>
      </c>
      <c r="B26" s="262">
        <v>0.2440989415268118</v>
      </c>
      <c r="C26" s="262">
        <v>0.30175581653010147</v>
      </c>
      <c r="D26" s="262">
        <v>0.33422364685867828</v>
      </c>
      <c r="E26" s="262">
        <v>0.32887594621849658</v>
      </c>
      <c r="F26" s="262">
        <v>0.33455486008473101</v>
      </c>
      <c r="G26" s="262">
        <v>0.37060517189594361</v>
      </c>
      <c r="H26" s="262">
        <v>0.37253911829143987</v>
      </c>
      <c r="I26" s="262">
        <v>0.4108829886389383</v>
      </c>
      <c r="J26" s="262">
        <v>0.30056645534536153</v>
      </c>
      <c r="K26" s="262">
        <v>0.27242868346905558</v>
      </c>
      <c r="L26" s="262">
        <v>0.23577946086588339</v>
      </c>
      <c r="M26" s="262">
        <v>0.25094510826038441</v>
      </c>
      <c r="N26" s="262">
        <v>0.2317914745318817</v>
      </c>
      <c r="O26" s="262">
        <v>0.18812148483171351</v>
      </c>
      <c r="P26" s="262">
        <v>0.14395140857840441</v>
      </c>
      <c r="Q26" s="262">
        <v>0.16600907031359161</v>
      </c>
      <c r="R26" s="262">
        <v>0.1716627297871326</v>
      </c>
      <c r="S26" s="262">
        <v>0.17701119433854409</v>
      </c>
      <c r="T26" s="262">
        <v>0.18009081877077421</v>
      </c>
      <c r="U26" s="262">
        <v>0.12276098058917261</v>
      </c>
      <c r="V26" s="262">
        <v>0.1133977134794569</v>
      </c>
      <c r="W26" s="262">
        <v>0.1342753792125255</v>
      </c>
      <c r="X26" s="262">
        <v>0.1309577221377683</v>
      </c>
      <c r="Y26" s="262">
        <v>0.12765316693748741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2.2039740277750055</v>
      </c>
      <c r="C27" s="261">
        <f t="shared" si="2"/>
        <v>2.7143621904812125</v>
      </c>
      <c r="D27" s="261">
        <f t="shared" si="2"/>
        <v>3.0064911307018005</v>
      </c>
      <c r="E27" s="261">
        <f t="shared" si="2"/>
        <v>2.9606407888605379</v>
      </c>
      <c r="F27" s="261">
        <f t="shared" si="2"/>
        <v>3.0181546058063224</v>
      </c>
      <c r="G27" s="261">
        <f t="shared" si="2"/>
        <v>3.4332301235745062</v>
      </c>
      <c r="H27" s="261">
        <f t="shared" si="2"/>
        <v>3.5826207136771839</v>
      </c>
      <c r="I27" s="261">
        <f t="shared" si="2"/>
        <v>4.0144164665969644</v>
      </c>
      <c r="J27" s="261">
        <f t="shared" si="2"/>
        <v>2.7196359352917914</v>
      </c>
      <c r="K27" s="261">
        <f t="shared" si="2"/>
        <v>2.5113138093717033</v>
      </c>
      <c r="L27" s="261">
        <f t="shared" si="2"/>
        <v>2.118384740442862</v>
      </c>
      <c r="M27" s="261">
        <f t="shared" si="2"/>
        <v>2.3115851158640925</v>
      </c>
      <c r="N27" s="261">
        <f t="shared" si="2"/>
        <v>2.1688593397553886</v>
      </c>
      <c r="O27" s="261">
        <f t="shared" si="2"/>
        <v>1.7720957392884058</v>
      </c>
      <c r="P27" s="261">
        <f t="shared" si="2"/>
        <v>1.3001937984294845</v>
      </c>
      <c r="Q27" s="261">
        <f t="shared" si="2"/>
        <v>1.5240118784242855</v>
      </c>
      <c r="R27" s="261">
        <f t="shared" si="2"/>
        <v>1.5462128456871436</v>
      </c>
      <c r="S27" s="261">
        <f t="shared" si="2"/>
        <v>1.5969044812958442</v>
      </c>
      <c r="T27" s="261">
        <f t="shared" si="2"/>
        <v>1.6489861368533527</v>
      </c>
      <c r="U27" s="261">
        <f t="shared" si="2"/>
        <v>1.118439646005573</v>
      </c>
      <c r="V27" s="261">
        <f t="shared" si="2"/>
        <v>1.04954541371495</v>
      </c>
      <c r="W27" s="261">
        <f t="shared" si="2"/>
        <v>1.2412961797621633</v>
      </c>
      <c r="X27" s="261">
        <f t="shared" si="2"/>
        <v>1.2001130470044845</v>
      </c>
      <c r="Y27" s="261">
        <f t="shared" si="2"/>
        <v>1.1573371777727703</v>
      </c>
      <c r="DA27" s="70"/>
    </row>
    <row r="28" spans="1:105" ht="12" customHeight="1" x14ac:dyDescent="0.25">
      <c r="A28" s="60" t="s">
        <v>2419</v>
      </c>
      <c r="B28" s="329">
        <v>0.58717175388988641</v>
      </c>
      <c r="C28" s="329">
        <v>0.45840918003164449</v>
      </c>
      <c r="D28" s="329">
        <v>0.55553289743253764</v>
      </c>
      <c r="E28" s="329">
        <v>0.49123130586778802</v>
      </c>
      <c r="F28" s="329">
        <v>0.58876902129693642</v>
      </c>
      <c r="G28" s="329">
        <v>1.550417699881832</v>
      </c>
      <c r="H28" s="329">
        <v>1.8745207934246979</v>
      </c>
      <c r="I28" s="329">
        <v>2.126250271241517</v>
      </c>
      <c r="J28" s="329">
        <v>0.72088028966739948</v>
      </c>
      <c r="K28" s="329">
        <v>1.088602037292254</v>
      </c>
      <c r="L28" s="329">
        <v>0.57670006923891792</v>
      </c>
      <c r="M28" s="329">
        <v>0.99676752748629849</v>
      </c>
      <c r="N28" s="329">
        <v>1.0482247997950349</v>
      </c>
      <c r="O28" s="329">
        <v>0.86329209201852097</v>
      </c>
      <c r="P28" s="329">
        <v>0.40761190069300912</v>
      </c>
      <c r="Q28" s="329">
        <v>0.64156356889017396</v>
      </c>
      <c r="R28" s="329">
        <v>0.46940625071354147</v>
      </c>
      <c r="S28" s="329">
        <v>0.37164889542507712</v>
      </c>
      <c r="T28" s="329">
        <v>0.57981432419435963</v>
      </c>
      <c r="U28" s="329">
        <v>0.36531730677927737</v>
      </c>
      <c r="V28" s="329">
        <v>0.43343148725860958</v>
      </c>
      <c r="W28" s="329">
        <v>0.50857807070015149</v>
      </c>
      <c r="X28" s="329">
        <v>0.43933960835820512</v>
      </c>
      <c r="Y28" s="329">
        <v>0.32382374227321897</v>
      </c>
      <c r="DA28" s="72" t="s">
        <v>2464</v>
      </c>
    </row>
    <row r="29" spans="1:105" ht="12" customHeight="1" x14ac:dyDescent="0.25">
      <c r="A29" s="59" t="s">
        <v>28</v>
      </c>
      <c r="B29" s="230">
        <v>4.320923915196619E-3</v>
      </c>
      <c r="C29" s="230">
        <v>3.618412509943205E-3</v>
      </c>
      <c r="D29" s="230">
        <v>1.0833955578864719E-2</v>
      </c>
      <c r="E29" s="230">
        <v>7.0384778618502418E-3</v>
      </c>
      <c r="F29" s="230">
        <v>8.4909409335870434E-3</v>
      </c>
      <c r="G29" s="230">
        <v>0.245267474743737</v>
      </c>
      <c r="H29" s="230">
        <v>0.55729856905340569</v>
      </c>
      <c r="I29" s="230">
        <v>0.26408076093194321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0.14879612949283871</v>
      </c>
      <c r="C30" s="230">
        <v>0.121288903504645</v>
      </c>
      <c r="D30" s="230">
        <v>0.17583973897656491</v>
      </c>
      <c r="E30" s="230">
        <v>0.1213273441841054</v>
      </c>
      <c r="F30" s="230">
        <v>0.2022557048479833</v>
      </c>
      <c r="G30" s="230">
        <v>0.53222401120857499</v>
      </c>
      <c r="H30" s="230">
        <v>0.42563163324092562</v>
      </c>
      <c r="I30" s="230">
        <v>0.44439659851442881</v>
      </c>
      <c r="J30" s="230">
        <v>0.29923842635568437</v>
      </c>
      <c r="K30" s="230">
        <v>0.17049252458079031</v>
      </c>
      <c r="L30" s="230">
        <v>0.14622449766026349</v>
      </c>
      <c r="M30" s="230">
        <v>0.33825371884052619</v>
      </c>
      <c r="N30" s="230">
        <v>0.349441439509172</v>
      </c>
      <c r="O30" s="230">
        <v>0.34968916537697842</v>
      </c>
      <c r="P30" s="230">
        <v>0</v>
      </c>
      <c r="Q30" s="230">
        <v>0</v>
      </c>
      <c r="R30" s="230">
        <v>0</v>
      </c>
      <c r="S30" s="230">
        <v>0</v>
      </c>
      <c r="T30" s="230">
        <v>1.5843050700766449E-2</v>
      </c>
      <c r="U30" s="230">
        <v>0</v>
      </c>
      <c r="V30" s="230">
        <v>1.6620877919974152E-2</v>
      </c>
      <c r="W30" s="230">
        <v>1.6576021677647532E-2</v>
      </c>
      <c r="X30" s="230">
        <v>1.6005901610495261E-2</v>
      </c>
      <c r="Y30" s="230">
        <v>1.469363689905813E-2</v>
      </c>
      <c r="DA30" s="71" t="s">
        <v>2466</v>
      </c>
    </row>
    <row r="31" spans="1:105" ht="12" customHeight="1" x14ac:dyDescent="0.25">
      <c r="A31" s="59" t="s">
        <v>159</v>
      </c>
      <c r="B31" s="230">
        <v>0.14004421445189341</v>
      </c>
      <c r="C31" s="230">
        <v>0.1160361646137953</v>
      </c>
      <c r="D31" s="230">
        <v>0.121672877470565</v>
      </c>
      <c r="E31" s="230">
        <v>0.1207137721739235</v>
      </c>
      <c r="F31" s="230">
        <v>2.1713190783273939E-2</v>
      </c>
      <c r="G31" s="230">
        <v>0.17495006909396479</v>
      </c>
      <c r="H31" s="230">
        <v>0.2100257328382884</v>
      </c>
      <c r="I31" s="230">
        <v>0.2257595133111398</v>
      </c>
      <c r="J31" s="230">
        <v>3.051801939234941E-2</v>
      </c>
      <c r="K31" s="230">
        <v>0.1764130376486156</v>
      </c>
      <c r="L31" s="230">
        <v>2.9967180891435411E-2</v>
      </c>
      <c r="M31" s="230">
        <v>0.17393047373662421</v>
      </c>
      <c r="N31" s="230">
        <v>7.8313162786548457E-2</v>
      </c>
      <c r="O31" s="230">
        <v>3.6119951828801629E-2</v>
      </c>
      <c r="P31" s="230">
        <v>3.2445555221992467E-2</v>
      </c>
      <c r="Q31" s="230">
        <v>0.1793042862872003</v>
      </c>
      <c r="R31" s="230">
        <v>0.16372093023106929</v>
      </c>
      <c r="S31" s="230">
        <v>0.12619947337042911</v>
      </c>
      <c r="T31" s="230">
        <v>0.112766264515298</v>
      </c>
      <c r="U31" s="230">
        <v>8.3492973654233235E-2</v>
      </c>
      <c r="V31" s="230">
        <v>9.9817172257170877E-2</v>
      </c>
      <c r="W31" s="230">
        <v>0.1251527065766315</v>
      </c>
      <c r="X31" s="230">
        <v>0.10754696180161399</v>
      </c>
      <c r="Y31" s="230">
        <v>7.4257302455843097E-2</v>
      </c>
      <c r="DA31" s="71" t="s">
        <v>2467</v>
      </c>
    </row>
    <row r="32" spans="1:105" ht="12" customHeight="1" x14ac:dyDescent="0.25">
      <c r="A32" s="59" t="s">
        <v>32</v>
      </c>
      <c r="B32" s="230">
        <v>0.12565933322468681</v>
      </c>
      <c r="C32" s="230">
        <v>9.3119050224932998E-2</v>
      </c>
      <c r="D32" s="230">
        <v>9.6428733451229542E-2</v>
      </c>
      <c r="E32" s="230">
        <v>9.3148562896396947E-2</v>
      </c>
      <c r="F32" s="230">
        <v>0.30020404631938191</v>
      </c>
      <c r="G32" s="230">
        <v>0.51758102605048606</v>
      </c>
      <c r="H32" s="230">
        <v>0.53918772983178354</v>
      </c>
      <c r="I32" s="230">
        <v>0.5117906564510829</v>
      </c>
      <c r="J32" s="230">
        <v>0.34461881835261687</v>
      </c>
      <c r="K32" s="230">
        <v>0.27488867435946812</v>
      </c>
      <c r="L32" s="230">
        <v>0.22452649745028341</v>
      </c>
      <c r="M32" s="230">
        <v>0.25969288305318922</v>
      </c>
      <c r="N32" s="230">
        <v>0.26828220897455213</v>
      </c>
      <c r="O32" s="230">
        <v>0.13423619973861281</v>
      </c>
      <c r="P32" s="230">
        <v>0.1178787389608455</v>
      </c>
      <c r="Q32" s="230">
        <v>0.12924739568655169</v>
      </c>
      <c r="R32" s="230">
        <v>9.3313876701965046E-2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0.16835115280527099</v>
      </c>
      <c r="C33" s="230">
        <v>0.12434664917832811</v>
      </c>
      <c r="D33" s="230">
        <v>0.15075759195531349</v>
      </c>
      <c r="E33" s="230">
        <v>0.14900314875151191</v>
      </c>
      <c r="F33" s="230">
        <v>5.6105138412710108E-2</v>
      </c>
      <c r="G33" s="230">
        <v>8.0395118785068567E-2</v>
      </c>
      <c r="H33" s="230">
        <v>0.1423771284602949</v>
      </c>
      <c r="I33" s="230">
        <v>0.68022274203292254</v>
      </c>
      <c r="J33" s="230">
        <v>4.6505025566748792E-2</v>
      </c>
      <c r="K33" s="230">
        <v>0.46680780070338063</v>
      </c>
      <c r="L33" s="230">
        <v>0.17598189323693561</v>
      </c>
      <c r="M33" s="230">
        <v>0.22489045185595891</v>
      </c>
      <c r="N33" s="230">
        <v>0.35218798852476269</v>
      </c>
      <c r="O33" s="230">
        <v>0.3432467750741281</v>
      </c>
      <c r="P33" s="230">
        <v>0.25728760651017107</v>
      </c>
      <c r="Q33" s="230">
        <v>0.33301188691642208</v>
      </c>
      <c r="R33" s="230">
        <v>0.21237144378050721</v>
      </c>
      <c r="S33" s="230">
        <v>0.24544942205464809</v>
      </c>
      <c r="T33" s="230">
        <v>0.45120500897829519</v>
      </c>
      <c r="U33" s="230">
        <v>0.28182433312504412</v>
      </c>
      <c r="V33" s="230">
        <v>0.31699343708146449</v>
      </c>
      <c r="W33" s="230">
        <v>0.36684934244587247</v>
      </c>
      <c r="X33" s="230">
        <v>0.31578674494609582</v>
      </c>
      <c r="Y33" s="230">
        <v>0.23487280291831769</v>
      </c>
      <c r="DA33" s="71" t="s">
        <v>2469</v>
      </c>
    </row>
    <row r="34" spans="1:105" ht="12" customHeight="1" x14ac:dyDescent="0.25">
      <c r="A34" s="60" t="s">
        <v>2426</v>
      </c>
      <c r="B34" s="329">
        <v>1.6168022738851191</v>
      </c>
      <c r="C34" s="329">
        <v>2.2559530104495682</v>
      </c>
      <c r="D34" s="329">
        <v>2.450958233269263</v>
      </c>
      <c r="E34" s="329">
        <v>2.46940948299275</v>
      </c>
      <c r="F34" s="329">
        <v>2.4293855845093861</v>
      </c>
      <c r="G34" s="329">
        <v>1.882812423692674</v>
      </c>
      <c r="H34" s="329">
        <v>1.708099920252486</v>
      </c>
      <c r="I34" s="329">
        <v>1.8881661953554469</v>
      </c>
      <c r="J34" s="329">
        <v>1.998755645624392</v>
      </c>
      <c r="K34" s="329">
        <v>1.4227117720794491</v>
      </c>
      <c r="L34" s="329">
        <v>1.541684671203944</v>
      </c>
      <c r="M34" s="329">
        <v>1.3148175883777939</v>
      </c>
      <c r="N34" s="329">
        <v>1.1206345399603539</v>
      </c>
      <c r="O34" s="329">
        <v>0.90880364726988494</v>
      </c>
      <c r="P34" s="329">
        <v>0.89258189773647523</v>
      </c>
      <c r="Q34" s="329">
        <v>0.88244830953411157</v>
      </c>
      <c r="R34" s="329">
        <v>1.0768065949736021</v>
      </c>
      <c r="S34" s="329">
        <v>1.225255585870767</v>
      </c>
      <c r="T34" s="329">
        <v>1.0691718126589931</v>
      </c>
      <c r="U34" s="329">
        <v>0.75312233922629557</v>
      </c>
      <c r="V34" s="329">
        <v>0.61611392645634044</v>
      </c>
      <c r="W34" s="329">
        <v>0.73271810906201185</v>
      </c>
      <c r="X34" s="329">
        <v>0.76077343864627944</v>
      </c>
      <c r="Y34" s="329">
        <v>0.83351343549955148</v>
      </c>
      <c r="DA34" s="72" t="s">
        <v>2470</v>
      </c>
    </row>
    <row r="35" spans="1:105" ht="12" customHeight="1" x14ac:dyDescent="0.25">
      <c r="A35" s="57" t="s">
        <v>2428</v>
      </c>
      <c r="B35" s="261">
        <v>1.6134194833265021</v>
      </c>
      <c r="C35" s="261">
        <v>1.663498469785305</v>
      </c>
      <c r="D35" s="261">
        <v>1.893625305172862</v>
      </c>
      <c r="E35" s="261">
        <v>1.823270025462004</v>
      </c>
      <c r="F35" s="261">
        <v>2.0392228733741371</v>
      </c>
      <c r="G35" s="261">
        <v>2.9748102019955942</v>
      </c>
      <c r="H35" s="261">
        <v>4.3154183968388624</v>
      </c>
      <c r="I35" s="261">
        <v>5.232945348634388</v>
      </c>
      <c r="J35" s="261">
        <v>2.0053361637005751</v>
      </c>
      <c r="K35" s="261">
        <v>2.0200067394888208</v>
      </c>
      <c r="L35" s="261">
        <v>1.4749747121366079</v>
      </c>
      <c r="M35" s="261">
        <v>1.841455156987853</v>
      </c>
      <c r="N35" s="261">
        <v>1.780216818892904</v>
      </c>
      <c r="O35" s="261">
        <v>1.467620245112786</v>
      </c>
      <c r="P35" s="261">
        <v>0.94741953084383479</v>
      </c>
      <c r="Q35" s="261">
        <v>1.207294793634881</v>
      </c>
      <c r="R35" s="261">
        <v>1.119345183430873</v>
      </c>
      <c r="S35" s="261">
        <v>1.089450748565477</v>
      </c>
      <c r="T35" s="261">
        <v>1.2618164989325871</v>
      </c>
      <c r="U35" s="261">
        <v>0.83550716933101443</v>
      </c>
      <c r="V35" s="261">
        <v>0.83500449753328254</v>
      </c>
      <c r="W35" s="261">
        <v>0.98495993884886912</v>
      </c>
      <c r="X35" s="261">
        <v>0.92450220933092531</v>
      </c>
      <c r="Y35" s="261">
        <v>0.83228524356611111</v>
      </c>
      <c r="DA35" s="70" t="s">
        <v>2471</v>
      </c>
    </row>
    <row r="36" spans="1:105" ht="12" customHeight="1" x14ac:dyDescent="0.25">
      <c r="A36" s="46" t="s">
        <v>28</v>
      </c>
      <c r="B36" s="229">
        <v>1.047460732319918E-2</v>
      </c>
      <c r="C36" s="229">
        <v>1.2947152527033771E-2</v>
      </c>
      <c r="D36" s="229">
        <v>3.6444138167565768E-2</v>
      </c>
      <c r="E36" s="229">
        <v>2.5170672641224769E-2</v>
      </c>
      <c r="F36" s="229">
        <v>2.5057311913326059E-2</v>
      </c>
      <c r="G36" s="229">
        <v>0.39329584793604833</v>
      </c>
      <c r="H36" s="229">
        <v>0.49794532778128509</v>
      </c>
      <c r="I36" s="229">
        <v>0.19628492116999921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0.36430087384944709</v>
      </c>
      <c r="C38" s="229">
        <v>0.43831335638492658</v>
      </c>
      <c r="D38" s="229">
        <v>0.59739985253869932</v>
      </c>
      <c r="E38" s="229">
        <v>0.43820992574464529</v>
      </c>
      <c r="F38" s="229">
        <v>0.60281893633633776</v>
      </c>
      <c r="G38" s="229">
        <v>0.86194848857358197</v>
      </c>
      <c r="H38" s="229">
        <v>0.38409183771314259</v>
      </c>
      <c r="I38" s="229">
        <v>0.33360177141336161</v>
      </c>
      <c r="J38" s="229">
        <v>0.7241724775220485</v>
      </c>
      <c r="K38" s="229">
        <v>0.3059233382605403</v>
      </c>
      <c r="L38" s="229">
        <v>0.37122025045336571</v>
      </c>
      <c r="M38" s="229">
        <v>0.61919574684139222</v>
      </c>
      <c r="N38" s="229">
        <v>0.58909343910676959</v>
      </c>
      <c r="O38" s="229">
        <v>0.5884268940138081</v>
      </c>
      <c r="P38" s="229">
        <v>0</v>
      </c>
      <c r="Q38" s="229">
        <v>0</v>
      </c>
      <c r="R38" s="229">
        <v>0</v>
      </c>
      <c r="S38" s="229">
        <v>0</v>
      </c>
      <c r="T38" s="229">
        <v>3.3867161366731353E-2</v>
      </c>
      <c r="U38" s="229">
        <v>0</v>
      </c>
      <c r="V38" s="229">
        <v>3.1774295892354358E-2</v>
      </c>
      <c r="W38" s="229">
        <v>3.1894988610049323E-2</v>
      </c>
      <c r="X38" s="229">
        <v>3.3428985589798517E-2</v>
      </c>
      <c r="Y38" s="229">
        <v>3.6959838527019548E-2</v>
      </c>
      <c r="DA38" s="73" t="s">
        <v>2474</v>
      </c>
    </row>
    <row r="39" spans="1:105" ht="12" customHeight="1" x14ac:dyDescent="0.25">
      <c r="A39" s="46" t="s">
        <v>159</v>
      </c>
      <c r="B39" s="229">
        <v>0.3493937350902635</v>
      </c>
      <c r="C39" s="229">
        <v>0.42730538254419409</v>
      </c>
      <c r="D39" s="229">
        <v>0.42123381042615837</v>
      </c>
      <c r="E39" s="229">
        <v>0.4442850541253065</v>
      </c>
      <c r="F39" s="229">
        <v>6.5946403800620584E-2</v>
      </c>
      <c r="G39" s="229">
        <v>0.28872363053422512</v>
      </c>
      <c r="H39" s="229">
        <v>0.19313236221265709</v>
      </c>
      <c r="I39" s="229">
        <v>0.1726971001613184</v>
      </c>
      <c r="J39" s="229">
        <v>7.5259678855439535E-2</v>
      </c>
      <c r="K39" s="229">
        <v>0.32256653512480182</v>
      </c>
      <c r="L39" s="229">
        <v>7.7524464284307495E-2</v>
      </c>
      <c r="M39" s="229">
        <v>0.32444600242544358</v>
      </c>
      <c r="N39" s="229">
        <v>0.13453209557385659</v>
      </c>
      <c r="O39" s="229">
        <v>6.1935388042792867E-2</v>
      </c>
      <c r="P39" s="229">
        <v>7.5699573650026386E-2</v>
      </c>
      <c r="Q39" s="229">
        <v>0.3382990219749854</v>
      </c>
      <c r="R39" s="229">
        <v>0.39082616583075819</v>
      </c>
      <c r="S39" s="229">
        <v>0.36879097120731791</v>
      </c>
      <c r="T39" s="229">
        <v>0.24564082219696209</v>
      </c>
      <c r="U39" s="229">
        <v>0.19343793749884791</v>
      </c>
      <c r="V39" s="229">
        <v>0.1944502928044049</v>
      </c>
      <c r="W39" s="229">
        <v>0.24539389536540029</v>
      </c>
      <c r="X39" s="229">
        <v>0.22888775752524429</v>
      </c>
      <c r="Y39" s="229">
        <v>0.19033615560558681</v>
      </c>
      <c r="DA39" s="73" t="s">
        <v>2475</v>
      </c>
    </row>
    <row r="40" spans="1:105" ht="12" customHeight="1" x14ac:dyDescent="0.25">
      <c r="A40" s="46" t="s">
        <v>32</v>
      </c>
      <c r="B40" s="229">
        <v>0.30393595715678429</v>
      </c>
      <c r="C40" s="229">
        <v>0.33244585729414428</v>
      </c>
      <c r="D40" s="229">
        <v>0.32364827457597961</v>
      </c>
      <c r="E40" s="229">
        <v>0.33236740865145992</v>
      </c>
      <c r="F40" s="229">
        <v>0.88393717815807693</v>
      </c>
      <c r="G40" s="229">
        <v>0.8281022196486657</v>
      </c>
      <c r="H40" s="229">
        <v>0.48068429601161983</v>
      </c>
      <c r="I40" s="229">
        <v>0.37954976571850751</v>
      </c>
      <c r="J40" s="229">
        <v>0.82391497209021103</v>
      </c>
      <c r="K40" s="229">
        <v>0.48728480366245019</v>
      </c>
      <c r="L40" s="229">
        <v>0.56311601099619224</v>
      </c>
      <c r="M40" s="229">
        <v>0.46963903310944932</v>
      </c>
      <c r="N40" s="229">
        <v>0.44680745073672301</v>
      </c>
      <c r="O40" s="229">
        <v>0.22315094941295521</v>
      </c>
      <c r="P40" s="229">
        <v>0.26663127787972479</v>
      </c>
      <c r="Q40" s="229">
        <v>0.2364118608178257</v>
      </c>
      <c r="R40" s="229">
        <v>0.21595489409976021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1.356735954337225</v>
      </c>
      <c r="I41" s="229">
        <v>2.7135244280111528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6.3023386554470742E-4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0.41118766758009367</v>
      </c>
      <c r="C42" s="229">
        <v>0.44828388711296713</v>
      </c>
      <c r="D42" s="229">
        <v>0.51095503147638199</v>
      </c>
      <c r="E42" s="229">
        <v>0.53687647318960552</v>
      </c>
      <c r="F42" s="229">
        <v>0.16681847695869459</v>
      </c>
      <c r="G42" s="229">
        <v>0.1298888696675124</v>
      </c>
      <c r="H42" s="229">
        <v>0.12817307916975551</v>
      </c>
      <c r="I42" s="229">
        <v>0.50940614220257718</v>
      </c>
      <c r="J42" s="229">
        <v>0.11227419453575289</v>
      </c>
      <c r="K42" s="229">
        <v>0.83560451974215755</v>
      </c>
      <c r="L42" s="229">
        <v>0.4456920777449323</v>
      </c>
      <c r="M42" s="229">
        <v>0.41068780697399943</v>
      </c>
      <c r="N42" s="229">
        <v>0.59229726583917952</v>
      </c>
      <c r="O42" s="229">
        <v>0.57619861564547126</v>
      </c>
      <c r="P42" s="229">
        <v>0.58766677066224593</v>
      </c>
      <c r="Q42" s="229">
        <v>0.61509734320876031</v>
      </c>
      <c r="R42" s="229">
        <v>0.49630607654312842</v>
      </c>
      <c r="S42" s="229">
        <v>0.70219671876558187</v>
      </c>
      <c r="T42" s="229">
        <v>0.96220875643980741</v>
      </c>
      <c r="U42" s="229">
        <v>0.63921102416675402</v>
      </c>
      <c r="V42" s="229">
        <v>0.604543636761114</v>
      </c>
      <c r="W42" s="229">
        <v>0.70418261334250709</v>
      </c>
      <c r="X42" s="229">
        <v>0.65794919414001585</v>
      </c>
      <c r="Y42" s="229">
        <v>0.58937118610678874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4.3832369548101491E-2</v>
      </c>
      <c r="G43" s="229">
        <v>0</v>
      </c>
      <c r="H43" s="229">
        <v>0.65748554307435358</v>
      </c>
      <c r="I43" s="229">
        <v>0.4675452750488881</v>
      </c>
      <c r="J43" s="229">
        <v>4.3832369542752748E-2</v>
      </c>
      <c r="K43" s="229">
        <v>2.9221579690754659E-2</v>
      </c>
      <c r="L43" s="229">
        <v>0</v>
      </c>
      <c r="M43" s="229">
        <v>0</v>
      </c>
      <c r="N43" s="229">
        <v>0</v>
      </c>
      <c r="O43" s="229">
        <v>1.4610789844740509E-2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1.4188959483840909E-2</v>
      </c>
      <c r="J44" s="229">
        <v>1.418895948608081E-2</v>
      </c>
      <c r="K44" s="229">
        <v>1.418895948393761E-2</v>
      </c>
      <c r="L44" s="229">
        <v>1.418895948728202E-2</v>
      </c>
      <c r="M44" s="229">
        <v>1.418895948431851E-2</v>
      </c>
      <c r="N44" s="229">
        <v>1.418895948334953E-2</v>
      </c>
      <c r="O44" s="229">
        <v>0</v>
      </c>
      <c r="P44" s="229">
        <v>1.418895948241739E-2</v>
      </c>
      <c r="Q44" s="229">
        <v>1.41889594808625E-2</v>
      </c>
      <c r="R44" s="229">
        <v>1.418895948798562E-2</v>
      </c>
      <c r="S44" s="229">
        <v>1.5618063322207019E-2</v>
      </c>
      <c r="T44" s="229">
        <v>1.6996127726272639E-2</v>
      </c>
      <c r="U44" s="229">
        <v>2.858207665412608E-3</v>
      </c>
      <c r="V44" s="229">
        <v>4.2362720754092077E-3</v>
      </c>
      <c r="W44" s="229">
        <v>2.8582076653676891E-3</v>
      </c>
      <c r="X44" s="229">
        <v>4.2362720758664764E-3</v>
      </c>
      <c r="Y44" s="229">
        <v>1.561806332671601E-2</v>
      </c>
      <c r="DA44" s="73" t="s">
        <v>2480</v>
      </c>
    </row>
    <row r="45" spans="1:105" ht="12" customHeight="1" x14ac:dyDescent="0.25">
      <c r="A45" s="46" t="s">
        <v>39</v>
      </c>
      <c r="B45" s="229">
        <v>0.1741266423267146</v>
      </c>
      <c r="C45" s="229">
        <v>4.202833922039074E-3</v>
      </c>
      <c r="D45" s="229">
        <v>3.9441979880768937E-3</v>
      </c>
      <c r="E45" s="229">
        <v>4.6360491109761953E-2</v>
      </c>
      <c r="F45" s="229">
        <v>0.25081219665897908</v>
      </c>
      <c r="G45" s="229">
        <v>0.47285114563556102</v>
      </c>
      <c r="H45" s="229">
        <v>0.61716999653882254</v>
      </c>
      <c r="I45" s="229">
        <v>0.44614698542474279</v>
      </c>
      <c r="J45" s="229">
        <v>0.21169351166828909</v>
      </c>
      <c r="K45" s="229">
        <v>2.521700352417906E-2</v>
      </c>
      <c r="L45" s="229">
        <v>3.232949170528568E-3</v>
      </c>
      <c r="M45" s="229">
        <v>3.2976081532503998E-3</v>
      </c>
      <c r="N45" s="229">
        <v>3.2976081530252019E-3</v>
      </c>
      <c r="O45" s="229">
        <v>3.2976081530181481E-3</v>
      </c>
      <c r="P45" s="229">
        <v>3.232949169420166E-3</v>
      </c>
      <c r="Q45" s="229">
        <v>3.2976081524471999E-3</v>
      </c>
      <c r="R45" s="229">
        <v>2.0690874692408869E-3</v>
      </c>
      <c r="S45" s="229">
        <v>2.844995270369998E-3</v>
      </c>
      <c r="T45" s="229">
        <v>3.1036312028133572E-3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1.3046130695759499</v>
      </c>
      <c r="C46" s="261">
        <v>1.6127664446365151</v>
      </c>
      <c r="D46" s="261">
        <v>1.7862942589010571</v>
      </c>
      <c r="E46" s="261">
        <v>1.757712897164204</v>
      </c>
      <c r="F46" s="261">
        <v>1.7880644636418961</v>
      </c>
      <c r="G46" s="261">
        <v>1.9807392358347551</v>
      </c>
      <c r="H46" s="261">
        <v>1.991075420529544</v>
      </c>
      <c r="I46" s="261">
        <v>2.1960083632149092</v>
      </c>
      <c r="J46" s="261">
        <v>1.6064097757531819</v>
      </c>
      <c r="K46" s="261">
        <v>1.4560244250057961</v>
      </c>
      <c r="L46" s="261">
        <v>1.260148709614195</v>
      </c>
      <c r="M46" s="261">
        <v>1.341203144654723</v>
      </c>
      <c r="N46" s="261">
        <v>1.2388344873562609</v>
      </c>
      <c r="O46" s="261">
        <v>1.005435526448319</v>
      </c>
      <c r="P46" s="261">
        <v>0.76936379912415931</v>
      </c>
      <c r="Q46" s="261">
        <v>0.8872533467150473</v>
      </c>
      <c r="R46" s="261">
        <v>0.91746993837242397</v>
      </c>
      <c r="S46" s="261">
        <v>0.94605538291507785</v>
      </c>
      <c r="T46" s="261">
        <v>0.96251476720630946</v>
      </c>
      <c r="U46" s="261">
        <v>0.65610927564387933</v>
      </c>
      <c r="V46" s="261">
        <v>0.60606628664581341</v>
      </c>
      <c r="W46" s="261">
        <v>0.71764921858002473</v>
      </c>
      <c r="X46" s="261">
        <v>0.69991764320724092</v>
      </c>
      <c r="Y46" s="261">
        <v>0.68225609221297678</v>
      </c>
      <c r="DA46" s="70" t="s">
        <v>2482</v>
      </c>
    </row>
    <row r="47" spans="1:105" ht="12" customHeight="1" x14ac:dyDescent="0.25">
      <c r="A47" s="41" t="s">
        <v>2442</v>
      </c>
      <c r="B47" s="350">
        <v>0.81321808023066844</v>
      </c>
      <c r="C47" s="350">
        <v>1.005302539544576</v>
      </c>
      <c r="D47" s="350">
        <v>1.1134694430301459</v>
      </c>
      <c r="E47" s="350">
        <v>1.095653524529822</v>
      </c>
      <c r="F47" s="350">
        <v>1.114572883225964</v>
      </c>
      <c r="G47" s="350">
        <v>1.234674859823889</v>
      </c>
      <c r="H47" s="350">
        <v>1.241117821703106</v>
      </c>
      <c r="I47" s="350">
        <v>1.368860811646311</v>
      </c>
      <c r="J47" s="350">
        <v>1.0013401707882621</v>
      </c>
      <c r="K47" s="350">
        <v>0.90759890061276371</v>
      </c>
      <c r="L47" s="350">
        <v>0.78550164668417832</v>
      </c>
      <c r="M47" s="350">
        <v>0.83602615360120935</v>
      </c>
      <c r="N47" s="350">
        <v>0.77221563007862581</v>
      </c>
      <c r="O47" s="350">
        <v>0.62672861991163187</v>
      </c>
      <c r="P47" s="350">
        <v>0.47957556636013632</v>
      </c>
      <c r="Q47" s="350">
        <v>0.55306088841220291</v>
      </c>
      <c r="R47" s="350">
        <v>0.57189611184493527</v>
      </c>
      <c r="S47" s="350">
        <v>0.58971457532320881</v>
      </c>
      <c r="T47" s="350">
        <v>0.59997437511154361</v>
      </c>
      <c r="U47" s="350">
        <v>0.40897944226028438</v>
      </c>
      <c r="V47" s="350">
        <v>0.37778562365532492</v>
      </c>
      <c r="W47" s="350">
        <v>0.44733977715122941</v>
      </c>
      <c r="X47" s="350">
        <v>0.43628696921883031</v>
      </c>
      <c r="Y47" s="350">
        <v>0.42527781031310191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0.99999999999999967</v>
      </c>
      <c r="D51" s="232">
        <f t="shared" si="3"/>
        <v>0.99999999999999989</v>
      </c>
      <c r="E51" s="232">
        <f t="shared" si="3"/>
        <v>1</v>
      </c>
      <c r="F51" s="232">
        <f t="shared" si="3"/>
        <v>1.0000000000000004</v>
      </c>
      <c r="G51" s="232">
        <f t="shared" si="3"/>
        <v>0.99999999999999989</v>
      </c>
      <c r="H51" s="232">
        <f t="shared" si="3"/>
        <v>1.0000000000000002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0.99999999999999978</v>
      </c>
      <c r="N51" s="232">
        <f t="shared" si="3"/>
        <v>0.99999999999999989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1.0000000000000002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0.99999999999999978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2.1592007065251478E-2</v>
      </c>
      <c r="C52" s="299">
        <f t="shared" si="4"/>
        <v>2.2373200789205749E-2</v>
      </c>
      <c r="D52" s="299">
        <f t="shared" si="4"/>
        <v>2.2261420086774061E-2</v>
      </c>
      <c r="E52" s="299">
        <f t="shared" si="4"/>
        <v>2.233585126654411E-2</v>
      </c>
      <c r="F52" s="299">
        <f t="shared" si="4"/>
        <v>2.2103050281975112E-2</v>
      </c>
      <c r="G52" s="299">
        <f t="shared" si="4"/>
        <v>2.0732957909190892E-2</v>
      </c>
      <c r="H52" s="299">
        <f t="shared" si="4"/>
        <v>1.8712446757416779E-2</v>
      </c>
      <c r="I52" s="299">
        <f t="shared" si="4"/>
        <v>1.7926519416236589E-2</v>
      </c>
      <c r="J52" s="299">
        <f t="shared" si="4"/>
        <v>2.1747120855263154E-2</v>
      </c>
      <c r="K52" s="299">
        <f t="shared" si="4"/>
        <v>2.0778227099962465E-2</v>
      </c>
      <c r="L52" s="299">
        <f t="shared" si="4"/>
        <v>2.181123347116716E-2</v>
      </c>
      <c r="M52" s="299">
        <f t="shared" si="4"/>
        <v>2.0914941507285952E-2</v>
      </c>
      <c r="N52" s="299">
        <f t="shared" si="4"/>
        <v>2.0503812836139456E-2</v>
      </c>
      <c r="O52" s="299">
        <f t="shared" si="4"/>
        <v>2.0364328751712221E-2</v>
      </c>
      <c r="P52" s="299">
        <f t="shared" si="4"/>
        <v>2.1464888362863525E-2</v>
      </c>
      <c r="Q52" s="299">
        <f t="shared" si="4"/>
        <v>2.0879922438810292E-2</v>
      </c>
      <c r="R52" s="299">
        <f t="shared" si="4"/>
        <v>2.1578479610652693E-2</v>
      </c>
      <c r="S52" s="299">
        <f t="shared" si="4"/>
        <v>2.1809862108139653E-2</v>
      </c>
      <c r="T52" s="299">
        <f t="shared" si="4"/>
        <v>2.1073064645045578E-2</v>
      </c>
      <c r="U52" s="299">
        <f t="shared" si="4"/>
        <v>2.1250763272868331E-2</v>
      </c>
      <c r="V52" s="299">
        <f t="shared" si="4"/>
        <v>2.0742806951086872E-2</v>
      </c>
      <c r="W52" s="299">
        <f t="shared" si="4"/>
        <v>2.0772128401085378E-2</v>
      </c>
      <c r="X52" s="299">
        <f t="shared" si="4"/>
        <v>2.1032646525216497E-2</v>
      </c>
      <c r="Y52" s="299">
        <f t="shared" si="4"/>
        <v>2.1499752093268574E-2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7.6144314805817433E-3</v>
      </c>
      <c r="C53" s="233">
        <f t="shared" si="5"/>
        <v>7.8899198159705884E-3</v>
      </c>
      <c r="D53" s="233">
        <f t="shared" si="5"/>
        <v>7.8505002985100169E-3</v>
      </c>
      <c r="E53" s="233">
        <f t="shared" si="5"/>
        <v>7.8767484891791462E-3</v>
      </c>
      <c r="F53" s="233">
        <f t="shared" si="5"/>
        <v>7.7946511121147711E-3</v>
      </c>
      <c r="G53" s="233">
        <f t="shared" si="5"/>
        <v>7.3114873903215236E-3</v>
      </c>
      <c r="H53" s="233">
        <f t="shared" si="5"/>
        <v>6.5989531791923097E-3</v>
      </c>
      <c r="I53" s="233">
        <f t="shared" si="5"/>
        <v>6.3217955314550083E-3</v>
      </c>
      <c r="J53" s="233">
        <f t="shared" si="5"/>
        <v>7.6691324318257804E-3</v>
      </c>
      <c r="K53" s="233">
        <f t="shared" si="5"/>
        <v>7.3274515918091273E-3</v>
      </c>
      <c r="L53" s="233">
        <f t="shared" si="5"/>
        <v>7.6917417760783372E-3</v>
      </c>
      <c r="M53" s="233">
        <f t="shared" si="5"/>
        <v>7.3756639920657136E-3</v>
      </c>
      <c r="N53" s="233">
        <f t="shared" si="5"/>
        <v>7.2306792721789966E-3</v>
      </c>
      <c r="O53" s="233">
        <f t="shared" si="5"/>
        <v>7.1814901439847898E-3</v>
      </c>
      <c r="P53" s="233">
        <f t="shared" si="5"/>
        <v>7.5696030101987683E-3</v>
      </c>
      <c r="Q53" s="233">
        <f t="shared" si="5"/>
        <v>7.3633145010426771E-3</v>
      </c>
      <c r="R53" s="233">
        <f t="shared" si="5"/>
        <v>7.6096610173340268E-3</v>
      </c>
      <c r="S53" s="233">
        <f t="shared" si="5"/>
        <v>7.6912581642595559E-3</v>
      </c>
      <c r="T53" s="233">
        <f t="shared" si="5"/>
        <v>7.4314261912131509E-3</v>
      </c>
      <c r="U53" s="233">
        <f t="shared" si="5"/>
        <v>7.4940916961687889E-3</v>
      </c>
      <c r="V53" s="233">
        <f t="shared" si="5"/>
        <v>7.3149606595937881E-3</v>
      </c>
      <c r="W53" s="233">
        <f t="shared" si="5"/>
        <v>7.3253008827722128E-3</v>
      </c>
      <c r="X53" s="233">
        <f t="shared" si="5"/>
        <v>7.4171727221825747E-3</v>
      </c>
      <c r="Y53" s="233">
        <f t="shared" si="5"/>
        <v>7.5818977211779071E-3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5.0838571593693628E-2</v>
      </c>
      <c r="C54" s="233">
        <f t="shared" si="6"/>
        <v>5.2677899125579609E-2</v>
      </c>
      <c r="D54" s="233">
        <f t="shared" si="6"/>
        <v>5.2414710473121615E-2</v>
      </c>
      <c r="E54" s="233">
        <f t="shared" si="6"/>
        <v>5.2589959344155571E-2</v>
      </c>
      <c r="F54" s="233">
        <f t="shared" si="6"/>
        <v>5.2041827367108377E-2</v>
      </c>
      <c r="G54" s="233">
        <f t="shared" si="6"/>
        <v>4.8815932758364065E-2</v>
      </c>
      <c r="H54" s="233">
        <f t="shared" si="6"/>
        <v>4.405862138221904E-2</v>
      </c>
      <c r="I54" s="233">
        <f t="shared" si="6"/>
        <v>4.2208148506710778E-2</v>
      </c>
      <c r="J54" s="233">
        <f t="shared" si="6"/>
        <v>5.1203788384094215E-2</v>
      </c>
      <c r="K54" s="233">
        <f t="shared" si="6"/>
        <v>4.892251946839403E-2</v>
      </c>
      <c r="L54" s="233">
        <f t="shared" si="6"/>
        <v>5.1354742105248777E-2</v>
      </c>
      <c r="M54" s="233">
        <f t="shared" si="6"/>
        <v>4.9244414749532089E-2</v>
      </c>
      <c r="N54" s="233">
        <f t="shared" si="6"/>
        <v>4.8276408657317658E-2</v>
      </c>
      <c r="O54" s="233">
        <f t="shared" si="6"/>
        <v>4.7947992146943931E-2</v>
      </c>
      <c r="P54" s="233">
        <f t="shared" si="6"/>
        <v>5.0539269484690161E-2</v>
      </c>
      <c r="Q54" s="233">
        <f t="shared" si="6"/>
        <v>4.9161962043099416E-2</v>
      </c>
      <c r="R54" s="233">
        <f t="shared" si="6"/>
        <v>5.0806721082204707E-2</v>
      </c>
      <c r="S54" s="233">
        <f t="shared" si="6"/>
        <v>5.1351513218872227E-2</v>
      </c>
      <c r="T54" s="233">
        <f t="shared" si="6"/>
        <v>4.9616717075819772E-2</v>
      </c>
      <c r="U54" s="233">
        <f t="shared" si="6"/>
        <v>5.0035110066585599E-2</v>
      </c>
      <c r="V54" s="233">
        <f t="shared" si="6"/>
        <v>4.8839122414612537E-2</v>
      </c>
      <c r="W54" s="233">
        <f t="shared" si="6"/>
        <v>4.890816002795137E-2</v>
      </c>
      <c r="X54" s="233">
        <f t="shared" si="6"/>
        <v>4.9521552255226482E-2</v>
      </c>
      <c r="Y54" s="233">
        <f t="shared" si="6"/>
        <v>5.0621356446261832E-2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2.2250703152003341E-2</v>
      </c>
      <c r="C55" s="233">
        <f t="shared" si="7"/>
        <v>2.3055728345047499E-2</v>
      </c>
      <c r="D55" s="233">
        <f t="shared" si="7"/>
        <v>2.2940537607085344E-2</v>
      </c>
      <c r="E55" s="233">
        <f t="shared" si="7"/>
        <v>2.3017239419997507E-2</v>
      </c>
      <c r="F55" s="233">
        <f t="shared" si="7"/>
        <v>2.2777336497333361E-2</v>
      </c>
      <c r="G55" s="233">
        <f t="shared" si="7"/>
        <v>2.1365447431832506E-2</v>
      </c>
      <c r="H55" s="233">
        <f t="shared" si="7"/>
        <v>1.928329760122274E-2</v>
      </c>
      <c r="I55" s="233">
        <f t="shared" si="7"/>
        <v>1.8473394384963308E-2</v>
      </c>
      <c r="J55" s="233">
        <f t="shared" si="7"/>
        <v>2.2410548917424868E-2</v>
      </c>
      <c r="K55" s="233">
        <f t="shared" si="7"/>
        <v>2.1412097626172737E-2</v>
      </c>
      <c r="L55" s="233">
        <f t="shared" si="7"/>
        <v>2.2476617383430243E-2</v>
      </c>
      <c r="M55" s="233">
        <f t="shared" si="7"/>
        <v>2.1552982708544367E-2</v>
      </c>
      <c r="N55" s="233">
        <f t="shared" si="7"/>
        <v>2.11293119496699E-2</v>
      </c>
      <c r="O55" s="233">
        <f t="shared" si="7"/>
        <v>2.0985572697101103E-2</v>
      </c>
      <c r="P55" s="233">
        <f t="shared" si="7"/>
        <v>2.2119706505727959E-2</v>
      </c>
      <c r="Q55" s="233">
        <f t="shared" si="7"/>
        <v>2.1516895331629537E-2</v>
      </c>
      <c r="R55" s="233">
        <f t="shared" si="7"/>
        <v>2.2236763022409546E-2</v>
      </c>
      <c r="S55" s="233">
        <f t="shared" si="7"/>
        <v>2.2475204184946817E-2</v>
      </c>
      <c r="T55" s="233">
        <f t="shared" si="7"/>
        <v>2.1715929626314474E-2</v>
      </c>
      <c r="U55" s="233">
        <f t="shared" si="7"/>
        <v>2.1899049213403039E-2</v>
      </c>
      <c r="V55" s="233">
        <f t="shared" si="7"/>
        <v>2.1375596933307615E-2</v>
      </c>
      <c r="W55" s="233">
        <f t="shared" si="7"/>
        <v>2.1405812877473018E-2</v>
      </c>
      <c r="X55" s="233">
        <f t="shared" si="7"/>
        <v>2.1674278492005327E-2</v>
      </c>
      <c r="Y55" s="233">
        <f t="shared" si="7"/>
        <v>2.215563380575478E-2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3.7891757151768062E-2</v>
      </c>
      <c r="C56" s="300">
        <f t="shared" si="8"/>
        <v>3.9340612444885723E-2</v>
      </c>
      <c r="D56" s="300">
        <f t="shared" si="8"/>
        <v>3.9186793119262722E-2</v>
      </c>
      <c r="E56" s="300">
        <f t="shared" si="8"/>
        <v>3.9245371078765662E-2</v>
      </c>
      <c r="F56" s="300">
        <f t="shared" si="8"/>
        <v>4.0003526062233223E-2</v>
      </c>
      <c r="G56" s="300">
        <f t="shared" si="8"/>
        <v>3.7206505664770115E-2</v>
      </c>
      <c r="H56" s="300">
        <f t="shared" si="8"/>
        <v>3.3777193925860254E-2</v>
      </c>
      <c r="I56" s="300">
        <f t="shared" si="8"/>
        <v>3.2829616622610226E-2</v>
      </c>
      <c r="J56" s="300">
        <f t="shared" si="8"/>
        <v>3.9352336747192969E-2</v>
      </c>
      <c r="K56" s="300">
        <f t="shared" si="8"/>
        <v>3.6806394078486931E-2</v>
      </c>
      <c r="L56" s="300">
        <f t="shared" si="8"/>
        <v>3.8669746245617448E-2</v>
      </c>
      <c r="M56" s="300">
        <f t="shared" si="8"/>
        <v>3.7020543070327309E-2</v>
      </c>
      <c r="N56" s="300">
        <f t="shared" si="8"/>
        <v>3.6641221829480847E-2</v>
      </c>
      <c r="O56" s="300">
        <f t="shared" si="8"/>
        <v>3.6480436281748969E-2</v>
      </c>
      <c r="P56" s="300">
        <f t="shared" si="8"/>
        <v>3.7589760185161407E-2</v>
      </c>
      <c r="Q56" s="300">
        <f t="shared" si="8"/>
        <v>3.6745924381757118E-2</v>
      </c>
      <c r="R56" s="300">
        <f t="shared" si="8"/>
        <v>3.7379582196130454E-2</v>
      </c>
      <c r="S56" s="300">
        <f t="shared" si="8"/>
        <v>3.7424205892404132E-2</v>
      </c>
      <c r="T56" s="300">
        <f t="shared" si="8"/>
        <v>3.6707864220089662E-2</v>
      </c>
      <c r="U56" s="300">
        <f t="shared" si="8"/>
        <v>3.681642503581288E-2</v>
      </c>
      <c r="V56" s="300">
        <f t="shared" si="8"/>
        <v>3.6479118099374687E-2</v>
      </c>
      <c r="W56" s="300">
        <f t="shared" si="8"/>
        <v>3.6482912849839698E-2</v>
      </c>
      <c r="X56" s="300">
        <f t="shared" si="8"/>
        <v>3.6647975794935977E-2</v>
      </c>
      <c r="Y56" s="300">
        <f t="shared" si="8"/>
        <v>3.712612941661151E-2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0.18508203628214331</v>
      </c>
      <c r="C57" s="301">
        <f t="shared" si="9"/>
        <v>0.19106051607163935</v>
      </c>
      <c r="D57" s="301">
        <f t="shared" si="9"/>
        <v>0.19011058472938691</v>
      </c>
      <c r="E57" s="301">
        <f t="shared" si="9"/>
        <v>0.19089159015098711</v>
      </c>
      <c r="F57" s="301">
        <f t="shared" si="9"/>
        <v>0.18930279682705065</v>
      </c>
      <c r="G57" s="301">
        <f t="shared" si="9"/>
        <v>0.18234060182762146</v>
      </c>
      <c r="H57" s="301">
        <f t="shared" si="9"/>
        <v>0.17084025343064241</v>
      </c>
      <c r="I57" s="301">
        <f t="shared" si="9"/>
        <v>0.16627651725514536</v>
      </c>
      <c r="J57" s="301">
        <f t="shared" si="9"/>
        <v>0.18681111326190669</v>
      </c>
      <c r="K57" s="301">
        <f t="shared" si="9"/>
        <v>0.18183912000255412</v>
      </c>
      <c r="L57" s="301">
        <f t="shared" si="9"/>
        <v>0.18604147529996265</v>
      </c>
      <c r="M57" s="301">
        <f t="shared" si="9"/>
        <v>0.18290201440280704</v>
      </c>
      <c r="N57" s="301">
        <f t="shared" si="9"/>
        <v>0.18213744362116996</v>
      </c>
      <c r="O57" s="301">
        <f t="shared" si="9"/>
        <v>0.18211661189319783</v>
      </c>
      <c r="P57" s="301">
        <f t="shared" si="9"/>
        <v>0.18405663790259791</v>
      </c>
      <c r="Q57" s="301">
        <f t="shared" si="9"/>
        <v>0.18197682973987209</v>
      </c>
      <c r="R57" s="301">
        <f t="shared" si="9"/>
        <v>0.1845205682565205</v>
      </c>
      <c r="S57" s="301">
        <f t="shared" si="9"/>
        <v>0.18679352001264546</v>
      </c>
      <c r="T57" s="301">
        <f t="shared" si="9"/>
        <v>0.18318242776716814</v>
      </c>
      <c r="U57" s="301">
        <f t="shared" si="9"/>
        <v>0.18380504059519684</v>
      </c>
      <c r="V57" s="301">
        <f t="shared" si="9"/>
        <v>0.18226158478987539</v>
      </c>
      <c r="W57" s="301">
        <f t="shared" si="9"/>
        <v>0.18230169594629092</v>
      </c>
      <c r="X57" s="301">
        <f t="shared" si="9"/>
        <v>0.18298506604020393</v>
      </c>
      <c r="Y57" s="301">
        <f t="shared" si="9"/>
        <v>0.18505142859069507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4.9308631811332666E-2</v>
      </c>
      <c r="C58" s="302">
        <f t="shared" si="10"/>
        <v>3.2266841476043348E-2</v>
      </c>
      <c r="D58" s="302">
        <f t="shared" si="10"/>
        <v>3.5128220698478256E-2</v>
      </c>
      <c r="E58" s="302">
        <f t="shared" si="10"/>
        <v>3.1672847804389684E-2</v>
      </c>
      <c r="F58" s="302">
        <f t="shared" si="10"/>
        <v>3.692840062010648E-2</v>
      </c>
      <c r="G58" s="302">
        <f t="shared" si="10"/>
        <v>8.2343474309934245E-2</v>
      </c>
      <c r="H58" s="302">
        <f t="shared" si="10"/>
        <v>8.9388085706953863E-2</v>
      </c>
      <c r="I58" s="302">
        <f t="shared" si="10"/>
        <v>8.8068961667684048E-2</v>
      </c>
      <c r="J58" s="302">
        <f t="shared" si="10"/>
        <v>4.9517087082791476E-2</v>
      </c>
      <c r="K58" s="302">
        <f t="shared" si="10"/>
        <v>7.8823457170307074E-2</v>
      </c>
      <c r="L58" s="302">
        <f t="shared" si="10"/>
        <v>5.0647141493461327E-2</v>
      </c>
      <c r="M58" s="302">
        <f t="shared" si="10"/>
        <v>7.8868300118985601E-2</v>
      </c>
      <c r="N58" s="302">
        <f t="shared" si="10"/>
        <v>8.8028292971969804E-2</v>
      </c>
      <c r="O58" s="302">
        <f t="shared" si="10"/>
        <v>8.8719716089231307E-2</v>
      </c>
      <c r="P58" s="302">
        <f t="shared" si="10"/>
        <v>5.770191805349683E-2</v>
      </c>
      <c r="Q58" s="302">
        <f t="shared" si="10"/>
        <v>7.6606820455981189E-2</v>
      </c>
      <c r="R58" s="302">
        <f t="shared" si="10"/>
        <v>5.6017584103263122E-2</v>
      </c>
      <c r="S58" s="302">
        <f t="shared" si="10"/>
        <v>4.3472609788738251E-2</v>
      </c>
      <c r="T58" s="302">
        <f t="shared" si="10"/>
        <v>6.4410362941424978E-2</v>
      </c>
      <c r="U58" s="302">
        <f t="shared" si="10"/>
        <v>6.0036464768129724E-2</v>
      </c>
      <c r="V58" s="302">
        <f t="shared" si="10"/>
        <v>7.5268691314621106E-2</v>
      </c>
      <c r="W58" s="302">
        <f t="shared" si="10"/>
        <v>7.469179904146224E-2</v>
      </c>
      <c r="X58" s="302">
        <f t="shared" si="10"/>
        <v>6.6987512093269572E-2</v>
      </c>
      <c r="Y58" s="302">
        <f t="shared" si="10"/>
        <v>5.1777517624176414E-2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0.13577340447081063</v>
      </c>
      <c r="C59" s="302">
        <f t="shared" si="11"/>
        <v>0.15879367459559598</v>
      </c>
      <c r="D59" s="302">
        <f t="shared" si="11"/>
        <v>0.15498236403090865</v>
      </c>
      <c r="E59" s="302">
        <f t="shared" si="11"/>
        <v>0.15921874234659744</v>
      </c>
      <c r="F59" s="302">
        <f t="shared" si="11"/>
        <v>0.15237439620694418</v>
      </c>
      <c r="G59" s="302">
        <f t="shared" si="11"/>
        <v>9.9997127517687232E-2</v>
      </c>
      <c r="H59" s="302">
        <f t="shared" si="11"/>
        <v>8.1452167723688546E-2</v>
      </c>
      <c r="I59" s="302">
        <f t="shared" si="11"/>
        <v>7.8207555587461314E-2</v>
      </c>
      <c r="J59" s="302">
        <f t="shared" si="11"/>
        <v>0.13729402617911524</v>
      </c>
      <c r="K59" s="302">
        <f t="shared" si="11"/>
        <v>0.10301566283224704</v>
      </c>
      <c r="L59" s="302">
        <f t="shared" si="11"/>
        <v>0.13539433380650134</v>
      </c>
      <c r="M59" s="302">
        <f t="shared" si="11"/>
        <v>0.10403371428382144</v>
      </c>
      <c r="N59" s="302">
        <f t="shared" si="11"/>
        <v>9.4109150649200168E-2</v>
      </c>
      <c r="O59" s="302">
        <f t="shared" si="11"/>
        <v>9.339689580396654E-2</v>
      </c>
      <c r="P59" s="302">
        <f t="shared" si="11"/>
        <v>0.12635471984910107</v>
      </c>
      <c r="Q59" s="302">
        <f t="shared" si="11"/>
        <v>0.10537000928389087</v>
      </c>
      <c r="R59" s="302">
        <f t="shared" si="11"/>
        <v>0.12850298415325737</v>
      </c>
      <c r="S59" s="302">
        <f t="shared" si="11"/>
        <v>0.14332091022390722</v>
      </c>
      <c r="T59" s="302">
        <f t="shared" si="11"/>
        <v>0.11877206482574316</v>
      </c>
      <c r="U59" s="302">
        <f t="shared" si="11"/>
        <v>0.12376857582706711</v>
      </c>
      <c r="V59" s="302">
        <f t="shared" si="11"/>
        <v>0.10699289347525427</v>
      </c>
      <c r="W59" s="302">
        <f t="shared" si="11"/>
        <v>0.10760989690482868</v>
      </c>
      <c r="X59" s="302">
        <f t="shared" si="11"/>
        <v>0.11599755394693435</v>
      </c>
      <c r="Y59" s="302">
        <f t="shared" si="11"/>
        <v>0.13327391096651867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6.4420994166648107E-2</v>
      </c>
      <c r="C60" s="301">
        <f t="shared" si="12"/>
        <v>6.0620949538935362E-2</v>
      </c>
      <c r="D60" s="301">
        <f t="shared" si="12"/>
        <v>6.1301467824583511E-2</v>
      </c>
      <c r="E60" s="301">
        <f t="shared" si="12"/>
        <v>6.1074491262465912E-2</v>
      </c>
      <c r="F60" s="301">
        <f t="shared" si="12"/>
        <v>5.4634303478121142E-2</v>
      </c>
      <c r="G60" s="301">
        <f t="shared" si="12"/>
        <v>5.6382288015728199E-2</v>
      </c>
      <c r="H60" s="301">
        <f t="shared" si="12"/>
        <v>5.6825883855490096E-2</v>
      </c>
      <c r="I60" s="301">
        <f t="shared" si="12"/>
        <v>6.6150965198200198E-2</v>
      </c>
      <c r="J60" s="301">
        <f t="shared" si="12"/>
        <v>5.4051453828431829E-2</v>
      </c>
      <c r="K60" s="301">
        <f t="shared" si="12"/>
        <v>7.1589069982948561E-2</v>
      </c>
      <c r="L60" s="301">
        <f t="shared" si="12"/>
        <v>6.554918922548586E-2</v>
      </c>
      <c r="M60" s="301">
        <f t="shared" si="12"/>
        <v>6.7671067604338206E-2</v>
      </c>
      <c r="N60" s="301">
        <f t="shared" si="12"/>
        <v>7.1196843089159481E-2</v>
      </c>
      <c r="O60" s="301">
        <f t="shared" si="12"/>
        <v>7.1847807945415815E-2</v>
      </c>
      <c r="P60" s="301">
        <f t="shared" si="12"/>
        <v>7.0568007871053218E-2</v>
      </c>
      <c r="Q60" s="301">
        <f t="shared" si="12"/>
        <v>7.2414262358631895E-2</v>
      </c>
      <c r="R60" s="301">
        <f t="shared" si="12"/>
        <v>6.8721342409514372E-2</v>
      </c>
      <c r="S60" s="301">
        <f t="shared" si="12"/>
        <v>6.7713813220338315E-2</v>
      </c>
      <c r="T60" s="301">
        <f t="shared" si="12"/>
        <v>7.178851432257688E-2</v>
      </c>
      <c r="U60" s="301">
        <f t="shared" si="12"/>
        <v>7.1168778270313648E-2</v>
      </c>
      <c r="V60" s="301">
        <f t="shared" si="12"/>
        <v>7.304406929279833E-2</v>
      </c>
      <c r="W60" s="301">
        <f t="shared" si="12"/>
        <v>7.2944702200090028E-2</v>
      </c>
      <c r="X60" s="301">
        <f t="shared" si="12"/>
        <v>7.1920151577970201E-2</v>
      </c>
      <c r="Y60" s="301">
        <f t="shared" si="12"/>
        <v>6.9575472408612352E-2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3.9320697000608675E-2</v>
      </c>
      <c r="C61" s="302">
        <f t="shared" si="13"/>
        <v>3.4612529540394017E-2</v>
      </c>
      <c r="D61" s="302">
        <f t="shared" si="13"/>
        <v>3.542299076464836E-2</v>
      </c>
      <c r="E61" s="302">
        <f t="shared" si="13"/>
        <v>3.5109489372995399E-2</v>
      </c>
      <c r="F61" s="302">
        <f t="shared" si="13"/>
        <v>2.8939928301376736E-2</v>
      </c>
      <c r="G61" s="302">
        <f t="shared" si="13"/>
        <v>3.2280619139879396E-2</v>
      </c>
      <c r="H61" s="302">
        <f t="shared" si="13"/>
        <v>3.5073020729081986E-2</v>
      </c>
      <c r="I61" s="302">
        <f t="shared" si="13"/>
        <v>4.5311727644205185E-2</v>
      </c>
      <c r="J61" s="302">
        <f t="shared" si="13"/>
        <v>2.8770839834407019E-2</v>
      </c>
      <c r="K61" s="302">
        <f t="shared" si="13"/>
        <v>4.7434776534617959E-2</v>
      </c>
      <c r="L61" s="302">
        <f t="shared" si="13"/>
        <v>4.0194045535985351E-2</v>
      </c>
      <c r="M61" s="302">
        <f t="shared" si="13"/>
        <v>4.3357846260128001E-2</v>
      </c>
      <c r="N61" s="302">
        <f t="shared" si="13"/>
        <v>4.7361550998495261E-2</v>
      </c>
      <c r="O61" s="302">
        <f t="shared" si="13"/>
        <v>4.8174663447537971E-2</v>
      </c>
      <c r="P61" s="302">
        <f t="shared" si="13"/>
        <v>4.5615483776579424E-2</v>
      </c>
      <c r="Q61" s="302">
        <f t="shared" si="13"/>
        <v>4.8141750014866154E-2</v>
      </c>
      <c r="R61" s="302">
        <f t="shared" si="13"/>
        <v>4.3636770651923701E-2</v>
      </c>
      <c r="S61" s="302">
        <f t="shared" si="13"/>
        <v>4.236026371425064E-2</v>
      </c>
      <c r="T61" s="302">
        <f t="shared" si="13"/>
        <v>4.7291477840913282E-2</v>
      </c>
      <c r="U61" s="302">
        <f t="shared" si="13"/>
        <v>4.6465170516657189E-2</v>
      </c>
      <c r="V61" s="302">
        <f t="shared" si="13"/>
        <v>4.893095109324179E-2</v>
      </c>
      <c r="W61" s="302">
        <f t="shared" si="13"/>
        <v>4.8797498373103043E-2</v>
      </c>
      <c r="X61" s="302">
        <f t="shared" si="13"/>
        <v>4.7470100391167648E-2</v>
      </c>
      <c r="Y61" s="302">
        <f t="shared" si="13"/>
        <v>4.4582419891243938E-2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2.5100297166039429E-2</v>
      </c>
      <c r="C62" s="302">
        <f t="shared" si="14"/>
        <v>2.6008419998541345E-2</v>
      </c>
      <c r="D62" s="302">
        <f t="shared" si="14"/>
        <v>2.5878477059935154E-2</v>
      </c>
      <c r="E62" s="302">
        <f t="shared" si="14"/>
        <v>2.596500188947052E-2</v>
      </c>
      <c r="F62" s="302">
        <f t="shared" si="14"/>
        <v>2.5694375176744406E-2</v>
      </c>
      <c r="G62" s="302">
        <f t="shared" si="14"/>
        <v>2.410166887584881E-2</v>
      </c>
      <c r="H62" s="302">
        <f t="shared" si="14"/>
        <v>2.1752863126408107E-2</v>
      </c>
      <c r="I62" s="302">
        <f t="shared" si="14"/>
        <v>2.083923755399501E-2</v>
      </c>
      <c r="J62" s="302">
        <f t="shared" si="14"/>
        <v>2.5280613994024807E-2</v>
      </c>
      <c r="K62" s="302">
        <f t="shared" si="14"/>
        <v>2.4154293448330599E-2</v>
      </c>
      <c r="L62" s="302">
        <f t="shared" si="14"/>
        <v>2.5355143689500516E-2</v>
      </c>
      <c r="M62" s="302">
        <f t="shared" si="14"/>
        <v>2.4313221344210212E-2</v>
      </c>
      <c r="N62" s="302">
        <f t="shared" si="14"/>
        <v>2.3835292090664213E-2</v>
      </c>
      <c r="O62" s="302">
        <f t="shared" si="14"/>
        <v>2.3673144497877847E-2</v>
      </c>
      <c r="P62" s="302">
        <f t="shared" si="14"/>
        <v>2.4952524094473797E-2</v>
      </c>
      <c r="Q62" s="302">
        <f t="shared" si="14"/>
        <v>2.4272512343765734E-2</v>
      </c>
      <c r="R62" s="302">
        <f t="shared" si="14"/>
        <v>2.5084571757590678E-2</v>
      </c>
      <c r="S62" s="302">
        <f t="shared" si="14"/>
        <v>2.5353549506087682E-2</v>
      </c>
      <c r="T62" s="302">
        <f t="shared" si="14"/>
        <v>2.4497036481663601E-2</v>
      </c>
      <c r="U62" s="302">
        <f t="shared" si="14"/>
        <v>2.4703607753656466E-2</v>
      </c>
      <c r="V62" s="302">
        <f t="shared" si="14"/>
        <v>2.4113118199556548E-2</v>
      </c>
      <c r="W62" s="302">
        <f t="shared" si="14"/>
        <v>2.4147203826986988E-2</v>
      </c>
      <c r="X62" s="302">
        <f t="shared" si="14"/>
        <v>2.4450051186802553E-2</v>
      </c>
      <c r="Y62" s="302">
        <f t="shared" si="14"/>
        <v>2.499305251736841E-2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0.22663106483527742</v>
      </c>
      <c r="C63" s="301">
        <f t="shared" si="15"/>
        <v>0.23395165233261964</v>
      </c>
      <c r="D63" s="301">
        <f t="shared" si="15"/>
        <v>0.23278847109720852</v>
      </c>
      <c r="E63" s="301">
        <f t="shared" si="15"/>
        <v>0.23374480426651489</v>
      </c>
      <c r="F63" s="301">
        <f t="shared" si="15"/>
        <v>0.23179934305353139</v>
      </c>
      <c r="G63" s="301">
        <f t="shared" si="15"/>
        <v>0.22327420631953659</v>
      </c>
      <c r="H63" s="301">
        <f t="shared" si="15"/>
        <v>0.20919214705792957</v>
      </c>
      <c r="I63" s="301">
        <f t="shared" si="15"/>
        <v>0.20360389867976983</v>
      </c>
      <c r="J63" s="301">
        <f t="shared" si="15"/>
        <v>0.22874830195335519</v>
      </c>
      <c r="K63" s="301">
        <f t="shared" si="15"/>
        <v>0.222660146941903</v>
      </c>
      <c r="L63" s="301">
        <f t="shared" si="15"/>
        <v>0.2278058881224034</v>
      </c>
      <c r="M63" s="301">
        <f t="shared" si="15"/>
        <v>0.22396165028915155</v>
      </c>
      <c r="N63" s="301">
        <f t="shared" si="15"/>
        <v>0.22302544116877945</v>
      </c>
      <c r="O63" s="301">
        <f t="shared" si="15"/>
        <v>0.2229999329304464</v>
      </c>
      <c r="P63" s="301">
        <f t="shared" si="15"/>
        <v>0.22537547498277299</v>
      </c>
      <c r="Q63" s="301">
        <f t="shared" si="15"/>
        <v>0.22282877111004742</v>
      </c>
      <c r="R63" s="301">
        <f t="shared" si="15"/>
        <v>0.22594355296716795</v>
      </c>
      <c r="S63" s="301">
        <f t="shared" si="15"/>
        <v>0.22872675919915755</v>
      </c>
      <c r="T63" s="301">
        <f t="shared" si="15"/>
        <v>0.22430501359245084</v>
      </c>
      <c r="U63" s="301">
        <f t="shared" si="15"/>
        <v>0.22506739664717992</v>
      </c>
      <c r="V63" s="301">
        <f t="shared" si="15"/>
        <v>0.22317745076311282</v>
      </c>
      <c r="W63" s="301">
        <f t="shared" si="15"/>
        <v>0.22322656646484609</v>
      </c>
      <c r="X63" s="301">
        <f t="shared" si="15"/>
        <v>0.22406334617167822</v>
      </c>
      <c r="Y63" s="301">
        <f t="shared" si="15"/>
        <v>0.22659358602942253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6.0377916503672656E-2</v>
      </c>
      <c r="C64" s="302">
        <f t="shared" si="16"/>
        <v>3.9510418133930622E-2</v>
      </c>
      <c r="D64" s="302">
        <f t="shared" si="16"/>
        <v>4.3014147794055005E-2</v>
      </c>
      <c r="E64" s="302">
        <f t="shared" si="16"/>
        <v>3.8783078944150624E-2</v>
      </c>
      <c r="F64" s="302">
        <f t="shared" si="16"/>
        <v>4.5218449738905889E-2</v>
      </c>
      <c r="G64" s="302">
        <f t="shared" si="16"/>
        <v>0.1008287440529808</v>
      </c>
      <c r="H64" s="302">
        <f t="shared" si="16"/>
        <v>0.10945479882484149</v>
      </c>
      <c r="I64" s="302">
        <f t="shared" si="16"/>
        <v>0.10783954489920493</v>
      </c>
      <c r="J64" s="302">
        <f t="shared" si="16"/>
        <v>6.0633167856479368E-2</v>
      </c>
      <c r="K64" s="302">
        <f t="shared" si="16"/>
        <v>9.6518518984049437E-2</v>
      </c>
      <c r="L64" s="302">
        <f t="shared" si="16"/>
        <v>6.2016907951177133E-2</v>
      </c>
      <c r="M64" s="302">
        <f t="shared" si="16"/>
        <v>9.6573428717125237E-2</v>
      </c>
      <c r="N64" s="302">
        <f t="shared" si="16"/>
        <v>0.10778974649628952</v>
      </c>
      <c r="O64" s="302">
        <f t="shared" si="16"/>
        <v>0.10863638704803837</v>
      </c>
      <c r="P64" s="302">
        <f t="shared" si="16"/>
        <v>7.0655409861424698E-2</v>
      </c>
      <c r="Q64" s="302">
        <f t="shared" si="16"/>
        <v>9.3804269946099403E-2</v>
      </c>
      <c r="R64" s="302">
        <f t="shared" si="16"/>
        <v>6.8592960126444669E-2</v>
      </c>
      <c r="S64" s="302">
        <f t="shared" si="16"/>
        <v>5.3231767088250906E-2</v>
      </c>
      <c r="T64" s="302">
        <f t="shared" si="16"/>
        <v>7.8869832173173435E-2</v>
      </c>
      <c r="U64" s="302">
        <f t="shared" si="16"/>
        <v>7.3514038491587455E-2</v>
      </c>
      <c r="V64" s="302">
        <f t="shared" si="16"/>
        <v>9.2165744466883012E-2</v>
      </c>
      <c r="W64" s="302">
        <f t="shared" si="16"/>
        <v>9.1459345765055808E-2</v>
      </c>
      <c r="X64" s="302">
        <f t="shared" si="16"/>
        <v>8.2025525012166797E-2</v>
      </c>
      <c r="Y64" s="302">
        <f t="shared" si="16"/>
        <v>6.340104198878746E-2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0.16625314833160476</v>
      </c>
      <c r="C65" s="302">
        <f t="shared" si="17"/>
        <v>0.19444123419868903</v>
      </c>
      <c r="D65" s="302">
        <f t="shared" si="17"/>
        <v>0.18977432330315352</v>
      </c>
      <c r="E65" s="302">
        <f t="shared" si="17"/>
        <v>0.19496172532236428</v>
      </c>
      <c r="F65" s="302">
        <f t="shared" si="17"/>
        <v>0.18658089331462552</v>
      </c>
      <c r="G65" s="302">
        <f t="shared" si="17"/>
        <v>0.12244546226655578</v>
      </c>
      <c r="H65" s="302">
        <f t="shared" si="17"/>
        <v>9.973734823308808E-2</v>
      </c>
      <c r="I65" s="302">
        <f t="shared" si="17"/>
        <v>9.5764353780564873E-2</v>
      </c>
      <c r="J65" s="302">
        <f t="shared" si="17"/>
        <v>0.16811513409687584</v>
      </c>
      <c r="K65" s="302">
        <f t="shared" si="17"/>
        <v>0.12614162795785355</v>
      </c>
      <c r="L65" s="302">
        <f t="shared" si="17"/>
        <v>0.16578898017122626</v>
      </c>
      <c r="M65" s="302">
        <f t="shared" si="17"/>
        <v>0.12738822157202628</v>
      </c>
      <c r="N65" s="302">
        <f t="shared" si="17"/>
        <v>0.11523569467248997</v>
      </c>
      <c r="O65" s="302">
        <f t="shared" si="17"/>
        <v>0.11436354588240805</v>
      </c>
      <c r="P65" s="302">
        <f t="shared" si="17"/>
        <v>0.15472006512134828</v>
      </c>
      <c r="Q65" s="302">
        <f t="shared" si="17"/>
        <v>0.12902450116394801</v>
      </c>
      <c r="R65" s="302">
        <f t="shared" si="17"/>
        <v>0.15735059284072328</v>
      </c>
      <c r="S65" s="302">
        <f t="shared" si="17"/>
        <v>0.17549499211090666</v>
      </c>
      <c r="T65" s="302">
        <f t="shared" si="17"/>
        <v>0.14543518141927739</v>
      </c>
      <c r="U65" s="302">
        <f t="shared" si="17"/>
        <v>0.15155335815559248</v>
      </c>
      <c r="V65" s="302">
        <f t="shared" si="17"/>
        <v>0.1310117062962298</v>
      </c>
      <c r="W65" s="302">
        <f t="shared" si="17"/>
        <v>0.1317672206997903</v>
      </c>
      <c r="X65" s="302">
        <f t="shared" si="17"/>
        <v>0.14203782115951144</v>
      </c>
      <c r="Y65" s="302">
        <f t="shared" si="17"/>
        <v>0.1631925440406351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0.16590530148007537</v>
      </c>
      <c r="C66" s="301">
        <f t="shared" si="18"/>
        <v>0.1433774081527644</v>
      </c>
      <c r="D66" s="301">
        <f t="shared" si="18"/>
        <v>0.14662080161177021</v>
      </c>
      <c r="E66" s="301">
        <f t="shared" si="18"/>
        <v>0.14394853196312399</v>
      </c>
      <c r="F66" s="301">
        <f t="shared" si="18"/>
        <v>0.15661574177760745</v>
      </c>
      <c r="G66" s="301">
        <f t="shared" si="18"/>
        <v>0.19346165648526253</v>
      </c>
      <c r="H66" s="301">
        <f t="shared" si="18"/>
        <v>0.25198080177497501</v>
      </c>
      <c r="I66" s="301">
        <f t="shared" si="18"/>
        <v>0.26540546637985296</v>
      </c>
      <c r="J66" s="301">
        <f t="shared" si="18"/>
        <v>0.1686686208030804</v>
      </c>
      <c r="K66" s="301">
        <f t="shared" si="18"/>
        <v>0.17909948002505621</v>
      </c>
      <c r="L66" s="301">
        <f t="shared" si="18"/>
        <v>0.15861515514227204</v>
      </c>
      <c r="M66" s="301">
        <f t="shared" si="18"/>
        <v>0.17841235136102848</v>
      </c>
      <c r="N66" s="301">
        <f t="shared" si="18"/>
        <v>0.18306103772246007</v>
      </c>
      <c r="O66" s="301">
        <f t="shared" si="18"/>
        <v>0.18468483895736765</v>
      </c>
      <c r="P66" s="301">
        <f t="shared" si="18"/>
        <v>0.16422561546578987</v>
      </c>
      <c r="Q66" s="301">
        <f t="shared" si="18"/>
        <v>0.17652094385994252</v>
      </c>
      <c r="R66" s="301">
        <f t="shared" si="18"/>
        <v>0.16356663214026268</v>
      </c>
      <c r="S66" s="301">
        <f t="shared" si="18"/>
        <v>0.15604348409384497</v>
      </c>
      <c r="T66" s="301">
        <f t="shared" si="18"/>
        <v>0.17163987047480145</v>
      </c>
      <c r="U66" s="301">
        <f t="shared" si="18"/>
        <v>0.16813193644643831</v>
      </c>
      <c r="V66" s="301">
        <f t="shared" si="18"/>
        <v>0.17755703821866689</v>
      </c>
      <c r="W66" s="301">
        <f t="shared" si="18"/>
        <v>0.17712873755624184</v>
      </c>
      <c r="X66" s="301">
        <f t="shared" si="18"/>
        <v>0.17260628828495886</v>
      </c>
      <c r="Y66" s="301">
        <f t="shared" si="18"/>
        <v>0.16295207789137836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0.13415124018249125</v>
      </c>
      <c r="C67" s="301">
        <f t="shared" si="19"/>
        <v>0.1390048004177461</v>
      </c>
      <c r="D67" s="301">
        <f t="shared" si="19"/>
        <v>0.13831030639436212</v>
      </c>
      <c r="E67" s="301">
        <f t="shared" si="19"/>
        <v>0.13877274765997599</v>
      </c>
      <c r="F67" s="301">
        <f t="shared" si="19"/>
        <v>0.137326354061583</v>
      </c>
      <c r="G67" s="301">
        <f t="shared" si="19"/>
        <v>0.12881396378595328</v>
      </c>
      <c r="H67" s="301">
        <f t="shared" si="19"/>
        <v>0.11626051861552882</v>
      </c>
      <c r="I67" s="301">
        <f t="shared" si="19"/>
        <v>0.11137754839446375</v>
      </c>
      <c r="J67" s="301">
        <f t="shared" si="19"/>
        <v>0.1351149628802743</v>
      </c>
      <c r="K67" s="301">
        <f t="shared" si="19"/>
        <v>0.12909522147847405</v>
      </c>
      <c r="L67" s="301">
        <f t="shared" si="19"/>
        <v>0.13551329486066285</v>
      </c>
      <c r="M67" s="301">
        <f t="shared" si="19"/>
        <v>0.12994462872615756</v>
      </c>
      <c r="N67" s="301">
        <f t="shared" si="19"/>
        <v>0.12739028438279909</v>
      </c>
      <c r="O67" s="301">
        <f t="shared" si="19"/>
        <v>0.12652366911840593</v>
      </c>
      <c r="P67" s="301">
        <f t="shared" si="19"/>
        <v>0.13336145109414027</v>
      </c>
      <c r="Q67" s="301">
        <f t="shared" si="19"/>
        <v>0.12972705509106899</v>
      </c>
      <c r="R67" s="301">
        <f t="shared" si="19"/>
        <v>0.13406719404423953</v>
      </c>
      <c r="S67" s="301">
        <f t="shared" si="19"/>
        <v>0.13550477457580351</v>
      </c>
      <c r="T67" s="301">
        <f t="shared" si="19"/>
        <v>0.13092704851547576</v>
      </c>
      <c r="U67" s="301">
        <f t="shared" si="19"/>
        <v>0.13203109091547627</v>
      </c>
      <c r="V67" s="301">
        <f t="shared" si="19"/>
        <v>0.12887515592899776</v>
      </c>
      <c r="W67" s="301">
        <f t="shared" si="19"/>
        <v>0.12905733023402466</v>
      </c>
      <c r="X67" s="301">
        <f t="shared" si="19"/>
        <v>0.13067593054925197</v>
      </c>
      <c r="Y67" s="301">
        <f t="shared" si="19"/>
        <v>0.13357805961307473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8.362189261006614E-2</v>
      </c>
      <c r="C68" s="235">
        <f t="shared" si="20"/>
        <v>8.6647312965605558E-2</v>
      </c>
      <c r="D68" s="235">
        <f t="shared" si="20"/>
        <v>8.6214406757934681E-2</v>
      </c>
      <c r="E68" s="235">
        <f t="shared" si="20"/>
        <v>8.6502665098290063E-2</v>
      </c>
      <c r="F68" s="235">
        <f t="shared" si="20"/>
        <v>8.5601069481341815E-2</v>
      </c>
      <c r="G68" s="235">
        <f t="shared" si="20"/>
        <v>8.0294952411418638E-2</v>
      </c>
      <c r="H68" s="235">
        <f t="shared" si="20"/>
        <v>7.2469882419523082E-2</v>
      </c>
      <c r="I68" s="235">
        <f t="shared" si="20"/>
        <v>6.9426129630591762E-2</v>
      </c>
      <c r="J68" s="235">
        <f t="shared" si="20"/>
        <v>8.4222619937150592E-2</v>
      </c>
      <c r="K68" s="235">
        <f t="shared" si="20"/>
        <v>8.0470271704238663E-2</v>
      </c>
      <c r="L68" s="235">
        <f t="shared" si="20"/>
        <v>8.4470916367671067E-2</v>
      </c>
      <c r="M68" s="235">
        <f t="shared" si="20"/>
        <v>8.0999741588761387E-2</v>
      </c>
      <c r="N68" s="235">
        <f t="shared" si="20"/>
        <v>7.9407515470844917E-2</v>
      </c>
      <c r="O68" s="235">
        <f t="shared" si="20"/>
        <v>7.8867319133675395E-2</v>
      </c>
      <c r="P68" s="235">
        <f t="shared" si="20"/>
        <v>8.3129585135004028E-2</v>
      </c>
      <c r="Q68" s="235">
        <f t="shared" si="20"/>
        <v>8.0864119144098148E-2</v>
      </c>
      <c r="R68" s="235">
        <f t="shared" si="20"/>
        <v>8.3569503253563576E-2</v>
      </c>
      <c r="S68" s="235">
        <f t="shared" si="20"/>
        <v>8.4465605329587898E-2</v>
      </c>
      <c r="T68" s="235">
        <f t="shared" si="20"/>
        <v>8.1612123569044404E-2</v>
      </c>
      <c r="U68" s="235">
        <f t="shared" si="20"/>
        <v>8.230031784055622E-2</v>
      </c>
      <c r="V68" s="235">
        <f t="shared" si="20"/>
        <v>8.033309594857331E-2</v>
      </c>
      <c r="W68" s="235">
        <f t="shared" si="20"/>
        <v>8.0446652559384754E-2</v>
      </c>
      <c r="X68" s="235">
        <f t="shared" si="20"/>
        <v>8.145559158636978E-2</v>
      </c>
      <c r="Y68" s="235">
        <f t="shared" si="20"/>
        <v>8.3264605983742523E-2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0.5667124920617076</v>
      </c>
      <c r="C72" s="322">
        <f>IF(C$5=0,0,C$5/TRE_fec!C$5)</f>
        <v>0.57189236418593936</v>
      </c>
      <c r="D72" s="322">
        <f>IF(D$5=0,0,D$5/TRE_fec!D$5)</f>
        <v>0.57123947558595511</v>
      </c>
      <c r="E72" s="322">
        <f>IF(E$5=0,0,E$5/TRE_fec!E$5)</f>
        <v>0.57249967072315711</v>
      </c>
      <c r="F72" s="322">
        <f>IF(F$5=0,0,F$5/TRE_fec!F$5)</f>
        <v>0.5688734026449932</v>
      </c>
      <c r="G72" s="322">
        <f>IF(G$5=0,0,G$5/TRE_fec!G$5)</f>
        <v>0.54984480041043104</v>
      </c>
      <c r="H72" s="322">
        <f>IF(H$5=0,0,H$5/TRE_fec!H$5)</f>
        <v>0.54629302126904578</v>
      </c>
      <c r="I72" s="322">
        <f>IF(I$5=0,0,I$5/TRE_fec!I$5)</f>
        <v>0.55009711853164456</v>
      </c>
      <c r="J72" s="322">
        <f>IF(J$5=0,0,J$5/TRE_fec!J$5)</f>
        <v>0.56454389714611708</v>
      </c>
      <c r="K72" s="322">
        <f>IF(K$5=0,0,K$5/TRE_fec!K$5)</f>
        <v>0.5545901783059074</v>
      </c>
      <c r="L72" s="322">
        <f>IF(L$5=0,0,L$5/TRE_fec!L$5)</f>
        <v>0.56267443994681754</v>
      </c>
      <c r="M72" s="322">
        <f>IF(M$5=0,0,M$5/TRE_fec!M$5)</f>
        <v>0.55365680468660272</v>
      </c>
      <c r="N72" s="322">
        <f>IF(N$5=0,0,N$5/TRE_fec!N$5)</f>
        <v>0.55165944358494567</v>
      </c>
      <c r="O72" s="322">
        <f>IF(O$5=0,0,O$5/TRE_fec!O$5)</f>
        <v>0.55494023165524309</v>
      </c>
      <c r="P72" s="322">
        <f>IF(P$5=0,0,P$5/TRE_fec!P$5)</f>
        <v>0.56244118084790429</v>
      </c>
      <c r="Q72" s="322">
        <f>IF(Q$5=0,0,Q$5/TRE_fec!Q$5)</f>
        <v>0.55559318558570958</v>
      </c>
      <c r="R72" s="322">
        <f>IF(R$5=0,0,R$5/TRE_fec!R$5)</f>
        <v>0.56238174899934923</v>
      </c>
      <c r="S72" s="322">
        <f>IF(S$5=0,0,S$5/TRE_fec!S$5)</f>
        <v>0.57149816830817579</v>
      </c>
      <c r="T72" s="322">
        <f>IF(T$5=0,0,T$5/TRE_fec!T$5)</f>
        <v>0.56651438476253735</v>
      </c>
      <c r="U72" s="322">
        <f>IF(U$5=0,0,U$5/TRE_fec!U$5)</f>
        <v>0.56757761906446458</v>
      </c>
      <c r="V72" s="322">
        <f>IF(V$5=0,0,V$5/TRE_fec!V$5)</f>
        <v>0.56275322479274514</v>
      </c>
      <c r="W72" s="322">
        <f>IF(W$5=0,0,W$5/TRE_fec!W$5)</f>
        <v>0.56274268432540875</v>
      </c>
      <c r="X72" s="322">
        <f>IF(X$5=0,0,X$5/TRE_fec!X$5)</f>
        <v>0.56508209685254152</v>
      </c>
      <c r="Y72" s="322">
        <f>IF(Y$5=0,0,Y$5/TRE_fec!Y$5)</f>
        <v>0.56979693512117013</v>
      </c>
      <c r="DA72" s="95"/>
    </row>
    <row r="73" spans="1:105" ht="12" customHeight="1" x14ac:dyDescent="0.25">
      <c r="A73" s="55" t="s">
        <v>91</v>
      </c>
      <c r="B73" s="334">
        <f>IF(B$6=0,0,B$6/TRE_fec!B$6)</f>
        <v>0.48637392284940845</v>
      </c>
      <c r="C73" s="334">
        <f>IF(C$6=0,0,C$6/TRE_fec!C$6)</f>
        <v>0.48637392284940822</v>
      </c>
      <c r="D73" s="334">
        <f>IF(D$6=0,0,D$6/TRE_fec!D$6)</f>
        <v>0.48637392284940839</v>
      </c>
      <c r="E73" s="334">
        <f>IF(E$6=0,0,E$6/TRE_fec!E$6)</f>
        <v>0.48637392284940828</v>
      </c>
      <c r="F73" s="334">
        <f>IF(F$6=0,0,F$6/TRE_fec!F$6)</f>
        <v>0.48637392284940822</v>
      </c>
      <c r="G73" s="334">
        <f>IF(G$6=0,0,G$6/TRE_fec!G$6)</f>
        <v>0.48637392284940828</v>
      </c>
      <c r="H73" s="334">
        <f>IF(H$6=0,0,H$6/TRE_fec!H$6)</f>
        <v>0.48637392284940834</v>
      </c>
      <c r="I73" s="334">
        <f>IF(I$6=0,0,I$6/TRE_fec!I$6)</f>
        <v>0.48637392284940822</v>
      </c>
      <c r="J73" s="334">
        <f>IF(J$6=0,0,J$6/TRE_fec!J$6)</f>
        <v>0.48637392284940811</v>
      </c>
      <c r="K73" s="334">
        <f>IF(K$6=0,0,K$6/TRE_fec!K$6)</f>
        <v>0.48637392284940828</v>
      </c>
      <c r="L73" s="334">
        <f>IF(L$6=0,0,L$6/TRE_fec!L$6)</f>
        <v>0.48637392284940828</v>
      </c>
      <c r="M73" s="334">
        <f>IF(M$6=0,0,M$6/TRE_fec!M$6)</f>
        <v>0.48637392284940834</v>
      </c>
      <c r="N73" s="334">
        <f>IF(N$6=0,0,N$6/TRE_fec!N$6)</f>
        <v>0.48637392284940817</v>
      </c>
      <c r="O73" s="334">
        <f>IF(O$6=0,0,O$6/TRE_fec!O$6)</f>
        <v>0.48637392284940822</v>
      </c>
      <c r="P73" s="334">
        <f>IF(P$6=0,0,P$6/TRE_fec!P$6)</f>
        <v>0.48637392284940845</v>
      </c>
      <c r="Q73" s="334">
        <f>IF(Q$6=0,0,Q$6/TRE_fec!Q$6)</f>
        <v>0.48637392284940822</v>
      </c>
      <c r="R73" s="334">
        <f>IF(R$6=0,0,R$6/TRE_fec!R$6)</f>
        <v>0.48637392284940834</v>
      </c>
      <c r="S73" s="334">
        <f>IF(S$6=0,0,S$6/TRE_fec!S$6)</f>
        <v>0.48637392284940811</v>
      </c>
      <c r="T73" s="334">
        <f>IF(T$6=0,0,T$6/TRE_fec!T$6)</f>
        <v>0.48637392284940828</v>
      </c>
      <c r="U73" s="334">
        <f>IF(U$6=0,0,U$6/TRE_fec!U$6)</f>
        <v>0.48637392284940845</v>
      </c>
      <c r="V73" s="334">
        <f>IF(V$6=0,0,V$6/TRE_fec!V$6)</f>
        <v>0.48637392284940834</v>
      </c>
      <c r="W73" s="334">
        <f>IF(W$6=0,0,W$6/TRE_fec!W$6)</f>
        <v>0.48637392284940839</v>
      </c>
      <c r="X73" s="334">
        <f>IF(X$6=0,0,X$6/TRE_fec!X$6)</f>
        <v>0.48637392284940828</v>
      </c>
      <c r="Y73" s="334">
        <f>IF(Y$6=0,0,Y$6/TRE_fec!Y$6)</f>
        <v>0.48637392284940845</v>
      </c>
      <c r="DA73" s="67"/>
    </row>
    <row r="74" spans="1:105" ht="12" customHeight="1" x14ac:dyDescent="0.25">
      <c r="A74" s="173" t="s">
        <v>92</v>
      </c>
      <c r="B74" s="335">
        <f>IF(B$7=0,0,B$7/TRE_fec!B$7)</f>
        <v>0.1261176422111227</v>
      </c>
      <c r="C74" s="335">
        <f>IF(C$7=0,0,C$7/TRE_fec!C$7)</f>
        <v>0.12611764221112268</v>
      </c>
      <c r="D74" s="335">
        <f>IF(D$7=0,0,D$7/TRE_fec!D$7)</f>
        <v>0.12611764221112273</v>
      </c>
      <c r="E74" s="335">
        <f>IF(E$7=0,0,E$7/TRE_fec!E$7)</f>
        <v>0.12611764221112268</v>
      </c>
      <c r="F74" s="335">
        <f>IF(F$7=0,0,F$7/TRE_fec!F$7)</f>
        <v>0.1261176422111227</v>
      </c>
      <c r="G74" s="335">
        <f>IF(G$7=0,0,G$7/TRE_fec!G$7)</f>
        <v>0.12611764221112273</v>
      </c>
      <c r="H74" s="335">
        <f>IF(H$7=0,0,H$7/TRE_fec!H$7)</f>
        <v>0.12611764221112265</v>
      </c>
      <c r="I74" s="335">
        <f>IF(I$7=0,0,I$7/TRE_fec!I$7)</f>
        <v>0.1261176422111227</v>
      </c>
      <c r="J74" s="335">
        <f>IF(J$7=0,0,J$7/TRE_fec!J$7)</f>
        <v>0.12611764221112268</v>
      </c>
      <c r="K74" s="335">
        <f>IF(K$7=0,0,K$7/TRE_fec!K$7)</f>
        <v>0.12611764221112268</v>
      </c>
      <c r="L74" s="335">
        <f>IF(L$7=0,0,L$7/TRE_fec!L$7)</f>
        <v>0.12611764221112268</v>
      </c>
      <c r="M74" s="335">
        <f>IF(M$7=0,0,M$7/TRE_fec!M$7)</f>
        <v>0.12611764221112268</v>
      </c>
      <c r="N74" s="335">
        <f>IF(N$7=0,0,N$7/TRE_fec!N$7)</f>
        <v>0.12611764221112268</v>
      </c>
      <c r="O74" s="335">
        <f>IF(O$7=0,0,O$7/TRE_fec!O$7)</f>
        <v>0.12611764221112268</v>
      </c>
      <c r="P74" s="335">
        <f>IF(P$7=0,0,P$7/TRE_fec!P$7)</f>
        <v>0.12611764221112268</v>
      </c>
      <c r="Q74" s="335">
        <f>IF(Q$7=0,0,Q$7/TRE_fec!Q$7)</f>
        <v>0.12611764221112265</v>
      </c>
      <c r="R74" s="335">
        <f>IF(R$7=0,0,R$7/TRE_fec!R$7)</f>
        <v>0.12611764221112268</v>
      </c>
      <c r="S74" s="335">
        <f>IF(S$7=0,0,S$7/TRE_fec!S$7)</f>
        <v>0.12611764221112268</v>
      </c>
      <c r="T74" s="335">
        <f>IF(T$7=0,0,T$7/TRE_fec!T$7)</f>
        <v>0.1261176422111227</v>
      </c>
      <c r="U74" s="335">
        <f>IF(U$7=0,0,U$7/TRE_fec!U$7)</f>
        <v>0.12611764221112268</v>
      </c>
      <c r="V74" s="335">
        <f>IF(V$7=0,0,V$7/TRE_fec!V$7)</f>
        <v>0.12611764221112268</v>
      </c>
      <c r="W74" s="335">
        <f>IF(W$7=0,0,W$7/TRE_fec!W$7)</f>
        <v>0.12611764221112265</v>
      </c>
      <c r="X74" s="335">
        <f>IF(X$7=0,0,X$7/TRE_fec!X$7)</f>
        <v>0.12611764221112268</v>
      </c>
      <c r="Y74" s="335">
        <f>IF(Y$7=0,0,Y$7/TRE_fec!Y$7)</f>
        <v>0.12611764221112268</v>
      </c>
      <c r="DA74" s="177"/>
    </row>
    <row r="75" spans="1:105" ht="12" customHeight="1" x14ac:dyDescent="0.25">
      <c r="A75" s="173" t="s">
        <v>93</v>
      </c>
      <c r="B75" s="335">
        <f>IF(B$8=0,0,B$8/TRE_fec!B$8)</f>
        <v>0.68164982310355238</v>
      </c>
      <c r="C75" s="335">
        <f>IF(C$8=0,0,C$8/TRE_fec!C$8)</f>
        <v>0.68164982310355238</v>
      </c>
      <c r="D75" s="335">
        <f>IF(D$8=0,0,D$8/TRE_fec!D$8)</f>
        <v>0.68164982310355238</v>
      </c>
      <c r="E75" s="335">
        <f>IF(E$8=0,0,E$8/TRE_fec!E$8)</f>
        <v>0.68164982310355249</v>
      </c>
      <c r="F75" s="335">
        <f>IF(F$8=0,0,F$8/TRE_fec!F$8)</f>
        <v>0.68164982310355249</v>
      </c>
      <c r="G75" s="335">
        <f>IF(G$8=0,0,G$8/TRE_fec!G$8)</f>
        <v>0.68164982310355227</v>
      </c>
      <c r="H75" s="335">
        <f>IF(H$8=0,0,H$8/TRE_fec!H$8)</f>
        <v>0.68164982310355238</v>
      </c>
      <c r="I75" s="335">
        <f>IF(I$8=0,0,I$8/TRE_fec!I$8)</f>
        <v>0.68164982310355282</v>
      </c>
      <c r="J75" s="335">
        <f>IF(J$8=0,0,J$8/TRE_fec!J$8)</f>
        <v>0.68164982310355249</v>
      </c>
      <c r="K75" s="335">
        <f>IF(K$8=0,0,K$8/TRE_fec!K$8)</f>
        <v>0.68164982310355238</v>
      </c>
      <c r="L75" s="335">
        <f>IF(L$8=0,0,L$8/TRE_fec!L$8)</f>
        <v>0.6816498231035526</v>
      </c>
      <c r="M75" s="335">
        <f>IF(M$8=0,0,M$8/TRE_fec!M$8)</f>
        <v>0.68164982310355249</v>
      </c>
      <c r="N75" s="335">
        <f>IF(N$8=0,0,N$8/TRE_fec!N$8)</f>
        <v>0.68164982310355249</v>
      </c>
      <c r="O75" s="335">
        <f>IF(O$8=0,0,O$8/TRE_fec!O$8)</f>
        <v>0.6816498231035526</v>
      </c>
      <c r="P75" s="335">
        <f>IF(P$8=0,0,P$8/TRE_fec!P$8)</f>
        <v>0.68164982310355249</v>
      </c>
      <c r="Q75" s="335">
        <f>IF(Q$8=0,0,Q$8/TRE_fec!Q$8)</f>
        <v>0.68164982310355271</v>
      </c>
      <c r="R75" s="335">
        <f>IF(R$8=0,0,R$8/TRE_fec!R$8)</f>
        <v>0.6816498231035526</v>
      </c>
      <c r="S75" s="335">
        <f>IF(S$8=0,0,S$8/TRE_fec!S$8)</f>
        <v>0.68164982310355249</v>
      </c>
      <c r="T75" s="335">
        <f>IF(T$8=0,0,T$8/TRE_fec!T$8)</f>
        <v>0.68164982310355249</v>
      </c>
      <c r="U75" s="335">
        <f>IF(U$8=0,0,U$8/TRE_fec!U$8)</f>
        <v>0.68164982310355238</v>
      </c>
      <c r="V75" s="335">
        <f>IF(V$8=0,0,V$8/TRE_fec!V$8)</f>
        <v>0.68164982310355238</v>
      </c>
      <c r="W75" s="335">
        <f>IF(W$8=0,0,W$8/TRE_fec!W$8)</f>
        <v>0.68164982310355249</v>
      </c>
      <c r="X75" s="335">
        <f>IF(X$8=0,0,X$8/TRE_fec!X$8)</f>
        <v>0.68164982310355249</v>
      </c>
      <c r="Y75" s="335">
        <f>IF(Y$8=0,0,Y$8/TRE_fec!Y$8)</f>
        <v>0.68164982310355238</v>
      </c>
      <c r="DA75" s="177"/>
    </row>
    <row r="76" spans="1:105" ht="12" customHeight="1" x14ac:dyDescent="0.25">
      <c r="A76" s="173" t="s">
        <v>94</v>
      </c>
      <c r="B76" s="335">
        <f>IF(B$9=0,0,B$9/TRE_fec!B$9)</f>
        <v>0.48193411364128913</v>
      </c>
      <c r="C76" s="335">
        <f>IF(C$9=0,0,C$9/TRE_fec!C$9)</f>
        <v>0.48193411364128924</v>
      </c>
      <c r="D76" s="335">
        <f>IF(D$9=0,0,D$9/TRE_fec!D$9)</f>
        <v>0.48193411364128907</v>
      </c>
      <c r="E76" s="335">
        <f>IF(E$9=0,0,E$9/TRE_fec!E$9)</f>
        <v>0.4819341136412893</v>
      </c>
      <c r="F76" s="335">
        <f>IF(F$9=0,0,F$9/TRE_fec!F$9)</f>
        <v>0.48193411364128935</v>
      </c>
      <c r="G76" s="335">
        <f>IF(G$9=0,0,G$9/TRE_fec!G$9)</f>
        <v>0.48193411364128919</v>
      </c>
      <c r="H76" s="335">
        <f>IF(H$9=0,0,H$9/TRE_fec!H$9)</f>
        <v>0.48193411364128907</v>
      </c>
      <c r="I76" s="335">
        <f>IF(I$9=0,0,I$9/TRE_fec!I$9)</f>
        <v>0.48193411364128913</v>
      </c>
      <c r="J76" s="335">
        <f>IF(J$9=0,0,J$9/TRE_fec!J$9)</f>
        <v>0.4819341136412893</v>
      </c>
      <c r="K76" s="335">
        <f>IF(K$9=0,0,K$9/TRE_fec!K$9)</f>
        <v>0.48193411364128919</v>
      </c>
      <c r="L76" s="335">
        <f>IF(L$9=0,0,L$9/TRE_fec!L$9)</f>
        <v>0.48193411364128913</v>
      </c>
      <c r="M76" s="335">
        <f>IF(M$9=0,0,M$9/TRE_fec!M$9)</f>
        <v>0.4819341136412893</v>
      </c>
      <c r="N76" s="335">
        <f>IF(N$9=0,0,N$9/TRE_fec!N$9)</f>
        <v>0.48193411364128919</v>
      </c>
      <c r="O76" s="335">
        <f>IF(O$9=0,0,O$9/TRE_fec!O$9)</f>
        <v>0.48193411364128924</v>
      </c>
      <c r="P76" s="335">
        <f>IF(P$9=0,0,P$9/TRE_fec!P$9)</f>
        <v>0.4819341136412893</v>
      </c>
      <c r="Q76" s="335">
        <f>IF(Q$9=0,0,Q$9/TRE_fec!Q$9)</f>
        <v>0.48193411364128907</v>
      </c>
      <c r="R76" s="335">
        <f>IF(R$9=0,0,R$9/TRE_fec!R$9)</f>
        <v>0.48193411364128919</v>
      </c>
      <c r="S76" s="335">
        <f>IF(S$9=0,0,S$9/TRE_fec!S$9)</f>
        <v>0.48193411364128919</v>
      </c>
      <c r="T76" s="335">
        <f>IF(T$9=0,0,T$9/TRE_fec!T$9)</f>
        <v>0.48193411364128919</v>
      </c>
      <c r="U76" s="335">
        <f>IF(U$9=0,0,U$9/TRE_fec!U$9)</f>
        <v>0.48193411364128913</v>
      </c>
      <c r="V76" s="335">
        <f>IF(V$9=0,0,V$9/TRE_fec!V$9)</f>
        <v>0.48193411364128952</v>
      </c>
      <c r="W76" s="335">
        <f>IF(W$9=0,0,W$9/TRE_fec!W$9)</f>
        <v>0.48193411364128907</v>
      </c>
      <c r="X76" s="335">
        <f>IF(X$9=0,0,X$9/TRE_fec!X$9)</f>
        <v>0.48193411364128946</v>
      </c>
      <c r="Y76" s="335">
        <f>IF(Y$9=0,0,Y$9/TRE_fec!Y$9)</f>
        <v>0.48193411364128935</v>
      </c>
      <c r="DA76" s="177"/>
    </row>
    <row r="77" spans="1:105" ht="12" customHeight="1" x14ac:dyDescent="0.25">
      <c r="A77" s="56" t="s">
        <v>95</v>
      </c>
      <c r="B77" s="336">
        <f>IF(B$10=0,0,B$10/TRE_fec!B$10)</f>
        <v>0.80307739523445687</v>
      </c>
      <c r="C77" s="336">
        <f>IF(C$10=0,0,C$10/TRE_fec!C$10)</f>
        <v>0.81794317129869953</v>
      </c>
      <c r="D77" s="336">
        <f>IF(D$10=0,0,D$10/TRE_fec!D$10)</f>
        <v>0.81739704843790773</v>
      </c>
      <c r="E77" s="336">
        <f>IF(E$10=0,0,E$10/TRE_fec!E$10)</f>
        <v>0.8177636425150262</v>
      </c>
      <c r="F77" s="336">
        <f>IF(F$10=0,0,F$10/TRE_fec!F$10)</f>
        <v>0.83483146858239976</v>
      </c>
      <c r="G77" s="336">
        <f>IF(G$10=0,0,G$10/TRE_fec!G$10)</f>
        <v>0.80992011995707469</v>
      </c>
      <c r="H77" s="336">
        <f>IF(H$10=0,0,H$10/TRE_fec!H$10)</f>
        <v>0.79819792992533256</v>
      </c>
      <c r="I77" s="336">
        <f>IF(I$10=0,0,I$10/TRE_fec!I$10)</f>
        <v>0.77257611257355041</v>
      </c>
      <c r="J77" s="336">
        <f>IF(J$10=0,0,J$10/TRE_fec!J$10)</f>
        <v>0.83296912396013167</v>
      </c>
      <c r="K77" s="336">
        <f>IF(K$10=0,0,K$10/TRE_fec!K$10)</f>
        <v>0.77441013528854963</v>
      </c>
      <c r="L77" s="336">
        <f>IF(L$10=0,0,L$10/TRE_fec!L$10)</f>
        <v>0.81671523428509352</v>
      </c>
      <c r="M77" s="336">
        <f>IF(M$10=0,0,M$10/TRE_fec!M$10)</f>
        <v>0.7869119049268859</v>
      </c>
      <c r="N77" s="336">
        <f>IF(N$10=0,0,N$10/TRE_fec!N$10)</f>
        <v>0.78364974017540678</v>
      </c>
      <c r="O77" s="336">
        <f>IF(O$10=0,0,O$10/TRE_fec!O$10)</f>
        <v>0.78271753601605154</v>
      </c>
      <c r="P77" s="336">
        <f>IF(P$10=0,0,P$10/TRE_fec!P$10)</f>
        <v>0.79171640296914803</v>
      </c>
      <c r="Q77" s="336">
        <f>IF(Q$10=0,0,Q$10/TRE_fec!Q$10)</f>
        <v>0.76084963703654684</v>
      </c>
      <c r="R77" s="336">
        <f>IF(R$10=0,0,R$10/TRE_fec!R$10)</f>
        <v>0.7811637070355828</v>
      </c>
      <c r="S77" s="336">
        <f>IF(S$10=0,0,S$10/TRE_fec!S$10)</f>
        <v>0.78904525756692223</v>
      </c>
      <c r="T77" s="336">
        <f>IF(T$10=0,0,T$10/TRE_fec!T$10)</f>
        <v>0.76998210614968821</v>
      </c>
      <c r="U77" s="336">
        <f>IF(U$10=0,0,U$10/TRE_fec!U$10)</f>
        <v>0.77272238812943761</v>
      </c>
      <c r="V77" s="336">
        <f>IF(V$10=0,0,V$10/TRE_fec!V$10)</f>
        <v>0.75757645137869989</v>
      </c>
      <c r="W77" s="336">
        <f>IF(W$10=0,0,W$10/TRE_fec!W$10)</f>
        <v>0.75738707716578391</v>
      </c>
      <c r="X77" s="336">
        <f>IF(X$10=0,0,X$10/TRE_fec!X$10)</f>
        <v>0.76590708194179702</v>
      </c>
      <c r="Y77" s="336">
        <f>IF(Y$10=0,0,Y$10/TRE_fec!Y$10)</f>
        <v>0.78354343686969474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0.59564410743901297</v>
      </c>
      <c r="C78" s="349">
        <f>IF(C$16=0,0,C$16/TRE_fec!C$16)</f>
        <v>0.61337748114587332</v>
      </c>
      <c r="D78" s="349">
        <f>IF(D$16=0,0,D$16/TRE_fec!D$16)</f>
        <v>0.61087227395358901</v>
      </c>
      <c r="E78" s="349">
        <f>IF(E$16=0,0,E$16/TRE_fec!E$16)</f>
        <v>0.61418674858590439</v>
      </c>
      <c r="F78" s="349">
        <f>IF(F$16=0,0,F$16/TRE_fec!F$16)</f>
        <v>0.60359776309497415</v>
      </c>
      <c r="G78" s="349">
        <f>IF(G$16=0,0,G$16/TRE_fec!G$16)</f>
        <v>0.55315409936300686</v>
      </c>
      <c r="H78" s="349">
        <f>IF(H$16=0,0,H$16/TRE_fec!H$16)</f>
        <v>0.53597119381943015</v>
      </c>
      <c r="I78" s="349">
        <f>IF(I$16=0,0,I$16/TRE_fec!I$16)</f>
        <v>0.54782598889056355</v>
      </c>
      <c r="J78" s="349">
        <f>IF(J$16=0,0,J$16/TRE_fec!J$16)</f>
        <v>0.59040162739364543</v>
      </c>
      <c r="K78" s="349">
        <f>IF(K$16=0,0,K$16/TRE_fec!K$16)</f>
        <v>0.56888775911441236</v>
      </c>
      <c r="L78" s="349">
        <f>IF(L$16=0,0,L$16/TRE_fec!L$16)</f>
        <v>0.59251893364676311</v>
      </c>
      <c r="M78" s="349">
        <f>IF(M$16=0,0,M$16/TRE_fec!M$16)</f>
        <v>0.56691129090664616</v>
      </c>
      <c r="N78" s="349">
        <f>IF(N$16=0,0,N$16/TRE_fec!N$16)</f>
        <v>0.56126599114411613</v>
      </c>
      <c r="O78" s="349">
        <f>IF(O$16=0,0,O$16/TRE_fec!O$16)</f>
        <v>0.56555042821851309</v>
      </c>
      <c r="P78" s="349">
        <f>IF(P$16=0,0,P$16/TRE_fec!P$16)</f>
        <v>0.58982351767465369</v>
      </c>
      <c r="Q78" s="349">
        <f>IF(Q$16=0,0,Q$16/TRE_fec!Q$16)</f>
        <v>0.57193141657495528</v>
      </c>
      <c r="R78" s="349">
        <f>IF(R$16=0,0,R$16/TRE_fec!R$16)</f>
        <v>0.58990504254018838</v>
      </c>
      <c r="S78" s="349">
        <f>IF(S$16=0,0,S$16/TRE_fec!S$16)</f>
        <v>0.60762668974449896</v>
      </c>
      <c r="T78" s="349">
        <f>IF(T$16=0,0,T$16/TRE_fec!T$16)</f>
        <v>0.59203929274140943</v>
      </c>
      <c r="U78" s="349">
        <f>IF(U$16=0,0,U$16/TRE_fec!U$16)</f>
        <v>0.59520286457258909</v>
      </c>
      <c r="V78" s="349">
        <f>IF(V$16=0,0,V$16/TRE_fec!V$16)</f>
        <v>0.58253127530398952</v>
      </c>
      <c r="W78" s="349">
        <f>IF(W$16=0,0,W$16/TRE_fec!W$16)</f>
        <v>0.58269177475908551</v>
      </c>
      <c r="X78" s="349">
        <f>IF(X$16=0,0,X$16/TRE_fec!X$16)</f>
        <v>0.58889240190077408</v>
      </c>
      <c r="Y78" s="349">
        <f>IF(Y$16=0,0,Y$16/TRE_fec!Y$16)</f>
        <v>0.60175432966144238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0.48313363283233735</v>
      </c>
      <c r="C79" s="349">
        <f>IF(C$24=0,0,C$24/TRE_fec!C$24)</f>
        <v>0.4871723036185352</v>
      </c>
      <c r="D79" s="349">
        <f>IF(D$24=0,0,D$24/TRE_fec!D$24)</f>
        <v>0.48646203501827279</v>
      </c>
      <c r="E79" s="349">
        <f>IF(E$24=0,0,E$24/TRE_fec!E$24)</f>
        <v>0.48676989021856848</v>
      </c>
      <c r="F79" s="349">
        <f>IF(F$24=0,0,F$24/TRE_fec!F$24)</f>
        <v>0.49147458206662403</v>
      </c>
      <c r="G79" s="349">
        <f>IF(G$24=0,0,G$24/TRE_fec!G$24)</f>
        <v>0.48701064261884414</v>
      </c>
      <c r="H79" s="349">
        <f>IF(H$24=0,0,H$24/TRE_fec!H$24)</f>
        <v>0.48244033963324301</v>
      </c>
      <c r="I79" s="349">
        <f>IF(I$24=0,0,I$24/TRE_fec!I$24)</f>
        <v>0.47566784718969529</v>
      </c>
      <c r="J79" s="349">
        <f>IF(J$24=0,0,J$24/TRE_fec!J$24)</f>
        <v>0.4912029788471593</v>
      </c>
      <c r="K79" s="349">
        <f>IF(K$24=0,0,K$24/TRE_fec!K$24)</f>
        <v>0.47788278672592399</v>
      </c>
      <c r="L79" s="349">
        <f>IF(L$24=0,0,L$24/TRE_fec!L$24)</f>
        <v>0.48284735083759528</v>
      </c>
      <c r="M79" s="349">
        <f>IF(M$24=0,0,M$24/TRE_fec!M$24)</f>
        <v>0.48006895147224082</v>
      </c>
      <c r="N79" s="349">
        <f>IF(N$24=0,0,N$24/TRE_fec!N$24)</f>
        <v>0.47762220256405213</v>
      </c>
      <c r="O79" s="349">
        <f>IF(O$24=0,0,O$24/TRE_fec!O$24)</f>
        <v>0.47709728098415888</v>
      </c>
      <c r="P79" s="349">
        <f>IF(P$24=0,0,P$24/TRE_fec!P$24)</f>
        <v>0.47949860313690934</v>
      </c>
      <c r="Q79" s="349">
        <f>IF(Q$24=0,0,Q$24/TRE_fec!Q$24)</f>
        <v>0.47766288303269411</v>
      </c>
      <c r="R79" s="349">
        <f>IF(R$24=0,0,R$24/TRE_fec!R$24)</f>
        <v>0.48064502649617291</v>
      </c>
      <c r="S79" s="349">
        <f>IF(S$24=0,0,S$24/TRE_fec!S$24)</f>
        <v>0.48159287002124607</v>
      </c>
      <c r="T79" s="349">
        <f>IF(T$24=0,0,T$24/TRE_fec!T$24)</f>
        <v>0.47826466219652608</v>
      </c>
      <c r="U79" s="349">
        <f>IF(U$24=0,0,U$24/TRE_fec!U$24)</f>
        <v>0.47885046348758337</v>
      </c>
      <c r="V79" s="349">
        <f>IF(V$24=0,0,V$24/TRE_fec!V$24)</f>
        <v>0.47715946229186029</v>
      </c>
      <c r="W79" s="349">
        <f>IF(W$24=0,0,W$24/TRE_fec!W$24)</f>
        <v>0.47725039312875778</v>
      </c>
      <c r="X79" s="349">
        <f>IF(X$24=0,0,X$24/TRE_fec!X$24)</f>
        <v>0.4781374133379177</v>
      </c>
      <c r="Y79" s="349">
        <f>IF(Y$24=0,0,Y$24/TRE_fec!Y$24)</f>
        <v>0.48006261420341501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0.51055209209058239</v>
      </c>
      <c r="C80" s="349">
        <f>IF(C$27=0,0,C$27/TRE_fec!C$27)</f>
        <v>0.52575212669646287</v>
      </c>
      <c r="D80" s="349">
        <f>IF(D$27=0,0,D$27/TRE_fec!D$27)</f>
        <v>0.52360480624593353</v>
      </c>
      <c r="E80" s="349">
        <f>IF(E$27=0,0,E$27/TRE_fec!E$27)</f>
        <v>0.52644578450220392</v>
      </c>
      <c r="F80" s="349">
        <f>IF(F$27=0,0,F$27/TRE_fec!F$27)</f>
        <v>0.51736951122426356</v>
      </c>
      <c r="G80" s="349">
        <f>IF(G$27=0,0,G$27/TRE_fec!G$27)</f>
        <v>0.47413208516829175</v>
      </c>
      <c r="H80" s="349">
        <f>IF(H$27=0,0,H$27/TRE_fec!H$27)</f>
        <v>0.45940388041665459</v>
      </c>
      <c r="I80" s="349">
        <f>IF(I$27=0,0,I$27/TRE_fec!I$27)</f>
        <v>0.46956513333476868</v>
      </c>
      <c r="J80" s="349">
        <f>IF(J$27=0,0,J$27/TRE_fec!J$27)</f>
        <v>0.50605853776598186</v>
      </c>
      <c r="K80" s="349">
        <f>IF(K$27=0,0,K$27/TRE_fec!K$27)</f>
        <v>0.48761807924092487</v>
      </c>
      <c r="L80" s="349">
        <f>IF(L$27=0,0,L$27/TRE_fec!L$27)</f>
        <v>0.50787337169722591</v>
      </c>
      <c r="M80" s="349">
        <f>IF(M$27=0,0,M$27/TRE_fec!M$27)</f>
        <v>0.48592396363426843</v>
      </c>
      <c r="N80" s="349">
        <f>IF(N$27=0,0,N$27/TRE_fec!N$27)</f>
        <v>0.48108513526638513</v>
      </c>
      <c r="O80" s="349">
        <f>IF(O$27=0,0,O$27/TRE_fec!O$27)</f>
        <v>0.48475750990158267</v>
      </c>
      <c r="P80" s="349">
        <f>IF(P$27=0,0,P$27/TRE_fec!P$27)</f>
        <v>0.50556301514970325</v>
      </c>
      <c r="Q80" s="349">
        <f>IF(Q$27=0,0,Q$27/TRE_fec!Q$27)</f>
        <v>0.49022692849281868</v>
      </c>
      <c r="R80" s="349">
        <f>IF(R$27=0,0,R$27/TRE_fec!R$27)</f>
        <v>0.50563289360587582</v>
      </c>
      <c r="S80" s="349">
        <f>IF(S$27=0,0,S$27/TRE_fec!S$27)</f>
        <v>0.52082287692385598</v>
      </c>
      <c r="T80" s="349">
        <f>IF(T$27=0,0,T$27/TRE_fec!T$27)</f>
        <v>0.50746225092120811</v>
      </c>
      <c r="U80" s="349">
        <f>IF(U$27=0,0,U$27/TRE_fec!U$27)</f>
        <v>0.51017388391936214</v>
      </c>
      <c r="V80" s="349">
        <f>IF(V$27=0,0,V$27/TRE_fec!V$27)</f>
        <v>0.49931252168913387</v>
      </c>
      <c r="W80" s="349">
        <f>IF(W$27=0,0,W$27/TRE_fec!W$27)</f>
        <v>0.49945009265064472</v>
      </c>
      <c r="X80" s="349">
        <f>IF(X$27=0,0,X$27/TRE_fec!X$27)</f>
        <v>0.50476491591494921</v>
      </c>
      <c r="Y80" s="349">
        <f>IF(Y$27=0,0,Y$27/TRE_fec!Y$27)</f>
        <v>0.51578942542409356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0.67300685324638354</v>
      </c>
      <c r="C81" s="349">
        <f>IF(C$35=0,0,C$35/TRE_fec!C$35)</f>
        <v>0.66507903504714272</v>
      </c>
      <c r="D81" s="349">
        <f>IF(D$35=0,0,D$35/TRE_fec!D$35)</f>
        <v>0.66692702133020376</v>
      </c>
      <c r="E81" s="349">
        <f>IF(E$35=0,0,E$35/TRE_fec!E$35)</f>
        <v>0.66807098592573644</v>
      </c>
      <c r="F81" s="349">
        <f>IF(F$35=0,0,F$35/TRE_fec!F$35)</f>
        <v>0.65143417514099933</v>
      </c>
      <c r="G81" s="349">
        <f>IF(G$35=0,0,G$35/TRE_fec!G$35)</f>
        <v>0.65200153856784182</v>
      </c>
      <c r="H81" s="349">
        <f>IF(H$35=0,0,H$35/TRE_fec!H$35)</f>
        <v>0.64422011697560855</v>
      </c>
      <c r="I81" s="349">
        <f>IF(I$35=0,0,I$35/TRE_fec!I$35)</f>
        <v>0.63918587303622965</v>
      </c>
      <c r="J81" s="349">
        <f>IF(J$35=0,0,J$35/TRE_fec!J$35)</f>
        <v>0.65240929370505962</v>
      </c>
      <c r="K81" s="349">
        <f>IF(K$35=0,0,K$35/TRE_fec!K$35)</f>
        <v>0.66680123047053874</v>
      </c>
      <c r="L81" s="349">
        <f>IF(L$35=0,0,L$35/TRE_fec!L$35)</f>
        <v>0.65336716840424791</v>
      </c>
      <c r="M81" s="349">
        <f>IF(M$35=0,0,M$35/TRE_fec!M$35)</f>
        <v>0.66076005169511665</v>
      </c>
      <c r="N81" s="349">
        <f>IF(N$35=0,0,N$35/TRE_fec!N$35)</f>
        <v>0.66504559403180086</v>
      </c>
      <c r="O81" s="349">
        <f>IF(O$35=0,0,O$35/TRE_fec!O$35)</f>
        <v>0.67652375788913055</v>
      </c>
      <c r="P81" s="349">
        <f>IF(P$35=0,0,P$35/TRE_fec!P$35)</f>
        <v>0.66759781322794121</v>
      </c>
      <c r="Q81" s="349">
        <f>IF(Q$35=0,0,Q$35/TRE_fec!Q$35)</f>
        <v>0.669714011939467</v>
      </c>
      <c r="R81" s="349">
        <f>IF(R$35=0,0,R$35/TRE_fec!R$35)</f>
        <v>0.66726018136708265</v>
      </c>
      <c r="S81" s="349">
        <f>IF(S$35=0,0,S$35/TRE_fec!S$35)</f>
        <v>0.68927970062410915</v>
      </c>
      <c r="T81" s="349">
        <f>IF(T$35=0,0,T$35/TRE_fec!T$35)</f>
        <v>0.69465893842234994</v>
      </c>
      <c r="U81" s="349">
        <f>IF(U$35=0,0,U$35/TRE_fec!U$35)</f>
        <v>0.69492923656708583</v>
      </c>
      <c r="V81" s="349">
        <f>IF(V$35=0,0,V$35/TRE_fec!V$35)</f>
        <v>0.69381232259366199</v>
      </c>
      <c r="W81" s="349">
        <f>IF(W$35=0,0,W$35/TRE_fec!W$35)</f>
        <v>0.69348237148532776</v>
      </c>
      <c r="X81" s="349">
        <f>IF(X$35=0,0,X$35/TRE_fec!X$35)</f>
        <v>0.69331447438676175</v>
      </c>
      <c r="Y81" s="349">
        <f>IF(Y$35=0,0,Y$35/TRE_fec!Y$35)</f>
        <v>0.69209132438233112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0.62955071701505594</v>
      </c>
      <c r="C82" s="349">
        <f>IF(C$46=0,0,C$46/TRE_fec!C$46)</f>
        <v>0.62955071701505605</v>
      </c>
      <c r="D82" s="349">
        <f>IF(D$46=0,0,D$46/TRE_fec!D$46)</f>
        <v>0.62955071701505616</v>
      </c>
      <c r="E82" s="349">
        <f>IF(E$46=0,0,E$46/TRE_fec!E$46)</f>
        <v>0.62955071701505605</v>
      </c>
      <c r="F82" s="349">
        <f>IF(F$46=0,0,F$46/TRE_fec!F$46)</f>
        <v>0.62955071701505638</v>
      </c>
      <c r="G82" s="349">
        <f>IF(G$46=0,0,G$46/TRE_fec!G$46)</f>
        <v>0.62955071701505605</v>
      </c>
      <c r="H82" s="349">
        <f>IF(H$46=0,0,H$46/TRE_fec!H$46)</f>
        <v>0.62955071701505583</v>
      </c>
      <c r="I82" s="349">
        <f>IF(I$46=0,0,I$46/TRE_fec!I$46)</f>
        <v>0.62955071701505627</v>
      </c>
      <c r="J82" s="349">
        <f>IF(J$46=0,0,J$46/TRE_fec!J$46)</f>
        <v>0.62955071701505605</v>
      </c>
      <c r="K82" s="349">
        <f>IF(K$46=0,0,K$46/TRE_fec!K$46)</f>
        <v>0.62955071701505605</v>
      </c>
      <c r="L82" s="349">
        <f>IF(L$46=0,0,L$46/TRE_fec!L$46)</f>
        <v>0.62955071701505583</v>
      </c>
      <c r="M82" s="349">
        <f>IF(M$46=0,0,M$46/TRE_fec!M$46)</f>
        <v>0.62955071701505627</v>
      </c>
      <c r="N82" s="349">
        <f>IF(N$46=0,0,N$46/TRE_fec!N$46)</f>
        <v>0.62955071701505572</v>
      </c>
      <c r="O82" s="349">
        <f>IF(O$46=0,0,O$46/TRE_fec!O$46)</f>
        <v>0.62955071701505616</v>
      </c>
      <c r="P82" s="349">
        <f>IF(P$46=0,0,P$46/TRE_fec!P$46)</f>
        <v>0.62955071701505616</v>
      </c>
      <c r="Q82" s="349">
        <f>IF(Q$46=0,0,Q$46/TRE_fec!Q$46)</f>
        <v>0.62955071701505616</v>
      </c>
      <c r="R82" s="349">
        <f>IF(R$46=0,0,R$46/TRE_fec!R$46)</f>
        <v>0.62955071701505583</v>
      </c>
      <c r="S82" s="349">
        <f>IF(S$46=0,0,S$46/TRE_fec!S$46)</f>
        <v>0.62955071701505616</v>
      </c>
      <c r="T82" s="349">
        <f>IF(T$46=0,0,T$46/TRE_fec!T$46)</f>
        <v>0.62955071701505616</v>
      </c>
      <c r="U82" s="349">
        <f>IF(U$46=0,0,U$46/TRE_fec!U$46)</f>
        <v>0.62955071701505583</v>
      </c>
      <c r="V82" s="349">
        <f>IF(V$46=0,0,V$46/TRE_fec!V$46)</f>
        <v>0.62955071701505605</v>
      </c>
      <c r="W82" s="349">
        <f>IF(W$46=0,0,W$46/TRE_fec!W$46)</f>
        <v>0.62955071701505616</v>
      </c>
      <c r="X82" s="349">
        <f>IF(X$46=0,0,X$46/TRE_fec!X$46)</f>
        <v>0.62955071701505583</v>
      </c>
      <c r="Y82" s="349">
        <f>IF(Y$46=0,0,Y$46/TRE_fec!Y$46)</f>
        <v>0.62955071701505583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0.57951875779667639</v>
      </c>
      <c r="C83" s="337">
        <f>IF(C$47=0,0,C$47/TRE_fec!C$47)</f>
        <v>0.57951875779667661</v>
      </c>
      <c r="D83" s="337">
        <f>IF(D$47=0,0,D$47/TRE_fec!D$47)</f>
        <v>0.57951875779667672</v>
      </c>
      <c r="E83" s="337">
        <f>IF(E$47=0,0,E$47/TRE_fec!E$47)</f>
        <v>0.57951875779667639</v>
      </c>
      <c r="F83" s="337">
        <f>IF(F$47=0,0,F$47/TRE_fec!F$47)</f>
        <v>0.5795187577966765</v>
      </c>
      <c r="G83" s="337">
        <f>IF(G$47=0,0,G$47/TRE_fec!G$47)</f>
        <v>0.57951875779667628</v>
      </c>
      <c r="H83" s="337">
        <f>IF(H$47=0,0,H$47/TRE_fec!H$47)</f>
        <v>0.57951875779667628</v>
      </c>
      <c r="I83" s="337">
        <f>IF(I$47=0,0,I$47/TRE_fec!I$47)</f>
        <v>0.57951875779667639</v>
      </c>
      <c r="J83" s="337">
        <f>IF(J$47=0,0,J$47/TRE_fec!J$47)</f>
        <v>0.57951875779667639</v>
      </c>
      <c r="K83" s="337">
        <f>IF(K$47=0,0,K$47/TRE_fec!K$47)</f>
        <v>0.57951875779667639</v>
      </c>
      <c r="L83" s="337">
        <f>IF(L$47=0,0,L$47/TRE_fec!L$47)</f>
        <v>0.57951875779667639</v>
      </c>
      <c r="M83" s="337">
        <f>IF(M$47=0,0,M$47/TRE_fec!M$47)</f>
        <v>0.57951875779667628</v>
      </c>
      <c r="N83" s="337">
        <f>IF(N$47=0,0,N$47/TRE_fec!N$47)</f>
        <v>0.57951875779667639</v>
      </c>
      <c r="O83" s="337">
        <f>IF(O$47=0,0,O$47/TRE_fec!O$47)</f>
        <v>0.57951875779667639</v>
      </c>
      <c r="P83" s="337">
        <f>IF(P$47=0,0,P$47/TRE_fec!P$47)</f>
        <v>0.5795187577966765</v>
      </c>
      <c r="Q83" s="337">
        <f>IF(Q$47=0,0,Q$47/TRE_fec!Q$47)</f>
        <v>0.57951875779667628</v>
      </c>
      <c r="R83" s="337">
        <f>IF(R$47=0,0,R$47/TRE_fec!R$47)</f>
        <v>0.57951875779667628</v>
      </c>
      <c r="S83" s="337">
        <f>IF(S$47=0,0,S$47/TRE_fec!S$47)</f>
        <v>0.57951875779667639</v>
      </c>
      <c r="T83" s="337">
        <f>IF(T$47=0,0,T$47/TRE_fec!T$47)</f>
        <v>0.57951875779667639</v>
      </c>
      <c r="U83" s="337">
        <f>IF(U$47=0,0,U$47/TRE_fec!U$47)</f>
        <v>0.57951875779667616</v>
      </c>
      <c r="V83" s="337">
        <f>IF(V$47=0,0,V$47/TRE_fec!V$47)</f>
        <v>0.57951875779667628</v>
      </c>
      <c r="W83" s="337">
        <f>IF(W$47=0,0,W$47/TRE_fec!W$47)</f>
        <v>0.57951875779667628</v>
      </c>
      <c r="X83" s="337">
        <f>IF(X$47=0,0,X$47/TRE_fec!X$47)</f>
        <v>0.57951875779667639</v>
      </c>
      <c r="Y83" s="337">
        <f>IF(Y$47=0,0,Y$47/TRE_fec!Y$47)</f>
        <v>0.57951875779667628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HR: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15.110781121172771</v>
      </c>
      <c r="C5" s="223">
        <v>14.629102202028079</v>
      </c>
      <c r="D5" s="223">
        <v>16.931405161473268</v>
      </c>
      <c r="E5" s="223">
        <v>15.68410236224716</v>
      </c>
      <c r="F5" s="223">
        <v>17.660594162403651</v>
      </c>
      <c r="G5" s="223">
        <v>36.026931241339163</v>
      </c>
      <c r="H5" s="223">
        <v>50.097156013820857</v>
      </c>
      <c r="I5" s="223">
        <v>58.160924358722163</v>
      </c>
      <c r="J5" s="223">
        <v>18.81932220086308</v>
      </c>
      <c r="K5" s="223">
        <v>23.640498718604409</v>
      </c>
      <c r="L5" s="223">
        <v>15.1380064811185</v>
      </c>
      <c r="M5" s="223">
        <v>22.009352758944949</v>
      </c>
      <c r="N5" s="223">
        <v>21.715732078169129</v>
      </c>
      <c r="O5" s="223">
        <v>17.14614623854278</v>
      </c>
      <c r="P5" s="223">
        <v>9.7308604788563926</v>
      </c>
      <c r="Q5" s="223">
        <v>14.1265954775326</v>
      </c>
      <c r="R5" s="223">
        <v>11.815165441142231</v>
      </c>
      <c r="S5" s="223">
        <v>9.6661900812868637</v>
      </c>
      <c r="T5" s="223">
        <v>12.30458723893476</v>
      </c>
      <c r="U5" s="223">
        <v>8.0623112388833107</v>
      </c>
      <c r="V5" s="223">
        <v>8.8040933986718279</v>
      </c>
      <c r="W5" s="223">
        <v>10.41235163848811</v>
      </c>
      <c r="X5" s="223">
        <v>9.3628303191237876</v>
      </c>
      <c r="Y5" s="223">
        <v>7.5915622821772626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0.24489277317368829</v>
      </c>
      <c r="C10" s="260">
        <v>0.18406374398561401</v>
      </c>
      <c r="D10" s="260">
        <v>0.20928368870288011</v>
      </c>
      <c r="E10" s="260">
        <v>0.20240327669817429</v>
      </c>
      <c r="F10" s="260">
        <v>6.2717281681042347E-2</v>
      </c>
      <c r="G10" s="260">
        <v>0.30704805041371641</v>
      </c>
      <c r="H10" s="260">
        <v>0.43172677315853702</v>
      </c>
      <c r="I10" s="260">
        <v>0.80715322296365932</v>
      </c>
      <c r="J10" s="260">
        <v>7.0392860227044357E-2</v>
      </c>
      <c r="K10" s="260">
        <v>0.50193585123455242</v>
      </c>
      <c r="L10" s="260">
        <v>0.1560445185026372</v>
      </c>
      <c r="M10" s="260">
        <v>0.36689641365124198</v>
      </c>
      <c r="N10" s="260">
        <v>0.37004872122329652</v>
      </c>
      <c r="O10" s="260">
        <v>0.30826080436087733</v>
      </c>
      <c r="P10" s="260">
        <v>0.19317032130095799</v>
      </c>
      <c r="Q10" s="260">
        <v>0.3694039076806826</v>
      </c>
      <c r="R10" s="260">
        <v>0.27321392350347468</v>
      </c>
      <c r="S10" s="260">
        <v>0.24197893504454299</v>
      </c>
      <c r="T10" s="260">
        <v>0.35145922266079332</v>
      </c>
      <c r="U10" s="260">
        <v>0.2279426402381684</v>
      </c>
      <c r="V10" s="260">
        <v>0.26539968944301628</v>
      </c>
      <c r="W10" s="260">
        <v>0.3143078406901692</v>
      </c>
      <c r="X10" s="260">
        <v>0.27049201686505298</v>
      </c>
      <c r="Y10" s="260">
        <v>0.19648874244595221</v>
      </c>
      <c r="DA10" s="68" t="s">
        <v>2489</v>
      </c>
    </row>
    <row r="11" spans="1:105" ht="12" customHeight="1" x14ac:dyDescent="0.25">
      <c r="A11" s="37" t="s">
        <v>159</v>
      </c>
      <c r="B11" s="226">
        <v>0.13305935576964259</v>
      </c>
      <c r="C11" s="226">
        <v>0.105225496480675</v>
      </c>
      <c r="D11" s="226">
        <v>0.11213920518477349</v>
      </c>
      <c r="E11" s="226">
        <v>0.1086433765163396</v>
      </c>
      <c r="F11" s="226">
        <v>2.2346612606657251E-2</v>
      </c>
      <c r="G11" s="226">
        <v>0.23238588706710231</v>
      </c>
      <c r="H11" s="226">
        <v>0.29290235944488879</v>
      </c>
      <c r="I11" s="226">
        <v>0.25981954865864071</v>
      </c>
      <c r="J11" s="226">
        <v>3.408170310371296E-2</v>
      </c>
      <c r="K11" s="226">
        <v>0.17611495870089741</v>
      </c>
      <c r="L11" s="226">
        <v>3.0562232128168151E-2</v>
      </c>
      <c r="M11" s="226">
        <v>0.19269724040951669</v>
      </c>
      <c r="N11" s="226">
        <v>8.929240215090474E-2</v>
      </c>
      <c r="O11" s="226">
        <v>4.0326760713877197E-2</v>
      </c>
      <c r="P11" s="226">
        <v>2.951778855700973E-2</v>
      </c>
      <c r="Q11" s="226">
        <v>0.16071471394811671</v>
      </c>
      <c r="R11" s="226">
        <v>0.14327526269333979</v>
      </c>
      <c r="S11" s="226">
        <v>0.1025414987633092</v>
      </c>
      <c r="T11" s="226">
        <v>9.2550176244761195E-2</v>
      </c>
      <c r="U11" s="226">
        <v>6.7840969744622476E-2</v>
      </c>
      <c r="V11" s="226">
        <v>8.2413459368829198E-2</v>
      </c>
      <c r="W11" s="226">
        <v>0.10307266169746659</v>
      </c>
      <c r="X11" s="226">
        <v>8.8601222191855081E-2</v>
      </c>
      <c r="Y11" s="226">
        <v>6.1184614439841932E-2</v>
      </c>
      <c r="DA11" s="69" t="s">
        <v>2490</v>
      </c>
    </row>
    <row r="12" spans="1:105" ht="12" customHeight="1" x14ac:dyDescent="0.25">
      <c r="A12" s="37" t="s">
        <v>35</v>
      </c>
      <c r="B12" s="226">
        <v>0.1118334174040458</v>
      </c>
      <c r="C12" s="226">
        <v>7.8838247504938966E-2</v>
      </c>
      <c r="D12" s="226">
        <v>9.7144483518106603E-2</v>
      </c>
      <c r="E12" s="226">
        <v>9.3759900181834638E-2</v>
      </c>
      <c r="F12" s="226">
        <v>4.03706690743851E-2</v>
      </c>
      <c r="G12" s="226">
        <v>7.466216334661413E-2</v>
      </c>
      <c r="H12" s="226">
        <v>0.1388244137136482</v>
      </c>
      <c r="I12" s="226">
        <v>0.54733367430501867</v>
      </c>
      <c r="J12" s="226">
        <v>3.631115712333139E-2</v>
      </c>
      <c r="K12" s="226">
        <v>0.32582089253365498</v>
      </c>
      <c r="L12" s="226">
        <v>0.12548228637446901</v>
      </c>
      <c r="M12" s="226">
        <v>0.17419917324172521</v>
      </c>
      <c r="N12" s="226">
        <v>0.28075631907239168</v>
      </c>
      <c r="O12" s="226">
        <v>0.26793404364700008</v>
      </c>
      <c r="P12" s="226">
        <v>0.16365253274394831</v>
      </c>
      <c r="Q12" s="226">
        <v>0.20868919373256589</v>
      </c>
      <c r="R12" s="226">
        <v>0.12993866081013489</v>
      </c>
      <c r="S12" s="226">
        <v>0.13943743628123381</v>
      </c>
      <c r="T12" s="226">
        <v>0.25890904641603207</v>
      </c>
      <c r="U12" s="226">
        <v>0.1601016704935459</v>
      </c>
      <c r="V12" s="226">
        <v>0.1829862300741871</v>
      </c>
      <c r="W12" s="226">
        <v>0.21123517899270261</v>
      </c>
      <c r="X12" s="226">
        <v>0.18189079467319791</v>
      </c>
      <c r="Y12" s="226">
        <v>0.13530412800611019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2.771307878826871</v>
      </c>
      <c r="C16" s="261">
        <f t="shared" si="0"/>
        <v>2.1672910581078519</v>
      </c>
      <c r="D16" s="261">
        <f t="shared" si="0"/>
        <v>2.60519071541442</v>
      </c>
      <c r="E16" s="261">
        <f t="shared" si="0"/>
        <v>2.3103432146721961</v>
      </c>
      <c r="F16" s="261">
        <f t="shared" si="0"/>
        <v>3.0272945026300819</v>
      </c>
      <c r="G16" s="261">
        <f t="shared" si="0"/>
        <v>8.5105411706393017</v>
      </c>
      <c r="H16" s="261">
        <f t="shared" si="0"/>
        <v>10.989662451489931</v>
      </c>
      <c r="I16" s="261">
        <f t="shared" si="0"/>
        <v>10.701579083690451</v>
      </c>
      <c r="J16" s="261">
        <f t="shared" si="0"/>
        <v>3.648416236957241</v>
      </c>
      <c r="K16" s="261">
        <f t="shared" si="0"/>
        <v>5.000931255890241</v>
      </c>
      <c r="L16" s="261">
        <f t="shared" si="0"/>
        <v>2.7576142831257879</v>
      </c>
      <c r="M16" s="261">
        <f t="shared" si="0"/>
        <v>4.7266127845108397</v>
      </c>
      <c r="N16" s="261">
        <f t="shared" si="0"/>
        <v>4.7904167680022871</v>
      </c>
      <c r="O16" s="261">
        <f t="shared" si="0"/>
        <v>3.7453261264621429</v>
      </c>
      <c r="P16" s="261">
        <f t="shared" si="0"/>
        <v>1.8138401207251269</v>
      </c>
      <c r="Q16" s="261">
        <f t="shared" si="0"/>
        <v>2.9331712736476629</v>
      </c>
      <c r="R16" s="261">
        <f t="shared" si="0"/>
        <v>2.194848090371555</v>
      </c>
      <c r="S16" s="261">
        <f t="shared" si="0"/>
        <v>1.5683819863998161</v>
      </c>
      <c r="T16" s="261">
        <f t="shared" si="0"/>
        <v>2.3231611026931218</v>
      </c>
      <c r="U16" s="261">
        <f t="shared" si="0"/>
        <v>1.4774060015436841</v>
      </c>
      <c r="V16" s="261">
        <f t="shared" si="0"/>
        <v>1.764124138689577</v>
      </c>
      <c r="W16" s="261">
        <f t="shared" si="0"/>
        <v>2.080932459374508</v>
      </c>
      <c r="X16" s="261">
        <f t="shared" si="0"/>
        <v>1.7977530483324189</v>
      </c>
      <c r="Y16" s="261">
        <f t="shared" si="0"/>
        <v>1.3188792014118389</v>
      </c>
      <c r="DA16" s="70"/>
    </row>
    <row r="17" spans="1:105" ht="12" customHeight="1" x14ac:dyDescent="0.25">
      <c r="A17" s="60" t="s">
        <v>2404</v>
      </c>
      <c r="B17" s="329">
        <v>2.771307878826871</v>
      </c>
      <c r="C17" s="329">
        <v>2.1672910581078519</v>
      </c>
      <c r="D17" s="329">
        <v>2.60519071541442</v>
      </c>
      <c r="E17" s="329">
        <v>2.3103432146721961</v>
      </c>
      <c r="F17" s="329">
        <v>3.0272945026300819</v>
      </c>
      <c r="G17" s="329">
        <v>8.5105411706393017</v>
      </c>
      <c r="H17" s="329">
        <v>10.989662451489931</v>
      </c>
      <c r="I17" s="329">
        <v>10.701579083690451</v>
      </c>
      <c r="J17" s="329">
        <v>3.648416236957241</v>
      </c>
      <c r="K17" s="329">
        <v>5.000931255890241</v>
      </c>
      <c r="L17" s="329">
        <v>2.7576142831257879</v>
      </c>
      <c r="M17" s="329">
        <v>4.7266127845108397</v>
      </c>
      <c r="N17" s="329">
        <v>4.7904167680022871</v>
      </c>
      <c r="O17" s="329">
        <v>3.7453261264621429</v>
      </c>
      <c r="P17" s="329">
        <v>1.8138401207251269</v>
      </c>
      <c r="Q17" s="329">
        <v>2.9331712736476629</v>
      </c>
      <c r="R17" s="329">
        <v>2.194848090371555</v>
      </c>
      <c r="S17" s="329">
        <v>1.5683819863998161</v>
      </c>
      <c r="T17" s="329">
        <v>2.3231611026931218</v>
      </c>
      <c r="U17" s="329">
        <v>1.4774060015436841</v>
      </c>
      <c r="V17" s="329">
        <v>1.764124138689577</v>
      </c>
      <c r="W17" s="329">
        <v>2.080932459374508</v>
      </c>
      <c r="X17" s="329">
        <v>1.7977530483324189</v>
      </c>
      <c r="Y17" s="329">
        <v>1.3188792014118389</v>
      </c>
      <c r="DA17" s="72" t="s">
        <v>2495</v>
      </c>
    </row>
    <row r="18" spans="1:105" ht="12" customHeight="1" x14ac:dyDescent="0.25">
      <c r="A18" s="59" t="s">
        <v>28</v>
      </c>
      <c r="B18" s="230">
        <v>3.4480856839121818E-2</v>
      </c>
      <c r="C18" s="230">
        <v>2.88748346855725E-2</v>
      </c>
      <c r="D18" s="230">
        <v>8.6454674659375744E-2</v>
      </c>
      <c r="E18" s="230">
        <v>5.6166864375056469E-2</v>
      </c>
      <c r="F18" s="230">
        <v>6.775748069313825E-2</v>
      </c>
      <c r="G18" s="230">
        <v>1.957227863741936</v>
      </c>
      <c r="H18" s="230">
        <v>4.3528559790491173</v>
      </c>
      <c r="I18" s="230">
        <v>2.0827574768083141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0.63788164839230699</v>
      </c>
      <c r="C19" s="230">
        <v>0.51995953095649572</v>
      </c>
      <c r="D19" s="230">
        <v>0.75381626480171637</v>
      </c>
      <c r="E19" s="230">
        <v>0.52012432424825084</v>
      </c>
      <c r="F19" s="230">
        <v>0.86706020408540807</v>
      </c>
      <c r="G19" s="230">
        <v>2.281618014802131</v>
      </c>
      <c r="H19" s="230">
        <v>1.8246617620030121</v>
      </c>
      <c r="I19" s="230">
        <v>1.9051062401052641</v>
      </c>
      <c r="J19" s="230">
        <v>1.282820334888285</v>
      </c>
      <c r="K19" s="230">
        <v>0.73089302113462951</v>
      </c>
      <c r="L19" s="230">
        <v>0.62685718990664341</v>
      </c>
      <c r="M19" s="230">
        <v>1.4500769642614071</v>
      </c>
      <c r="N19" s="230">
        <v>1.4980381694768421</v>
      </c>
      <c r="O19" s="230">
        <v>1.499100158020793</v>
      </c>
      <c r="P19" s="230">
        <v>0</v>
      </c>
      <c r="Q19" s="230">
        <v>0</v>
      </c>
      <c r="R19" s="230">
        <v>0</v>
      </c>
      <c r="S19" s="230">
        <v>0</v>
      </c>
      <c r="T19" s="230">
        <v>6.7918374832822356E-2</v>
      </c>
      <c r="U19" s="230">
        <v>0</v>
      </c>
      <c r="V19" s="230">
        <v>7.1252881653959085E-2</v>
      </c>
      <c r="W19" s="230">
        <v>7.1060585161479645E-2</v>
      </c>
      <c r="X19" s="230">
        <v>6.8616508629004244E-2</v>
      </c>
      <c r="Y19" s="230">
        <v>6.2990894709397158E-2</v>
      </c>
      <c r="DA19" s="71" t="s">
        <v>2497</v>
      </c>
    </row>
    <row r="20" spans="1:105" ht="12" customHeight="1" x14ac:dyDescent="0.25">
      <c r="A20" s="59" t="s">
        <v>159</v>
      </c>
      <c r="B20" s="230">
        <v>0.73753319965756858</v>
      </c>
      <c r="C20" s="230">
        <v>0.6110964604896445</v>
      </c>
      <c r="D20" s="230">
        <v>0.64078182011035489</v>
      </c>
      <c r="E20" s="230">
        <v>0.63573075819388047</v>
      </c>
      <c r="F20" s="230">
        <v>0.11435102218138619</v>
      </c>
      <c r="G20" s="230">
        <v>0.92136247644495328</v>
      </c>
      <c r="H20" s="230">
        <v>1.1060860411613691</v>
      </c>
      <c r="I20" s="230">
        <v>1.188946911210649</v>
      </c>
      <c r="J20" s="230">
        <v>0.16072104497671291</v>
      </c>
      <c r="K20" s="230">
        <v>0.9290670994694239</v>
      </c>
      <c r="L20" s="230">
        <v>0.1578200919908026</v>
      </c>
      <c r="M20" s="230">
        <v>0.91599284779446855</v>
      </c>
      <c r="N20" s="230">
        <v>0.41243087228789271</v>
      </c>
      <c r="O20" s="230">
        <v>0.19022323591185769</v>
      </c>
      <c r="P20" s="230">
        <v>0.1708722795239965</v>
      </c>
      <c r="Q20" s="230">
        <v>0.94429366107903212</v>
      </c>
      <c r="R20" s="230">
        <v>0.86222499084896354</v>
      </c>
      <c r="S20" s="230">
        <v>0.66462082531774513</v>
      </c>
      <c r="T20" s="230">
        <v>0.59387575707362605</v>
      </c>
      <c r="U20" s="230">
        <v>0.43970998908551601</v>
      </c>
      <c r="V20" s="230">
        <v>0.52568025550881015</v>
      </c>
      <c r="W20" s="230">
        <v>0.65910810017057331</v>
      </c>
      <c r="X20" s="230">
        <v>0.56638865919192782</v>
      </c>
      <c r="Y20" s="230">
        <v>0.3910709634992518</v>
      </c>
      <c r="DA20" s="71" t="s">
        <v>2498</v>
      </c>
    </row>
    <row r="21" spans="1:105" ht="12" customHeight="1" x14ac:dyDescent="0.25">
      <c r="A21" s="59" t="s">
        <v>32</v>
      </c>
      <c r="B21" s="230">
        <v>0.74153198821504296</v>
      </c>
      <c r="C21" s="230">
        <v>0.54950756686352875</v>
      </c>
      <c r="D21" s="230">
        <v>0.56903843592177306</v>
      </c>
      <c r="E21" s="230">
        <v>0.54968172495737355</v>
      </c>
      <c r="F21" s="230">
        <v>1.771542929798696</v>
      </c>
      <c r="G21" s="230">
        <v>3.054312620164354</v>
      </c>
      <c r="H21" s="230">
        <v>3.1818165755217391</v>
      </c>
      <c r="I21" s="230">
        <v>3.02014289976748</v>
      </c>
      <c r="J21" s="230">
        <v>2.0336402477355402</v>
      </c>
      <c r="K21" s="230">
        <v>1.622153643542716</v>
      </c>
      <c r="L21" s="230">
        <v>1.324959919718558</v>
      </c>
      <c r="M21" s="230">
        <v>1.532481312401998</v>
      </c>
      <c r="N21" s="230">
        <v>1.583168036296249</v>
      </c>
      <c r="O21" s="230">
        <v>0.79214518753350904</v>
      </c>
      <c r="P21" s="230">
        <v>0.69561769449804201</v>
      </c>
      <c r="Q21" s="230">
        <v>0.76270560917027275</v>
      </c>
      <c r="R21" s="230">
        <v>0.55065726311897634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0.61988018572283099</v>
      </c>
      <c r="C22" s="230">
        <v>0.45785266511261108</v>
      </c>
      <c r="D22" s="230">
        <v>0.55509951992120021</v>
      </c>
      <c r="E22" s="230">
        <v>0.54863954289763528</v>
      </c>
      <c r="F22" s="230">
        <v>0.20658286587145369</v>
      </c>
      <c r="G22" s="230">
        <v>0.29602019548592651</v>
      </c>
      <c r="H22" s="230">
        <v>0.52424209375468978</v>
      </c>
      <c r="I22" s="230">
        <v>2.504625555798746</v>
      </c>
      <c r="J22" s="230">
        <v>0.17123460935670329</v>
      </c>
      <c r="K22" s="230">
        <v>1.718817491743472</v>
      </c>
      <c r="L22" s="230">
        <v>0.64797708150978373</v>
      </c>
      <c r="M22" s="230">
        <v>0.82806166005296589</v>
      </c>
      <c r="N22" s="230">
        <v>1.296779689941304</v>
      </c>
      <c r="O22" s="230">
        <v>1.263857544995983</v>
      </c>
      <c r="P22" s="230">
        <v>0.94735014670308892</v>
      </c>
      <c r="Q22" s="230">
        <v>1.2261720033983581</v>
      </c>
      <c r="R22" s="230">
        <v>0.78196583640361517</v>
      </c>
      <c r="S22" s="230">
        <v>0.90376116108207105</v>
      </c>
      <c r="T22" s="230">
        <v>1.6613669707866729</v>
      </c>
      <c r="U22" s="230">
        <v>1.037696012458168</v>
      </c>
      <c r="V22" s="230">
        <v>1.167191001526807</v>
      </c>
      <c r="W22" s="230">
        <v>1.350763774042455</v>
      </c>
      <c r="X22" s="230">
        <v>1.162747880511487</v>
      </c>
      <c r="Y22" s="230">
        <v>0.86481734320318981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2.011415814693728</v>
      </c>
      <c r="C24" s="261">
        <f t="shared" si="1"/>
        <v>2.112363427129325</v>
      </c>
      <c r="D24" s="261">
        <f t="shared" si="1"/>
        <v>2.4064525611714629</v>
      </c>
      <c r="E24" s="261">
        <f t="shared" si="1"/>
        <v>2.339170536855117</v>
      </c>
      <c r="F24" s="261">
        <f t="shared" si="1"/>
        <v>1.9820762275161179</v>
      </c>
      <c r="G24" s="261">
        <f t="shared" si="1"/>
        <v>2.610957700023143</v>
      </c>
      <c r="H24" s="261">
        <f t="shared" si="1"/>
        <v>3.159528279886143</v>
      </c>
      <c r="I24" s="261">
        <f t="shared" si="1"/>
        <v>4.6993801351518796</v>
      </c>
      <c r="J24" s="261">
        <f t="shared" si="1"/>
        <v>1.799281237640824</v>
      </c>
      <c r="K24" s="261">
        <f t="shared" si="1"/>
        <v>2.8141612084549741</v>
      </c>
      <c r="L24" s="261">
        <f t="shared" si="1"/>
        <v>1.9660530593041019</v>
      </c>
      <c r="M24" s="261">
        <f t="shared" si="1"/>
        <v>2.3539517213019652</v>
      </c>
      <c r="N24" s="261">
        <f t="shared" si="1"/>
        <v>2.4226825765370048</v>
      </c>
      <c r="O24" s="261">
        <f t="shared" si="1"/>
        <v>2.0136999446565071</v>
      </c>
      <c r="P24" s="261">
        <f t="shared" si="1"/>
        <v>1.384227076886011</v>
      </c>
      <c r="Q24" s="261">
        <f t="shared" si="1"/>
        <v>1.731938953093543</v>
      </c>
      <c r="R24" s="261">
        <f t="shared" si="1"/>
        <v>1.5707806625141529</v>
      </c>
      <c r="S24" s="261">
        <f t="shared" si="1"/>
        <v>1.555658398975454</v>
      </c>
      <c r="T24" s="261">
        <f t="shared" si="1"/>
        <v>1.8287508004832631</v>
      </c>
      <c r="U24" s="261">
        <f t="shared" si="1"/>
        <v>1.2145660041226101</v>
      </c>
      <c r="V24" s="261">
        <f t="shared" si="1"/>
        <v>1.2103980069788249</v>
      </c>
      <c r="W24" s="261">
        <f t="shared" si="1"/>
        <v>1.427317917552464</v>
      </c>
      <c r="X24" s="261">
        <f t="shared" si="1"/>
        <v>1.3374116740562261</v>
      </c>
      <c r="Y24" s="261">
        <f t="shared" si="1"/>
        <v>1.1977592944620701</v>
      </c>
      <c r="DA24" s="70"/>
    </row>
    <row r="25" spans="1:105" ht="12" customHeight="1" x14ac:dyDescent="0.25">
      <c r="A25" s="60" t="s">
        <v>2414</v>
      </c>
      <c r="B25" s="262">
        <v>2.011415814693728</v>
      </c>
      <c r="C25" s="262">
        <v>2.112363427129325</v>
      </c>
      <c r="D25" s="262">
        <v>2.4064525611714629</v>
      </c>
      <c r="E25" s="262">
        <v>2.339170536855117</v>
      </c>
      <c r="F25" s="262">
        <v>1.9820762275161179</v>
      </c>
      <c r="G25" s="262">
        <v>2.610957700023143</v>
      </c>
      <c r="H25" s="262">
        <v>3.159528279886143</v>
      </c>
      <c r="I25" s="262">
        <v>4.6993801351518796</v>
      </c>
      <c r="J25" s="262">
        <v>1.799281237640824</v>
      </c>
      <c r="K25" s="262">
        <v>2.8141612084549741</v>
      </c>
      <c r="L25" s="262">
        <v>1.9660530593041019</v>
      </c>
      <c r="M25" s="262">
        <v>2.3539517213019652</v>
      </c>
      <c r="N25" s="262">
        <v>2.4226825765370048</v>
      </c>
      <c r="O25" s="262">
        <v>2.0136999446565071</v>
      </c>
      <c r="P25" s="262">
        <v>1.384227076886011</v>
      </c>
      <c r="Q25" s="262">
        <v>1.731938953093543</v>
      </c>
      <c r="R25" s="262">
        <v>1.5707806625141529</v>
      </c>
      <c r="S25" s="262">
        <v>1.555658398975454</v>
      </c>
      <c r="T25" s="262">
        <v>1.8287508004832631</v>
      </c>
      <c r="U25" s="262">
        <v>1.2145660041226101</v>
      </c>
      <c r="V25" s="262">
        <v>1.2103980069788249</v>
      </c>
      <c r="W25" s="262">
        <v>1.427317917552464</v>
      </c>
      <c r="X25" s="262">
        <v>1.3374116740562261</v>
      </c>
      <c r="Y25" s="262">
        <v>1.1977592944620701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3.9590112554669599</v>
      </c>
      <c r="C27" s="261">
        <f t="shared" si="2"/>
        <v>3.0961300830112179</v>
      </c>
      <c r="D27" s="261">
        <f t="shared" si="2"/>
        <v>3.7217010220206008</v>
      </c>
      <c r="E27" s="261">
        <f t="shared" si="2"/>
        <v>3.3004903066745661</v>
      </c>
      <c r="F27" s="261">
        <f t="shared" si="2"/>
        <v>4.3247064323286883</v>
      </c>
      <c r="G27" s="261">
        <f t="shared" si="2"/>
        <v>12.157915958056151</v>
      </c>
      <c r="H27" s="261">
        <f t="shared" si="2"/>
        <v>15.699517787842749</v>
      </c>
      <c r="I27" s="261">
        <f t="shared" si="2"/>
        <v>15.287970119557791</v>
      </c>
      <c r="J27" s="261">
        <f t="shared" si="2"/>
        <v>5.2120231956532006</v>
      </c>
      <c r="K27" s="261">
        <f t="shared" si="2"/>
        <v>7.1441875084146309</v>
      </c>
      <c r="L27" s="261">
        <f t="shared" si="2"/>
        <v>3.9394489758939821</v>
      </c>
      <c r="M27" s="261">
        <f t="shared" si="2"/>
        <v>6.7523039778726286</v>
      </c>
      <c r="N27" s="261">
        <f t="shared" si="2"/>
        <v>6.8434525257175522</v>
      </c>
      <c r="O27" s="261">
        <f t="shared" si="2"/>
        <v>5.3504658949459198</v>
      </c>
      <c r="P27" s="261">
        <f t="shared" si="2"/>
        <v>2.5912001724644682</v>
      </c>
      <c r="Q27" s="261">
        <f t="shared" si="2"/>
        <v>4.1902446766395176</v>
      </c>
      <c r="R27" s="261">
        <f t="shared" si="2"/>
        <v>3.1354972719593648</v>
      </c>
      <c r="S27" s="261">
        <f t="shared" si="2"/>
        <v>2.24054569485688</v>
      </c>
      <c r="T27" s="261">
        <f t="shared" si="2"/>
        <v>3.3188015752758879</v>
      </c>
      <c r="U27" s="261">
        <f t="shared" si="2"/>
        <v>2.1105800022052632</v>
      </c>
      <c r="V27" s="261">
        <f t="shared" si="2"/>
        <v>2.5201773409851098</v>
      </c>
      <c r="W27" s="261">
        <f t="shared" si="2"/>
        <v>2.9727606562492981</v>
      </c>
      <c r="X27" s="261">
        <f t="shared" si="2"/>
        <v>2.5682186404748828</v>
      </c>
      <c r="Y27" s="261">
        <f t="shared" si="2"/>
        <v>1.884113144874056</v>
      </c>
      <c r="DA27" s="70"/>
    </row>
    <row r="28" spans="1:105" ht="12" customHeight="1" x14ac:dyDescent="0.25">
      <c r="A28" s="60" t="s">
        <v>2419</v>
      </c>
      <c r="B28" s="329">
        <v>3.9590112554669599</v>
      </c>
      <c r="C28" s="329">
        <v>3.0961300830112179</v>
      </c>
      <c r="D28" s="329">
        <v>3.7217010220206008</v>
      </c>
      <c r="E28" s="329">
        <v>3.3004903066745661</v>
      </c>
      <c r="F28" s="329">
        <v>4.3247064323286883</v>
      </c>
      <c r="G28" s="329">
        <v>12.157915958056151</v>
      </c>
      <c r="H28" s="329">
        <v>15.699517787842749</v>
      </c>
      <c r="I28" s="329">
        <v>15.287970119557791</v>
      </c>
      <c r="J28" s="329">
        <v>5.2120231956532006</v>
      </c>
      <c r="K28" s="329">
        <v>7.1441875084146309</v>
      </c>
      <c r="L28" s="329">
        <v>3.9394489758939821</v>
      </c>
      <c r="M28" s="329">
        <v>6.7523039778726286</v>
      </c>
      <c r="N28" s="329">
        <v>6.8434525257175522</v>
      </c>
      <c r="O28" s="329">
        <v>5.3504658949459198</v>
      </c>
      <c r="P28" s="329">
        <v>2.5912001724644682</v>
      </c>
      <c r="Q28" s="329">
        <v>4.1902446766395176</v>
      </c>
      <c r="R28" s="329">
        <v>3.1354972719593648</v>
      </c>
      <c r="S28" s="329">
        <v>2.24054569485688</v>
      </c>
      <c r="T28" s="329">
        <v>3.3188015752758879</v>
      </c>
      <c r="U28" s="329">
        <v>2.1105800022052632</v>
      </c>
      <c r="V28" s="329">
        <v>2.5201773409851098</v>
      </c>
      <c r="W28" s="329">
        <v>2.9727606562492981</v>
      </c>
      <c r="X28" s="329">
        <v>2.5682186404748828</v>
      </c>
      <c r="Y28" s="329">
        <v>1.884113144874056</v>
      </c>
      <c r="DA28" s="72" t="s">
        <v>2504</v>
      </c>
    </row>
    <row r="29" spans="1:105" ht="12" customHeight="1" x14ac:dyDescent="0.25">
      <c r="A29" s="59" t="s">
        <v>28</v>
      </c>
      <c r="B29" s="230">
        <v>4.9258366913031183E-2</v>
      </c>
      <c r="C29" s="230">
        <v>4.1249763836532158E-2</v>
      </c>
      <c r="D29" s="230">
        <v>0.1235066780848225</v>
      </c>
      <c r="E29" s="230">
        <v>8.0238377678652079E-2</v>
      </c>
      <c r="F29" s="230">
        <v>9.6796400990197498E-2</v>
      </c>
      <c r="G29" s="230">
        <v>2.796039805345623</v>
      </c>
      <c r="H29" s="230">
        <v>6.2183656843558834</v>
      </c>
      <c r="I29" s="230">
        <v>2.9753678240118782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0.91125949770329573</v>
      </c>
      <c r="C30" s="230">
        <v>0.74279932993785103</v>
      </c>
      <c r="D30" s="230">
        <v>1.076880378288166</v>
      </c>
      <c r="E30" s="230">
        <v>0.74303474892607246</v>
      </c>
      <c r="F30" s="230">
        <v>1.2386574344077259</v>
      </c>
      <c r="G30" s="230">
        <v>3.2594543068601869</v>
      </c>
      <c r="H30" s="230">
        <v>2.6066596600043028</v>
      </c>
      <c r="I30" s="230">
        <v>2.7215803430075209</v>
      </c>
      <c r="J30" s="230">
        <v>1.832600478411835</v>
      </c>
      <c r="K30" s="230">
        <v>1.0441328873351849</v>
      </c>
      <c r="L30" s="230">
        <v>0.89551027129520477</v>
      </c>
      <c r="M30" s="230">
        <v>2.0715385203734389</v>
      </c>
      <c r="N30" s="230">
        <v>2.1400545278240601</v>
      </c>
      <c r="O30" s="230">
        <v>2.14157165431542</v>
      </c>
      <c r="P30" s="230">
        <v>0</v>
      </c>
      <c r="Q30" s="230">
        <v>0</v>
      </c>
      <c r="R30" s="230">
        <v>0</v>
      </c>
      <c r="S30" s="230">
        <v>0</v>
      </c>
      <c r="T30" s="230">
        <v>9.702624976117484E-2</v>
      </c>
      <c r="U30" s="230">
        <v>0</v>
      </c>
      <c r="V30" s="230">
        <v>0.1017898309342273</v>
      </c>
      <c r="W30" s="230">
        <v>0.10151512165925659</v>
      </c>
      <c r="X30" s="230">
        <v>9.8023583755720303E-2</v>
      </c>
      <c r="Y30" s="230">
        <v>8.9986992441995942E-2</v>
      </c>
      <c r="DA30" s="71" t="s">
        <v>2506</v>
      </c>
    </row>
    <row r="31" spans="1:105" ht="12" customHeight="1" x14ac:dyDescent="0.25">
      <c r="A31" s="59" t="s">
        <v>159</v>
      </c>
      <c r="B31" s="230">
        <v>1.0536188566536699</v>
      </c>
      <c r="C31" s="230">
        <v>0.87299494355663509</v>
      </c>
      <c r="D31" s="230">
        <v>0.91540260015764996</v>
      </c>
      <c r="E31" s="230">
        <v>0.90818679741982911</v>
      </c>
      <c r="F31" s="230">
        <v>0.1633586031162659</v>
      </c>
      <c r="G31" s="230">
        <v>1.3162321092070759</v>
      </c>
      <c r="H31" s="230">
        <v>1.5801229159448129</v>
      </c>
      <c r="I31" s="230">
        <v>1.698495587443785</v>
      </c>
      <c r="J31" s="230">
        <v>0.2296014928238756</v>
      </c>
      <c r="K31" s="230">
        <v>1.327238713527749</v>
      </c>
      <c r="L31" s="230">
        <v>0.2254572742725752</v>
      </c>
      <c r="M31" s="230">
        <v>1.3085612111349549</v>
      </c>
      <c r="N31" s="230">
        <v>0.58918696041127538</v>
      </c>
      <c r="O31" s="230">
        <v>0.27174747987408249</v>
      </c>
      <c r="P31" s="230">
        <v>0.24410325646285211</v>
      </c>
      <c r="Q31" s="230">
        <v>1.3489909443986181</v>
      </c>
      <c r="R31" s="230">
        <v>1.2317499869270909</v>
      </c>
      <c r="S31" s="230">
        <v>0.94945832188249291</v>
      </c>
      <c r="T31" s="230">
        <v>0.84839393867660884</v>
      </c>
      <c r="U31" s="230">
        <v>0.62815712726502293</v>
      </c>
      <c r="V31" s="230">
        <v>0.75097179358401467</v>
      </c>
      <c r="W31" s="230">
        <v>0.94158300024367625</v>
      </c>
      <c r="X31" s="230">
        <v>0.809126655988468</v>
      </c>
      <c r="Y31" s="230">
        <v>0.55867280499893102</v>
      </c>
      <c r="DA31" s="71" t="s">
        <v>2507</v>
      </c>
    </row>
    <row r="32" spans="1:105" ht="12" customHeight="1" x14ac:dyDescent="0.25">
      <c r="A32" s="59" t="s">
        <v>32</v>
      </c>
      <c r="B32" s="230">
        <v>1.0593314117357759</v>
      </c>
      <c r="C32" s="230">
        <v>0.78501080980504112</v>
      </c>
      <c r="D32" s="230">
        <v>0.81291205131681887</v>
      </c>
      <c r="E32" s="230">
        <v>0.78525960708196207</v>
      </c>
      <c r="F32" s="230">
        <v>2.5307756139981361</v>
      </c>
      <c r="G32" s="230">
        <v>4.3633037430919357</v>
      </c>
      <c r="H32" s="230">
        <v>4.545452250745341</v>
      </c>
      <c r="I32" s="230">
        <v>4.3144898568106864</v>
      </c>
      <c r="J32" s="230">
        <v>2.9052003539079139</v>
      </c>
      <c r="K32" s="230">
        <v>2.317362347918166</v>
      </c>
      <c r="L32" s="230">
        <v>1.892799885312225</v>
      </c>
      <c r="M32" s="230">
        <v>2.18925901771714</v>
      </c>
      <c r="N32" s="230">
        <v>2.2616686232803551</v>
      </c>
      <c r="O32" s="230">
        <v>1.1316359821907269</v>
      </c>
      <c r="P32" s="230">
        <v>0.99373956356863147</v>
      </c>
      <c r="Q32" s="230">
        <v>1.0895794416718181</v>
      </c>
      <c r="R32" s="230">
        <v>0.78665323302710932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0.88554312246118727</v>
      </c>
      <c r="C33" s="230">
        <v>0.65407523587515859</v>
      </c>
      <c r="D33" s="230">
        <v>0.79299931417314329</v>
      </c>
      <c r="E33" s="230">
        <v>0.7837707755680503</v>
      </c>
      <c r="F33" s="230">
        <v>0.29511837981636241</v>
      </c>
      <c r="G33" s="230">
        <v>0.42288599355132339</v>
      </c>
      <c r="H33" s="230">
        <v>0.74891727679241415</v>
      </c>
      <c r="I33" s="230">
        <v>3.5780365082839238</v>
      </c>
      <c r="J33" s="230">
        <v>0.2446208705095762</v>
      </c>
      <c r="K33" s="230">
        <v>2.4554535596335318</v>
      </c>
      <c r="L33" s="230">
        <v>0.9256815450139767</v>
      </c>
      <c r="M33" s="230">
        <v>1.1829452286470941</v>
      </c>
      <c r="N33" s="230">
        <v>1.8525424142018621</v>
      </c>
      <c r="O33" s="230">
        <v>1.8055107785656901</v>
      </c>
      <c r="P33" s="230">
        <v>1.3533573524329841</v>
      </c>
      <c r="Q33" s="230">
        <v>1.751674290569083</v>
      </c>
      <c r="R33" s="230">
        <v>1.1170940520051651</v>
      </c>
      <c r="S33" s="230">
        <v>1.291087372974387</v>
      </c>
      <c r="T33" s="230">
        <v>2.373381386838104</v>
      </c>
      <c r="U33" s="230">
        <v>1.4824228749402399</v>
      </c>
      <c r="V33" s="230">
        <v>1.6674157164668679</v>
      </c>
      <c r="W33" s="230">
        <v>1.9296625343463649</v>
      </c>
      <c r="X33" s="230">
        <v>1.6610684007306951</v>
      </c>
      <c r="Y33" s="230">
        <v>1.2354533474331291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6.1241533990115258</v>
      </c>
      <c r="C35" s="261">
        <v>7.0692538897940693</v>
      </c>
      <c r="D35" s="261">
        <v>7.9887771741639089</v>
      </c>
      <c r="E35" s="261">
        <v>7.5316950273471006</v>
      </c>
      <c r="F35" s="261">
        <v>8.2637997182477196</v>
      </c>
      <c r="G35" s="261">
        <v>12.44046836220685</v>
      </c>
      <c r="H35" s="261">
        <v>19.816720721443499</v>
      </c>
      <c r="I35" s="261">
        <v>26.664841797358381</v>
      </c>
      <c r="J35" s="261">
        <v>8.0892086703847745</v>
      </c>
      <c r="K35" s="261">
        <v>8.1792828946100045</v>
      </c>
      <c r="L35" s="261">
        <v>6.3188456442919962</v>
      </c>
      <c r="M35" s="261">
        <v>7.8095878616082786</v>
      </c>
      <c r="N35" s="261">
        <v>7.2891314866889854</v>
      </c>
      <c r="O35" s="261">
        <v>5.7283934681173339</v>
      </c>
      <c r="P35" s="261">
        <v>3.748422787479829</v>
      </c>
      <c r="Q35" s="261">
        <v>4.901836666471195</v>
      </c>
      <c r="R35" s="261">
        <v>4.6408254927936863</v>
      </c>
      <c r="S35" s="261">
        <v>4.059625066010172</v>
      </c>
      <c r="T35" s="261">
        <v>4.4824145378216924</v>
      </c>
      <c r="U35" s="261">
        <v>3.031816590773587</v>
      </c>
      <c r="V35" s="261">
        <v>3.0439942225753009</v>
      </c>
      <c r="W35" s="261">
        <v>3.61703276462167</v>
      </c>
      <c r="X35" s="261">
        <v>3.3889549393952079</v>
      </c>
      <c r="Y35" s="261">
        <v>2.9943218989833462</v>
      </c>
      <c r="DA35" s="70" t="s">
        <v>2511</v>
      </c>
    </row>
    <row r="36" spans="1:105" ht="12" customHeight="1" x14ac:dyDescent="0.25">
      <c r="A36" s="46" t="s">
        <v>28</v>
      </c>
      <c r="B36" s="229">
        <v>7.6197256257766272E-2</v>
      </c>
      <c r="C36" s="229">
        <v>9.4183721496250539E-2</v>
      </c>
      <c r="D36" s="229">
        <v>0.26511192728887029</v>
      </c>
      <c r="E36" s="229">
        <v>0.1831033979837986</v>
      </c>
      <c r="F36" s="229">
        <v>0.1822787583417822</v>
      </c>
      <c r="G36" s="229">
        <v>2.8610203309412099</v>
      </c>
      <c r="H36" s="229">
        <v>3.5454240314427201</v>
      </c>
      <c r="I36" s="229">
        <v>1.4112015005163749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1.409617854087899</v>
      </c>
      <c r="C38" s="229">
        <v>1.696000139436181</v>
      </c>
      <c r="D38" s="229">
        <v>2.3115659571984488</v>
      </c>
      <c r="E38" s="229">
        <v>1.6955999271730049</v>
      </c>
      <c r="F38" s="229">
        <v>2.3325344418282898</v>
      </c>
      <c r="G38" s="229">
        <v>3.3352046783712228</v>
      </c>
      <c r="H38" s="229">
        <v>1.4861965779242921</v>
      </c>
      <c r="I38" s="229">
        <v>1.2908314168193931</v>
      </c>
      <c r="J38" s="229">
        <v>2.8020971867775741</v>
      </c>
      <c r="K38" s="229">
        <v>1.1837330913799671</v>
      </c>
      <c r="L38" s="229">
        <v>1.436391538973631</v>
      </c>
      <c r="M38" s="229">
        <v>2.395902515138153</v>
      </c>
      <c r="N38" s="229">
        <v>2.2794253022684741</v>
      </c>
      <c r="O38" s="229">
        <v>2.2768461872263801</v>
      </c>
      <c r="P38" s="229">
        <v>0</v>
      </c>
      <c r="Q38" s="229">
        <v>0</v>
      </c>
      <c r="R38" s="229">
        <v>0</v>
      </c>
      <c r="S38" s="229">
        <v>0</v>
      </c>
      <c r="T38" s="229">
        <v>0.131044855383876</v>
      </c>
      <c r="U38" s="229">
        <v>0</v>
      </c>
      <c r="V38" s="229">
        <v>0.1229467673729613</v>
      </c>
      <c r="W38" s="229">
        <v>0.12341377314191131</v>
      </c>
      <c r="X38" s="229">
        <v>0.12934938759137049</v>
      </c>
      <c r="Y38" s="229">
        <v>0.14301159292146901</v>
      </c>
      <c r="DA38" s="73" t="s">
        <v>2514</v>
      </c>
    </row>
    <row r="39" spans="1:105" ht="12" customHeight="1" x14ac:dyDescent="0.25">
      <c r="A39" s="46" t="s">
        <v>159</v>
      </c>
      <c r="B39" s="229">
        <v>1.6298320681276119</v>
      </c>
      <c r="C39" s="229">
        <v>1.993269899857091</v>
      </c>
      <c r="D39" s="229">
        <v>1.964947574789162</v>
      </c>
      <c r="E39" s="229">
        <v>2.0724757082898679</v>
      </c>
      <c r="F39" s="229">
        <v>0.3076230421366225</v>
      </c>
      <c r="G39" s="229">
        <v>1.346821607288808</v>
      </c>
      <c r="H39" s="229">
        <v>0.90091288341534337</v>
      </c>
      <c r="I39" s="229">
        <v>0.805587632654168</v>
      </c>
      <c r="J39" s="229">
        <v>0.35106707910458779</v>
      </c>
      <c r="K39" s="229">
        <v>1.50469006811297</v>
      </c>
      <c r="L39" s="229">
        <v>0.36163172165160867</v>
      </c>
      <c r="M39" s="229">
        <v>1.513457300521394</v>
      </c>
      <c r="N39" s="229">
        <v>0.62755768503414833</v>
      </c>
      <c r="O39" s="229">
        <v>0.28891268344577792</v>
      </c>
      <c r="P39" s="229">
        <v>0.35311907537932019</v>
      </c>
      <c r="Q39" s="229">
        <v>1.578078079987886</v>
      </c>
      <c r="R39" s="229">
        <v>1.8231037198470941</v>
      </c>
      <c r="S39" s="229">
        <v>1.7203151944162129</v>
      </c>
      <c r="T39" s="229">
        <v>1.1458513678111979</v>
      </c>
      <c r="U39" s="229">
        <v>0.9023383136696449</v>
      </c>
      <c r="V39" s="229">
        <v>0.90706069125008371</v>
      </c>
      <c r="W39" s="229">
        <v>1.14469951753988</v>
      </c>
      <c r="X39" s="229">
        <v>1.067702622429924</v>
      </c>
      <c r="Y39" s="229">
        <v>0.88786929751322019</v>
      </c>
      <c r="DA39" s="73" t="s">
        <v>2515</v>
      </c>
    </row>
    <row r="40" spans="1:105" ht="12" customHeight="1" x14ac:dyDescent="0.25">
      <c r="A40" s="46" t="s">
        <v>32</v>
      </c>
      <c r="B40" s="229">
        <v>1.638668760262501</v>
      </c>
      <c r="C40" s="229">
        <v>1.7923797036807421</v>
      </c>
      <c r="D40" s="229">
        <v>1.7449475929790621</v>
      </c>
      <c r="E40" s="229">
        <v>1.791956748327731</v>
      </c>
      <c r="F40" s="229">
        <v>4.7657416168598834</v>
      </c>
      <c r="G40" s="229">
        <v>4.4647077967886108</v>
      </c>
      <c r="H40" s="229">
        <v>2.591606293613661</v>
      </c>
      <c r="I40" s="229">
        <v>2.046340123314319</v>
      </c>
      <c r="J40" s="229">
        <v>4.4421322784797139</v>
      </c>
      <c r="K40" s="229">
        <v>2.6271928882057241</v>
      </c>
      <c r="L40" s="229">
        <v>3.0360363553401228</v>
      </c>
      <c r="M40" s="229">
        <v>2.532055829640961</v>
      </c>
      <c r="N40" s="229">
        <v>2.4089594999683022</v>
      </c>
      <c r="O40" s="229">
        <v>1.20311691004463</v>
      </c>
      <c r="P40" s="229">
        <v>1.437540821617862</v>
      </c>
      <c r="Q40" s="229">
        <v>1.274613028684388</v>
      </c>
      <c r="R40" s="229">
        <v>1.1643194240572421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9.067382999448121</v>
      </c>
      <c r="I41" s="229">
        <v>18.13511699787967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2.9937599991870191E-3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1.3698374602757479</v>
      </c>
      <c r="C42" s="229">
        <v>1.493420425323805</v>
      </c>
      <c r="D42" s="229">
        <v>1.702204121908365</v>
      </c>
      <c r="E42" s="229">
        <v>1.7885592455726991</v>
      </c>
      <c r="F42" s="229">
        <v>0.55574185906160545</v>
      </c>
      <c r="G42" s="229">
        <v>0.43271394881699637</v>
      </c>
      <c r="H42" s="229">
        <v>0.42699793570880978</v>
      </c>
      <c r="I42" s="229">
        <v>1.697044126323956</v>
      </c>
      <c r="J42" s="229">
        <v>0.37403212601799019</v>
      </c>
      <c r="K42" s="229">
        <v>2.7837468469201418</v>
      </c>
      <c r="L42" s="229">
        <v>1.484786028326633</v>
      </c>
      <c r="M42" s="229">
        <v>1.3681722163077721</v>
      </c>
      <c r="N42" s="229">
        <v>1.9731889994180609</v>
      </c>
      <c r="O42" s="229">
        <v>1.919557687406688</v>
      </c>
      <c r="P42" s="229">
        <v>1.9577628904826461</v>
      </c>
      <c r="Q42" s="229">
        <v>2.049145557798921</v>
      </c>
      <c r="R42" s="229">
        <v>1.6534023488893499</v>
      </c>
      <c r="S42" s="229">
        <v>2.3393098715939589</v>
      </c>
      <c r="T42" s="229">
        <v>3.2055183146266182</v>
      </c>
      <c r="U42" s="229">
        <v>2.1294782771039422</v>
      </c>
      <c r="V42" s="229">
        <v>2.0139867639522562</v>
      </c>
      <c r="W42" s="229">
        <v>2.3459257139406922</v>
      </c>
      <c r="X42" s="229">
        <v>2.1919029293739141</v>
      </c>
      <c r="Y42" s="229">
        <v>1.963441008548656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0.119880000019537</v>
      </c>
      <c r="G43" s="229">
        <v>0</v>
      </c>
      <c r="H43" s="229">
        <v>1.798199999890554</v>
      </c>
      <c r="I43" s="229">
        <v>1.2787199998504939</v>
      </c>
      <c r="J43" s="229">
        <v>0.11988000000490839</v>
      </c>
      <c r="K43" s="229">
        <v>7.9919999991200544E-2</v>
      </c>
      <c r="L43" s="229">
        <v>0</v>
      </c>
      <c r="M43" s="229">
        <v>0</v>
      </c>
      <c r="N43" s="229">
        <v>0</v>
      </c>
      <c r="O43" s="229">
        <v>3.9959999993858589E-2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0.99999999999999956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0.99999999999999978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0.99999999999999978</v>
      </c>
      <c r="O51" s="232">
        <f t="shared" si="3"/>
        <v>1</v>
      </c>
      <c r="P51" s="232">
        <f t="shared" si="3"/>
        <v>1.0000000000000002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0.99999999999999978</v>
      </c>
      <c r="U51" s="232">
        <f t="shared" si="3"/>
        <v>1.0000000000000002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1.6206493311623178E-2</v>
      </c>
      <c r="C56" s="300">
        <f t="shared" si="8"/>
        <v>1.2582025981067838E-2</v>
      </c>
      <c r="D56" s="300">
        <f t="shared" si="8"/>
        <v>1.2360680446009097E-2</v>
      </c>
      <c r="E56" s="300">
        <f t="shared" si="8"/>
        <v>1.2904995901160052E-2</v>
      </c>
      <c r="F56" s="300">
        <f t="shared" si="8"/>
        <v>3.5512554733043234E-3</v>
      </c>
      <c r="G56" s="300">
        <f t="shared" si="8"/>
        <v>8.5227367370494661E-3</v>
      </c>
      <c r="H56" s="300">
        <f t="shared" si="8"/>
        <v>8.6177900605661478E-3</v>
      </c>
      <c r="I56" s="300">
        <f t="shared" si="8"/>
        <v>1.387792975891061E-2</v>
      </c>
      <c r="J56" s="300">
        <f t="shared" si="8"/>
        <v>3.7404567218587734E-3</v>
      </c>
      <c r="K56" s="300">
        <f t="shared" si="8"/>
        <v>2.1232033097488886E-2</v>
      </c>
      <c r="L56" s="300">
        <f t="shared" si="8"/>
        <v>1.0308128662599671E-2</v>
      </c>
      <c r="M56" s="300">
        <f t="shared" si="8"/>
        <v>1.6670022861173393E-2</v>
      </c>
      <c r="N56" s="300">
        <f t="shared" si="8"/>
        <v>1.7040582370939604E-2</v>
      </c>
      <c r="O56" s="300">
        <f t="shared" si="8"/>
        <v>1.7978430842257639E-2</v>
      </c>
      <c r="P56" s="300">
        <f t="shared" si="8"/>
        <v>1.9851309318501306E-2</v>
      </c>
      <c r="Q56" s="300">
        <f t="shared" si="8"/>
        <v>2.6149535340499745E-2</v>
      </c>
      <c r="R56" s="300">
        <f t="shared" si="8"/>
        <v>2.3124003202875314E-2</v>
      </c>
      <c r="S56" s="300">
        <f t="shared" si="8"/>
        <v>2.5033537827173397E-2</v>
      </c>
      <c r="T56" s="300">
        <f t="shared" si="8"/>
        <v>2.8563267977709104E-2</v>
      </c>
      <c r="U56" s="300">
        <f t="shared" si="8"/>
        <v>2.8272617303439669E-2</v>
      </c>
      <c r="V56" s="300">
        <f t="shared" si="8"/>
        <v>3.0145033386748721E-2</v>
      </c>
      <c r="W56" s="300">
        <f t="shared" si="8"/>
        <v>3.018605706019041E-2</v>
      </c>
      <c r="X56" s="300">
        <f t="shared" si="8"/>
        <v>2.8889983866584344E-2</v>
      </c>
      <c r="Y56" s="300">
        <f t="shared" si="8"/>
        <v>2.5882517345243879E-2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0.18339937933081421</v>
      </c>
      <c r="C57" s="301">
        <f t="shared" si="9"/>
        <v>0.14814928682413561</v>
      </c>
      <c r="D57" s="301">
        <f t="shared" si="9"/>
        <v>0.15386736603187706</v>
      </c>
      <c r="E57" s="301">
        <f t="shared" si="9"/>
        <v>0.14730477787707952</v>
      </c>
      <c r="F57" s="301">
        <f t="shared" si="9"/>
        <v>0.17141521257957834</v>
      </c>
      <c r="G57" s="301">
        <f t="shared" si="9"/>
        <v>0.2362272021901734</v>
      </c>
      <c r="H57" s="301">
        <f t="shared" si="9"/>
        <v>0.21936699257854261</v>
      </c>
      <c r="I57" s="301">
        <f t="shared" si="9"/>
        <v>0.18399946702507278</v>
      </c>
      <c r="J57" s="301">
        <f t="shared" si="9"/>
        <v>0.19386544308114984</v>
      </c>
      <c r="K57" s="301">
        <f t="shared" si="9"/>
        <v>0.21154085264515374</v>
      </c>
      <c r="L57" s="301">
        <f t="shared" si="9"/>
        <v>0.1821649559052135</v>
      </c>
      <c r="M57" s="301">
        <f t="shared" si="9"/>
        <v>0.21475473796428973</v>
      </c>
      <c r="N57" s="301">
        <f t="shared" si="9"/>
        <v>0.22059660483737978</v>
      </c>
      <c r="O57" s="301">
        <f t="shared" si="9"/>
        <v>0.21843544749682781</v>
      </c>
      <c r="P57" s="301">
        <f t="shared" si="9"/>
        <v>0.18640079411952437</v>
      </c>
      <c r="Q57" s="301">
        <f t="shared" si="9"/>
        <v>0.20763469006475585</v>
      </c>
      <c r="R57" s="301">
        <f t="shared" si="9"/>
        <v>0.18576532857752082</v>
      </c>
      <c r="S57" s="301">
        <f t="shared" si="9"/>
        <v>0.16225441184279057</v>
      </c>
      <c r="T57" s="301">
        <f t="shared" si="9"/>
        <v>0.18880447247690399</v>
      </c>
      <c r="U57" s="301">
        <f t="shared" si="9"/>
        <v>0.18324844548525712</v>
      </c>
      <c r="V57" s="301">
        <f t="shared" si="9"/>
        <v>0.20037544569389848</v>
      </c>
      <c r="W57" s="301">
        <f t="shared" si="9"/>
        <v>0.19985230345876628</v>
      </c>
      <c r="X57" s="301">
        <f t="shared" si="9"/>
        <v>0.19200957264604793</v>
      </c>
      <c r="Y57" s="301">
        <f t="shared" si="9"/>
        <v>0.17372961616980687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0.18339937933081421</v>
      </c>
      <c r="C58" s="302">
        <f t="shared" si="10"/>
        <v>0.14814928682413561</v>
      </c>
      <c r="D58" s="302">
        <f t="shared" si="10"/>
        <v>0.15386736603187706</v>
      </c>
      <c r="E58" s="302">
        <f t="shared" si="10"/>
        <v>0.14730477787707952</v>
      </c>
      <c r="F58" s="302">
        <f t="shared" si="10"/>
        <v>0.17141521257957834</v>
      </c>
      <c r="G58" s="302">
        <f t="shared" si="10"/>
        <v>0.2362272021901734</v>
      </c>
      <c r="H58" s="302">
        <f t="shared" si="10"/>
        <v>0.21936699257854261</v>
      </c>
      <c r="I58" s="302">
        <f t="shared" si="10"/>
        <v>0.18399946702507278</v>
      </c>
      <c r="J58" s="302">
        <f t="shared" si="10"/>
        <v>0.19386544308114984</v>
      </c>
      <c r="K58" s="302">
        <f t="shared" si="10"/>
        <v>0.21154085264515374</v>
      </c>
      <c r="L58" s="302">
        <f t="shared" si="10"/>
        <v>0.1821649559052135</v>
      </c>
      <c r="M58" s="302">
        <f t="shared" si="10"/>
        <v>0.21475473796428973</v>
      </c>
      <c r="N58" s="302">
        <f t="shared" si="10"/>
        <v>0.22059660483737978</v>
      </c>
      <c r="O58" s="302">
        <f t="shared" si="10"/>
        <v>0.21843544749682781</v>
      </c>
      <c r="P58" s="302">
        <f t="shared" si="10"/>
        <v>0.18640079411952437</v>
      </c>
      <c r="Q58" s="302">
        <f t="shared" si="10"/>
        <v>0.20763469006475585</v>
      </c>
      <c r="R58" s="302">
        <f t="shared" si="10"/>
        <v>0.18576532857752082</v>
      </c>
      <c r="S58" s="302">
        <f t="shared" si="10"/>
        <v>0.16225441184279057</v>
      </c>
      <c r="T58" s="302">
        <f t="shared" si="10"/>
        <v>0.18880447247690399</v>
      </c>
      <c r="U58" s="302">
        <f t="shared" si="10"/>
        <v>0.18324844548525712</v>
      </c>
      <c r="V58" s="302">
        <f t="shared" si="10"/>
        <v>0.20037544569389848</v>
      </c>
      <c r="W58" s="302">
        <f t="shared" si="10"/>
        <v>0.19985230345876628</v>
      </c>
      <c r="X58" s="302">
        <f t="shared" si="10"/>
        <v>0.19200957264604793</v>
      </c>
      <c r="Y58" s="302">
        <f t="shared" si="10"/>
        <v>0.17372961616980687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0.13311130632918725</v>
      </c>
      <c r="C60" s="301">
        <f t="shared" si="12"/>
        <v>0.14439460453263367</v>
      </c>
      <c r="D60" s="301">
        <f t="shared" si="12"/>
        <v>0.14212952429059161</v>
      </c>
      <c r="E60" s="301">
        <f t="shared" si="12"/>
        <v>0.14914277418168861</v>
      </c>
      <c r="F60" s="301">
        <f t="shared" si="12"/>
        <v>0.1122315709929859</v>
      </c>
      <c r="G60" s="301">
        <f t="shared" si="12"/>
        <v>7.2472386907802888E-2</v>
      </c>
      <c r="H60" s="301">
        <f t="shared" si="12"/>
        <v>6.3068016855377759E-2</v>
      </c>
      <c r="I60" s="301">
        <f t="shared" si="12"/>
        <v>8.0799612230494616E-2</v>
      </c>
      <c r="J60" s="301">
        <f t="shared" si="12"/>
        <v>9.5608184951438177E-2</v>
      </c>
      <c r="K60" s="301">
        <f t="shared" si="12"/>
        <v>0.11903984099287669</v>
      </c>
      <c r="L60" s="301">
        <f t="shared" si="12"/>
        <v>0.12987529512266641</v>
      </c>
      <c r="M60" s="301">
        <f t="shared" si="12"/>
        <v>0.10695233735782085</v>
      </c>
      <c r="N60" s="301">
        <f t="shared" si="12"/>
        <v>0.11156347701363163</v>
      </c>
      <c r="O60" s="301">
        <f t="shared" si="12"/>
        <v>0.11744329697421546</v>
      </c>
      <c r="P60" s="301">
        <f t="shared" si="12"/>
        <v>0.14225125104750147</v>
      </c>
      <c r="Q60" s="301">
        <f t="shared" si="12"/>
        <v>0.12260129879475032</v>
      </c>
      <c r="R60" s="301">
        <f t="shared" si="12"/>
        <v>0.13294614200190985</v>
      </c>
      <c r="S60" s="301">
        <f t="shared" si="12"/>
        <v>0.16093811376491662</v>
      </c>
      <c r="T60" s="301">
        <f t="shared" si="12"/>
        <v>0.14862349829148619</v>
      </c>
      <c r="U60" s="301">
        <f t="shared" si="12"/>
        <v>0.15064737246373491</v>
      </c>
      <c r="V60" s="301">
        <f t="shared" si="12"/>
        <v>0.13748127742050348</v>
      </c>
      <c r="W60" s="301">
        <f t="shared" si="12"/>
        <v>0.13707930418682179</v>
      </c>
      <c r="X60" s="301">
        <f t="shared" si="12"/>
        <v>0.14284266920062977</v>
      </c>
      <c r="Y60" s="301">
        <f t="shared" si="12"/>
        <v>0.15777507315905895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0.13311130632918725</v>
      </c>
      <c r="C61" s="302">
        <f t="shared" si="13"/>
        <v>0.14439460453263367</v>
      </c>
      <c r="D61" s="302">
        <f t="shared" si="13"/>
        <v>0.14212952429059161</v>
      </c>
      <c r="E61" s="302">
        <f t="shared" si="13"/>
        <v>0.14914277418168861</v>
      </c>
      <c r="F61" s="302">
        <f t="shared" si="13"/>
        <v>0.1122315709929859</v>
      </c>
      <c r="G61" s="302">
        <f t="shared" si="13"/>
        <v>7.2472386907802888E-2</v>
      </c>
      <c r="H61" s="302">
        <f t="shared" si="13"/>
        <v>6.3068016855377759E-2</v>
      </c>
      <c r="I61" s="302">
        <f t="shared" si="13"/>
        <v>8.0799612230494616E-2</v>
      </c>
      <c r="J61" s="302">
        <f t="shared" si="13"/>
        <v>9.5608184951438177E-2</v>
      </c>
      <c r="K61" s="302">
        <f t="shared" si="13"/>
        <v>0.11903984099287669</v>
      </c>
      <c r="L61" s="302">
        <f t="shared" si="13"/>
        <v>0.12987529512266641</v>
      </c>
      <c r="M61" s="302">
        <f t="shared" si="13"/>
        <v>0.10695233735782085</v>
      </c>
      <c r="N61" s="302">
        <f t="shared" si="13"/>
        <v>0.11156347701363163</v>
      </c>
      <c r="O61" s="302">
        <f t="shared" si="13"/>
        <v>0.11744329697421546</v>
      </c>
      <c r="P61" s="302">
        <f t="shared" si="13"/>
        <v>0.14225125104750147</v>
      </c>
      <c r="Q61" s="302">
        <f t="shared" si="13"/>
        <v>0.12260129879475032</v>
      </c>
      <c r="R61" s="302">
        <f t="shared" si="13"/>
        <v>0.13294614200190985</v>
      </c>
      <c r="S61" s="302">
        <f t="shared" si="13"/>
        <v>0.16093811376491662</v>
      </c>
      <c r="T61" s="302">
        <f t="shared" si="13"/>
        <v>0.14862349829148619</v>
      </c>
      <c r="U61" s="302">
        <f t="shared" si="13"/>
        <v>0.15064737246373491</v>
      </c>
      <c r="V61" s="302">
        <f t="shared" si="13"/>
        <v>0.13748127742050348</v>
      </c>
      <c r="W61" s="302">
        <f t="shared" si="13"/>
        <v>0.13707930418682179</v>
      </c>
      <c r="X61" s="302">
        <f t="shared" si="13"/>
        <v>0.14284266920062977</v>
      </c>
      <c r="Y61" s="302">
        <f t="shared" si="13"/>
        <v>0.15777507315905895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0.26199911332973469</v>
      </c>
      <c r="C63" s="301">
        <f t="shared" si="15"/>
        <v>0.21164183832019381</v>
      </c>
      <c r="D63" s="301">
        <f t="shared" si="15"/>
        <v>0.21981052290268158</v>
      </c>
      <c r="E63" s="301">
        <f t="shared" si="15"/>
        <v>0.21043539696725647</v>
      </c>
      <c r="F63" s="301">
        <f t="shared" si="15"/>
        <v>0.24487887511368331</v>
      </c>
      <c r="G63" s="301">
        <f t="shared" si="15"/>
        <v>0.3374674317002479</v>
      </c>
      <c r="H63" s="301">
        <f t="shared" si="15"/>
        <v>0.31338141796934638</v>
      </c>
      <c r="I63" s="301">
        <f t="shared" si="15"/>
        <v>0.26285638146438978</v>
      </c>
      <c r="J63" s="301">
        <f t="shared" si="15"/>
        <v>0.27695063297307115</v>
      </c>
      <c r="K63" s="301">
        <f t="shared" si="15"/>
        <v>0.30220121806450539</v>
      </c>
      <c r="L63" s="301">
        <f t="shared" si="15"/>
        <v>0.26023565129316212</v>
      </c>
      <c r="M63" s="301">
        <f t="shared" si="15"/>
        <v>0.3067924828061282</v>
      </c>
      <c r="N63" s="301">
        <f t="shared" si="15"/>
        <v>0.3151380069105425</v>
      </c>
      <c r="O63" s="301">
        <f t="shared" si="15"/>
        <v>0.31205063928118265</v>
      </c>
      <c r="P63" s="301">
        <f t="shared" si="15"/>
        <v>0.26628684874217784</v>
      </c>
      <c r="Q63" s="301">
        <f t="shared" si="15"/>
        <v>0.29662098580679397</v>
      </c>
      <c r="R63" s="301">
        <f t="shared" si="15"/>
        <v>0.26537904082502978</v>
      </c>
      <c r="S63" s="301">
        <f t="shared" si="15"/>
        <v>0.23179201691827225</v>
      </c>
      <c r="T63" s="301">
        <f t="shared" si="15"/>
        <v>0.26972067496700564</v>
      </c>
      <c r="U63" s="301">
        <f t="shared" si="15"/>
        <v>0.26178349355036734</v>
      </c>
      <c r="V63" s="301">
        <f t="shared" si="15"/>
        <v>0.28625063670556922</v>
      </c>
      <c r="W63" s="301">
        <f t="shared" si="15"/>
        <v>0.28550329065538049</v>
      </c>
      <c r="X63" s="301">
        <f t="shared" si="15"/>
        <v>0.27429938949435401</v>
      </c>
      <c r="Y63" s="301">
        <f t="shared" si="15"/>
        <v>0.24818516595686702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0.26199911332973469</v>
      </c>
      <c r="C64" s="302">
        <f t="shared" si="16"/>
        <v>0.21164183832019381</v>
      </c>
      <c r="D64" s="302">
        <f t="shared" si="16"/>
        <v>0.21981052290268158</v>
      </c>
      <c r="E64" s="302">
        <f t="shared" si="16"/>
        <v>0.21043539696725647</v>
      </c>
      <c r="F64" s="302">
        <f t="shared" si="16"/>
        <v>0.24487887511368331</v>
      </c>
      <c r="G64" s="302">
        <f t="shared" si="16"/>
        <v>0.3374674317002479</v>
      </c>
      <c r="H64" s="302">
        <f t="shared" si="16"/>
        <v>0.31338141796934638</v>
      </c>
      <c r="I64" s="302">
        <f t="shared" si="16"/>
        <v>0.26285638146438978</v>
      </c>
      <c r="J64" s="302">
        <f t="shared" si="16"/>
        <v>0.27695063297307115</v>
      </c>
      <c r="K64" s="302">
        <f t="shared" si="16"/>
        <v>0.30220121806450539</v>
      </c>
      <c r="L64" s="302">
        <f t="shared" si="16"/>
        <v>0.26023565129316212</v>
      </c>
      <c r="M64" s="302">
        <f t="shared" si="16"/>
        <v>0.3067924828061282</v>
      </c>
      <c r="N64" s="302">
        <f t="shared" si="16"/>
        <v>0.3151380069105425</v>
      </c>
      <c r="O64" s="302">
        <f t="shared" si="16"/>
        <v>0.31205063928118265</v>
      </c>
      <c r="P64" s="302">
        <f t="shared" si="16"/>
        <v>0.26628684874217784</v>
      </c>
      <c r="Q64" s="302">
        <f t="shared" si="16"/>
        <v>0.29662098580679397</v>
      </c>
      <c r="R64" s="302">
        <f t="shared" si="16"/>
        <v>0.26537904082502978</v>
      </c>
      <c r="S64" s="302">
        <f t="shared" si="16"/>
        <v>0.23179201691827225</v>
      </c>
      <c r="T64" s="302">
        <f t="shared" si="16"/>
        <v>0.26972067496700564</v>
      </c>
      <c r="U64" s="302">
        <f t="shared" si="16"/>
        <v>0.26178349355036734</v>
      </c>
      <c r="V64" s="302">
        <f t="shared" si="16"/>
        <v>0.28625063670556922</v>
      </c>
      <c r="W64" s="302">
        <f t="shared" si="16"/>
        <v>0.28550329065538049</v>
      </c>
      <c r="X64" s="302">
        <f t="shared" si="16"/>
        <v>0.27429938949435401</v>
      </c>
      <c r="Y64" s="302">
        <f t="shared" si="16"/>
        <v>0.24818516595686702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0.40528370769864086</v>
      </c>
      <c r="C66" s="301">
        <f t="shared" si="18"/>
        <v>0.48323224434196899</v>
      </c>
      <c r="D66" s="301">
        <f t="shared" si="18"/>
        <v>0.47183190632884092</v>
      </c>
      <c r="E66" s="301">
        <f t="shared" si="18"/>
        <v>0.480212055072815</v>
      </c>
      <c r="F66" s="301">
        <f t="shared" si="18"/>
        <v>0.46792308584044806</v>
      </c>
      <c r="G66" s="301">
        <f t="shared" si="18"/>
        <v>0.34531024246472636</v>
      </c>
      <c r="H66" s="301">
        <f t="shared" si="18"/>
        <v>0.39556578253616714</v>
      </c>
      <c r="I66" s="301">
        <f t="shared" si="18"/>
        <v>0.45846660952113222</v>
      </c>
      <c r="J66" s="301">
        <f t="shared" si="18"/>
        <v>0.4298352822724823</v>
      </c>
      <c r="K66" s="301">
        <f t="shared" si="18"/>
        <v>0.34598605519997505</v>
      </c>
      <c r="L66" s="301">
        <f t="shared" si="18"/>
        <v>0.41741596901635863</v>
      </c>
      <c r="M66" s="301">
        <f t="shared" si="18"/>
        <v>0.35483041901058804</v>
      </c>
      <c r="N66" s="301">
        <f t="shared" si="18"/>
        <v>0.33566132886750638</v>
      </c>
      <c r="O66" s="301">
        <f t="shared" si="18"/>
        <v>0.3340921854055165</v>
      </c>
      <c r="P66" s="301">
        <f t="shared" si="18"/>
        <v>0.38520979677229511</v>
      </c>
      <c r="Q66" s="301">
        <f t="shared" si="18"/>
        <v>0.34699348999320018</v>
      </c>
      <c r="R66" s="301">
        <f t="shared" si="18"/>
        <v>0.3927854853926645</v>
      </c>
      <c r="S66" s="301">
        <f t="shared" si="18"/>
        <v>0.41998191964684728</v>
      </c>
      <c r="T66" s="301">
        <f t="shared" si="18"/>
        <v>0.36428808628689496</v>
      </c>
      <c r="U66" s="301">
        <f t="shared" si="18"/>
        <v>0.37604807119720124</v>
      </c>
      <c r="V66" s="301">
        <f t="shared" si="18"/>
        <v>0.3457476067932802</v>
      </c>
      <c r="W66" s="301">
        <f t="shared" si="18"/>
        <v>0.34737904463884095</v>
      </c>
      <c r="X66" s="301">
        <f t="shared" si="18"/>
        <v>0.36195838479238407</v>
      </c>
      <c r="Y66" s="301">
        <f t="shared" si="18"/>
        <v>0.39442762736902343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0.88056753103730634</v>
      </c>
      <c r="C72" s="320">
        <f>IF(C$5=0,0,C$5/TRE_fec!C$5)</f>
        <v>0.72109135939437263</v>
      </c>
      <c r="D72" s="320">
        <f>IF(D$5=0,0,D$5/TRE_fec!D$5)</f>
        <v>0.74888090159782028</v>
      </c>
      <c r="E72" s="320">
        <f>IF(E$5=0,0,E$5/TRE_fec!E$5)</f>
        <v>0.70891008908857023</v>
      </c>
      <c r="F72" s="320">
        <f>IF(F$5=0,0,F$5/TRE_fec!F$5)</f>
        <v>0.77159900262876824</v>
      </c>
      <c r="G72" s="320">
        <f>IF(G$5=0,0,G$5/TRE_fec!G$5)</f>
        <v>1.2882585485695932</v>
      </c>
      <c r="H72" s="320">
        <f>IF(H$5=0,0,H$5/TRE_fec!H$5)</f>
        <v>1.5980238962811697</v>
      </c>
      <c r="I72" s="320">
        <f>IF(I$5=0,0,I$5/TRE_fec!I$5)</f>
        <v>1.6226854224498162</v>
      </c>
      <c r="J72" s="320">
        <f>IF(J$5=0,0,J$5/TRE_fec!J$5)</f>
        <v>0.89361161002113942</v>
      </c>
      <c r="K72" s="320">
        <f>IF(K$5=0,0,K$5/TRE_fec!K$5)</f>
        <v>1.1624393816030398</v>
      </c>
      <c r="L72" s="320">
        <f>IF(L$5=0,0,L$5/TRE_fec!L$5)</f>
        <v>0.91597997635537343</v>
      </c>
      <c r="M72" s="320">
        <f>IF(M$5=0,0,M$5/TRE_fec!M$5)</f>
        <v>1.1806242047642603</v>
      </c>
      <c r="N72" s="320">
        <f>IF(N$5=0,0,N$5/TRE_fec!N$5)</f>
        <v>1.2318804188430454</v>
      </c>
      <c r="O72" s="320">
        <f>IF(O$5=0,0,O$5/TRE_fec!O$5)</f>
        <v>1.1973752739853878</v>
      </c>
      <c r="P72" s="320">
        <f>IF(P$5=0,0,P$5/TRE_fec!P$5)</f>
        <v>0.94869567750104722</v>
      </c>
      <c r="Q72" s="320">
        <f>IF(Q$5=0,0,Q$5/TRE_fec!Q$5)</f>
        <v>1.1475651020752422</v>
      </c>
      <c r="R72" s="320">
        <f>IF(R$5=0,0,R$5/TRE_fec!R$5)</f>
        <v>0.97096081176147653</v>
      </c>
      <c r="S72" s="320">
        <f>IF(S$5=0,0,S$5/TRE_fec!S$5)</f>
        <v>0.79123995724437457</v>
      </c>
      <c r="T72" s="320">
        <f>IF(T$5=0,0,T$5/TRE_fec!T$5)</f>
        <v>0.94820003703161493</v>
      </c>
      <c r="U72" s="320">
        <f>IF(U$5=0,0,U$5/TRE_fec!U$5)</f>
        <v>0.92084144078775254</v>
      </c>
      <c r="V72" s="320">
        <f>IF(V$5=0,0,V$5/TRE_fec!V$5)</f>
        <v>1.0535416535637456</v>
      </c>
      <c r="W72" s="320">
        <f>IF(W$5=0,0,W$5/TRE_fec!W$5)</f>
        <v>1.0537295146719636</v>
      </c>
      <c r="X72" s="320">
        <f>IF(X$5=0,0,X$5/TRE_fec!X$5)</f>
        <v>0.98779622271882461</v>
      </c>
      <c r="Y72" s="320">
        <f>IF(Y$5=0,0,Y$5/TRE_fec!Y$5)</f>
        <v>0.84691334537234475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0.53370539464227984</v>
      </c>
      <c r="C77" s="332">
        <f>IF(C$10=0,0,C$10/TRE_fec!C$10)</f>
        <v>0.32984399783210683</v>
      </c>
      <c r="D77" s="332">
        <f>IF(D$10=0,0,D$10/TRE_fec!D$10)</f>
        <v>0.33801055594995694</v>
      </c>
      <c r="E77" s="332">
        <f>IF(E$10=0,0,E$10/TRE_fec!E$10)</f>
        <v>0.33297616351081</v>
      </c>
      <c r="F77" s="332">
        <f>IF(F$10=0,0,F$10/TRE_fec!F$10)</f>
        <v>0.10052138933878199</v>
      </c>
      <c r="G77" s="332">
        <f>IF(G$10=0,0,G$10/TRE_fec!G$10)</f>
        <v>0.43467562540512394</v>
      </c>
      <c r="H77" s="332">
        <f>IF(H$10=0,0,H$10/TRE_fec!H$10)</f>
        <v>0.59571777198643527</v>
      </c>
      <c r="I77" s="332">
        <f>IF(I$10=0,0,I$10/TRE_fec!I$10)</f>
        <v>0.96337442869346324</v>
      </c>
      <c r="J77" s="332">
        <f>IF(J$10=0,0,J$10/TRE_fec!J$10)</f>
        <v>0.12532395657893364</v>
      </c>
      <c r="K77" s="332">
        <f>IF(K$10=0,0,K$10/TRE_fec!K$10)</f>
        <v>0.93634841527305213</v>
      </c>
      <c r="L77" s="332">
        <f>IF(L$10=0,0,L$10/TRE_fec!L$10)</f>
        <v>0.35441162415769906</v>
      </c>
      <c r="M77" s="332">
        <f>IF(M$10=0,0,M$10/TRE_fec!M$10)</f>
        <v>0.75559759431636242</v>
      </c>
      <c r="N77" s="332">
        <f>IF(N$10=0,0,N$10/TRE_fec!N$10)</f>
        <v>0.81383052398380995</v>
      </c>
      <c r="O77" s="332">
        <f>IF(O$10=0,0,O$10/TRE_fec!O$10)</f>
        <v>0.83230192414443271</v>
      </c>
      <c r="P77" s="332">
        <f>IF(P$10=0,0,P$10/TRE_fec!P$10)</f>
        <v>0.70524343941161083</v>
      </c>
      <c r="Q77" s="332">
        <f>IF(Q$10=0,0,Q$10/TRE_fec!Q$10)</f>
        <v>1.1183405163142282</v>
      </c>
      <c r="R77" s="332">
        <f>IF(R$10=0,0,R$10/TRE_fec!R$10)</f>
        <v>0.834336262699512</v>
      </c>
      <c r="S77" s="332">
        <f>IF(S$10=0,0,S$10/TRE_fec!S$10)</f>
        <v>0.73074342788980728</v>
      </c>
      <c r="T77" s="332">
        <f>IF(T$10=0,0,T$10/TRE_fec!T$10)</f>
        <v>1.0028094929954912</v>
      </c>
      <c r="U77" s="332">
        <f>IF(U$10=0,0,U$10/TRE_fec!U$10)</f>
        <v>0.96273661336414174</v>
      </c>
      <c r="V77" s="332">
        <f>IF(V$10=0,0,V$10/TRE_fec!V$10)</f>
        <v>1.1720108270796361</v>
      </c>
      <c r="W77" s="332">
        <f>IF(W$10=0,0,W$10/TRE_fec!W$10)</f>
        <v>1.1734215517558235</v>
      </c>
      <c r="X77" s="332">
        <f>IF(X$10=0,0,X$10/TRE_fec!X$10)</f>
        <v>1.055429443748654</v>
      </c>
      <c r="Y77" s="332">
        <f>IF(Y$10=0,0,Y$10/TRE_fec!Y$10)</f>
        <v>0.81191167082408877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0.91710766715766512</v>
      </c>
      <c r="C78" s="348">
        <f>IF(C$16=0,0,C$16/TRE_fec!C$16)</f>
        <v>0.59969777849855088</v>
      </c>
      <c r="D78" s="348">
        <f>IF(D$16=0,0,D$16/TRE_fec!D$16)</f>
        <v>0.64816440755157234</v>
      </c>
      <c r="E78" s="348">
        <f>IF(E$16=0,0,E$16/TRE_fec!E$16)</f>
        <v>0.58687606253237301</v>
      </c>
      <c r="F78" s="348">
        <f>IF(F$16=0,0,F$16/TRE_fec!F$16)</f>
        <v>0.74133752087380722</v>
      </c>
      <c r="G78" s="348">
        <f>IF(G$16=0,0,G$16/TRE_fec!G$16)</f>
        <v>1.6790188356183788</v>
      </c>
      <c r="H78" s="348">
        <f>IF(H$16=0,0,H$16/TRE_fec!H$16)</f>
        <v>2.0131685625750948</v>
      </c>
      <c r="I78" s="348">
        <f>IF(I$16=0,0,I$16/TRE_fec!I$16)</f>
        <v>1.7882294443888433</v>
      </c>
      <c r="J78" s="348">
        <f>IF(J$16=0,0,J$16/TRE_fec!J$16)</f>
        <v>0.969831587738471</v>
      </c>
      <c r="K78" s="348">
        <f>IF(K$16=0,0,K$16/TRE_fec!K$16)</f>
        <v>1.3871762969605574</v>
      </c>
      <c r="L78" s="348">
        <f>IF(L$16=0,0,L$16/TRE_fec!L$16)</f>
        <v>0.94446546740050275</v>
      </c>
      <c r="M78" s="348">
        <f>IF(M$16=0,0,M$16/TRE_fec!M$16)</f>
        <v>1.419418342017138</v>
      </c>
      <c r="N78" s="348">
        <f>IF(N$16=0,0,N$16/TRE_fec!N$16)</f>
        <v>1.517979162445467</v>
      </c>
      <c r="O78" s="348">
        <f>IF(O$16=0,0,O$16/TRE_fec!O$16)</f>
        <v>1.4636221207150086</v>
      </c>
      <c r="P78" s="348">
        <f>IF(P$16=0,0,P$16/TRE_fec!P$16)</f>
        <v>1.0075536228752557</v>
      </c>
      <c r="Q78" s="348">
        <f>IF(Q$16=0,0,Q$16/TRE_fec!Q$16)</f>
        <v>1.347870581944699</v>
      </c>
      <c r="R78" s="348">
        <f>IF(R$16=0,0,R$16/TRE_fec!R$16)</f>
        <v>1.025350787206518</v>
      </c>
      <c r="S78" s="348">
        <f>IF(S$16=0,0,S$16/TRE_fec!S$16)</f>
        <v>0.7307434278898074</v>
      </c>
      <c r="T78" s="348">
        <f>IF(T$16=0,0,T$16/TRE_fec!T$16)</f>
        <v>1.0213345522504715</v>
      </c>
      <c r="U78" s="348">
        <f>IF(U$16=0,0,U$16/TRE_fec!U$16)</f>
        <v>0.96273661336414218</v>
      </c>
      <c r="V78" s="348">
        <f>IF(V$16=0,0,V$16/TRE_fec!V$16)</f>
        <v>1.198953458123398</v>
      </c>
      <c r="W78" s="348">
        <f>IF(W$16=0,0,W$16/TRE_fec!W$16)</f>
        <v>1.1961251548171088</v>
      </c>
      <c r="X78" s="348">
        <f>IF(X$16=0,0,X$16/TRE_fec!X$16)</f>
        <v>1.0801871284927926</v>
      </c>
      <c r="Y78" s="348">
        <f>IF(Y$16=0,0,Y$16/TRE_fec!Y$16)</f>
        <v>0.83969102098556592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1.551153139462639</v>
      </c>
      <c r="C79" s="348">
        <f>IF(C$24=0,0,C$24/TRE_fec!C$24)</f>
        <v>1.4631431375018351</v>
      </c>
      <c r="D79" s="348">
        <f>IF(D$24=0,0,D$24/TRE_fec!D$24)</f>
        <v>1.4786211856545588</v>
      </c>
      <c r="E79" s="348">
        <f>IF(E$24=0,0,E$24/TRE_fec!E$24)</f>
        <v>1.4719124593889139</v>
      </c>
      <c r="F79" s="348">
        <f>IF(F$24=0,0,F$24/TRE_fec!F$24)</f>
        <v>1.3693886438337097</v>
      </c>
      <c r="G79" s="348">
        <f>IF(G$24=0,0,G$24/TRE_fec!G$24)</f>
        <v>1.4666660255144988</v>
      </c>
      <c r="H79" s="348">
        <f>IF(H$24=0,0,H$24/TRE_fec!H$24)</f>
        <v>1.5662612626650123</v>
      </c>
      <c r="I79" s="348">
        <f>IF(I$24=0,0,I$24/TRE_fec!I$24)</f>
        <v>1.7138462243492267</v>
      </c>
      <c r="J79" s="348">
        <f>IF(J$24=0,0,J$24/TRE_fec!J$24)</f>
        <v>1.3753073733224666</v>
      </c>
      <c r="K79" s="348">
        <f>IF(K$24=0,0,K$24/TRE_fec!K$24)</f>
        <v>1.6655786523567944</v>
      </c>
      <c r="L79" s="348">
        <f>IF(L$24=0,0,L$24/TRE_fec!L$24)</f>
        <v>1.5573917462351154</v>
      </c>
      <c r="M79" s="348">
        <f>IF(M$24=0,0,M$24/TRE_fec!M$24)</f>
        <v>1.6179381355145885</v>
      </c>
      <c r="N79" s="348">
        <f>IF(N$24=0,0,N$24/TRE_fec!N$24)</f>
        <v>1.6712572564845876</v>
      </c>
      <c r="O79" s="348">
        <f>IF(O$24=0,0,O$24/TRE_fec!O$24)</f>
        <v>1.6826962550366722</v>
      </c>
      <c r="P79" s="348">
        <f>IF(P$24=0,0,P$24/TRE_fec!P$24)</f>
        <v>1.6303670659147578</v>
      </c>
      <c r="Q79" s="348">
        <f>IF(Q$24=0,0,Q$24/TRE_fec!Q$24)</f>
        <v>1.6703707548818363</v>
      </c>
      <c r="R79" s="348">
        <f>IF(R$24=0,0,R$24/TRE_fec!R$24)</f>
        <v>1.6053844101257539</v>
      </c>
      <c r="S79" s="348">
        <f>IF(S$24=0,0,S$24/TRE_fec!S$24)</f>
        <v>1.5847291710839073</v>
      </c>
      <c r="T79" s="348">
        <f>IF(T$24=0,0,T$24/TRE_fec!T$24)</f>
        <v>1.657256889406634</v>
      </c>
      <c r="U79" s="348">
        <f>IF(U$24=0,0,U$24/TRE_fec!U$24)</f>
        <v>1.6444912109188519</v>
      </c>
      <c r="V79" s="348">
        <f>IF(V$24=0,0,V$24/TRE_fec!V$24)</f>
        <v>1.6813412109386419</v>
      </c>
      <c r="W79" s="348">
        <f>IF(W$24=0,0,W$24/TRE_fec!W$24)</f>
        <v>1.6793596621674507</v>
      </c>
      <c r="X79" s="348">
        <f>IF(X$24=0,0,X$24/TRE_fec!X$24)</f>
        <v>1.6600298741059345</v>
      </c>
      <c r="Y79" s="348">
        <f>IF(Y$24=0,0,Y$24/TRE_fec!Y$24)</f>
        <v>1.6180762361599026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0.91710766715766567</v>
      </c>
      <c r="C80" s="348">
        <f>IF(C$27=0,0,C$27/TRE_fec!C$27)</f>
        <v>0.5996977784985511</v>
      </c>
      <c r="D80" s="348">
        <f>IF(D$27=0,0,D$27/TRE_fec!D$27)</f>
        <v>0.64816440755157245</v>
      </c>
      <c r="E80" s="348">
        <f>IF(E$27=0,0,E$27/TRE_fec!E$27)</f>
        <v>0.58687606253237312</v>
      </c>
      <c r="F80" s="348">
        <f>IF(F$27=0,0,F$27/TRE_fec!F$27)</f>
        <v>0.74133752087380733</v>
      </c>
      <c r="G80" s="348">
        <f>IF(G$27=0,0,G$27/TRE_fec!G$27)</f>
        <v>1.6790188356183793</v>
      </c>
      <c r="H80" s="348">
        <f>IF(H$27=0,0,H$27/TRE_fec!H$27)</f>
        <v>2.0131685625750935</v>
      </c>
      <c r="I80" s="348">
        <f>IF(I$27=0,0,I$27/TRE_fec!I$27)</f>
        <v>1.7882294443888436</v>
      </c>
      <c r="J80" s="348">
        <f>IF(J$27=0,0,J$27/TRE_fec!J$27)</f>
        <v>0.96983158773847078</v>
      </c>
      <c r="K80" s="348">
        <f>IF(K$27=0,0,K$27/TRE_fec!K$27)</f>
        <v>1.3871762969605574</v>
      </c>
      <c r="L80" s="348">
        <f>IF(L$27=0,0,L$27/TRE_fec!L$27)</f>
        <v>0.94446546740050275</v>
      </c>
      <c r="M80" s="348">
        <f>IF(M$27=0,0,M$27/TRE_fec!M$27)</f>
        <v>1.4194183420171385</v>
      </c>
      <c r="N80" s="348">
        <f>IF(N$27=0,0,N$27/TRE_fec!N$27)</f>
        <v>1.517979162445467</v>
      </c>
      <c r="O80" s="348">
        <f>IF(O$27=0,0,O$27/TRE_fec!O$27)</f>
        <v>1.4636221207150084</v>
      </c>
      <c r="P80" s="348">
        <f>IF(P$27=0,0,P$27/TRE_fec!P$27)</f>
        <v>1.0075536228752562</v>
      </c>
      <c r="Q80" s="348">
        <f>IF(Q$27=0,0,Q$27/TRE_fec!Q$27)</f>
        <v>1.3478705819446986</v>
      </c>
      <c r="R80" s="348">
        <f>IF(R$27=0,0,R$27/TRE_fec!R$27)</f>
        <v>1.0253507872065182</v>
      </c>
      <c r="S80" s="348">
        <f>IF(S$27=0,0,S$27/TRE_fec!S$27)</f>
        <v>0.73074342788980751</v>
      </c>
      <c r="T80" s="348">
        <f>IF(T$27=0,0,T$27/TRE_fec!T$27)</f>
        <v>1.0213345522504713</v>
      </c>
      <c r="U80" s="348">
        <f>IF(U$27=0,0,U$27/TRE_fec!U$27)</f>
        <v>0.96273661336414185</v>
      </c>
      <c r="V80" s="348">
        <f>IF(V$27=0,0,V$27/TRE_fec!V$27)</f>
        <v>1.1989534581233976</v>
      </c>
      <c r="W80" s="348">
        <f>IF(W$27=0,0,W$27/TRE_fec!W$27)</f>
        <v>1.1961251548171088</v>
      </c>
      <c r="X80" s="348">
        <f>IF(X$27=0,0,X$27/TRE_fec!X$27)</f>
        <v>1.0801871284927922</v>
      </c>
      <c r="Y80" s="348">
        <f>IF(Y$27=0,0,Y$27/TRE_fec!Y$27)</f>
        <v>0.83969102098556625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2.5545726021413229</v>
      </c>
      <c r="C81" s="348">
        <f>IF(C$35=0,0,C$35/TRE_fec!C$35)</f>
        <v>2.8263401745925867</v>
      </c>
      <c r="D81" s="348">
        <f>IF(D$35=0,0,D$35/TRE_fec!D$35)</f>
        <v>2.8136143672570384</v>
      </c>
      <c r="E81" s="348">
        <f>IF(E$35=0,0,E$35/TRE_fec!E$35)</f>
        <v>2.7597157043903819</v>
      </c>
      <c r="F81" s="348">
        <f>IF(F$35=0,0,F$35/TRE_fec!F$35)</f>
        <v>2.6398887651155949</v>
      </c>
      <c r="G81" s="348">
        <f>IF(G$35=0,0,G$35/TRE_fec!G$35)</f>
        <v>2.7266292509089087</v>
      </c>
      <c r="H81" s="348">
        <f>IF(H$35=0,0,H$35/TRE_fec!H$35)</f>
        <v>2.958306464697122</v>
      </c>
      <c r="I81" s="348">
        <f>IF(I$35=0,0,I$35/TRE_fec!I$35)</f>
        <v>3.2570166604291568</v>
      </c>
      <c r="J81" s="348">
        <f>IF(J$35=0,0,J$35/TRE_fec!J$35)</f>
        <v>2.6317158244130567</v>
      </c>
      <c r="K81" s="348">
        <f>IF(K$35=0,0,K$35/TRE_fec!K$35)</f>
        <v>2.6999691594458488</v>
      </c>
      <c r="L81" s="348">
        <f>IF(L$35=0,0,L$35/TRE_fec!L$35)</f>
        <v>2.7990488597693357</v>
      </c>
      <c r="M81" s="348">
        <f>IF(M$35=0,0,M$35/TRE_fec!M$35)</f>
        <v>2.802274961500939</v>
      </c>
      <c r="N81" s="348">
        <f>IF(N$35=0,0,N$35/TRE_fec!N$35)</f>
        <v>2.7230417823799962</v>
      </c>
      <c r="O81" s="348">
        <f>IF(O$35=0,0,O$35/TRE_fec!O$35)</f>
        <v>2.6405974492539559</v>
      </c>
      <c r="P81" s="348">
        <f>IF(P$35=0,0,P$35/TRE_fec!P$35)</f>
        <v>2.6413207396584695</v>
      </c>
      <c r="Q81" s="348">
        <f>IF(Q$35=0,0,Q$35/TRE_fec!Q$35)</f>
        <v>2.7191608189500935</v>
      </c>
      <c r="R81" s="348">
        <f>IF(R$35=0,0,R$35/TRE_fec!R$35)</f>
        <v>2.7664728502454254</v>
      </c>
      <c r="S81" s="348">
        <f>IF(S$35=0,0,S$35/TRE_fec!S$35)</f>
        <v>2.5684659483966064</v>
      </c>
      <c r="T81" s="348">
        <f>IF(T$35=0,0,T$35/TRE_fec!T$35)</f>
        <v>2.4676720640807517</v>
      </c>
      <c r="U81" s="348">
        <f>IF(U$35=0,0,U$35/TRE_fec!U$35)</f>
        <v>2.5216994732967932</v>
      </c>
      <c r="V81" s="348">
        <f>IF(V$35=0,0,V$35/TRE_fec!V$35)</f>
        <v>2.5292806299435258</v>
      </c>
      <c r="W81" s="348">
        <f>IF(W$35=0,0,W$35/TRE_fec!W$35)</f>
        <v>2.5466502346090287</v>
      </c>
      <c r="X81" s="348">
        <f>IF(X$35=0,0,X$35/TRE_fec!X$35)</f>
        <v>2.541488261264031</v>
      </c>
      <c r="Y81" s="348">
        <f>IF(Y$35=0,0,Y$35/TRE_fec!Y$35)</f>
        <v>2.4899446730726376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HR: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1260.79258165602</v>
      </c>
      <c r="C3" s="203">
        <v>1448.627207444548</v>
      </c>
      <c r="D3" s="203">
        <v>1558.538661204027</v>
      </c>
      <c r="E3" s="203">
        <v>1671.374873936338</v>
      </c>
      <c r="F3" s="203">
        <v>1738.601430814866</v>
      </c>
      <c r="G3" s="203">
        <v>1734.703936117</v>
      </c>
      <c r="H3" s="203">
        <v>1916.160657690257</v>
      </c>
      <c r="I3" s="203">
        <v>2074.2306431519542</v>
      </c>
      <c r="J3" s="203">
        <v>2068.7864881523769</v>
      </c>
      <c r="K3" s="203">
        <v>1852.929538971013</v>
      </c>
      <c r="L3" s="203">
        <v>1622.008700226133</v>
      </c>
      <c r="M3" s="203">
        <v>1611.172808650181</v>
      </c>
      <c r="N3" s="203">
        <v>1491.7961360838949</v>
      </c>
      <c r="O3" s="203">
        <v>1471.087564299519</v>
      </c>
      <c r="P3" s="203">
        <v>1561.7541526845639</v>
      </c>
      <c r="Q3" s="203">
        <v>1710.827088</v>
      </c>
      <c r="R3" s="203">
        <v>1987.7343197258699</v>
      </c>
      <c r="S3" s="203">
        <v>2034.3239368753079</v>
      </c>
      <c r="T3" s="203">
        <v>1997.9451177082351</v>
      </c>
      <c r="U3" s="203">
        <v>1802.7946512925421</v>
      </c>
      <c r="V3" s="203">
        <v>1979.6950208438491</v>
      </c>
      <c r="W3" s="203">
        <v>2156.8730295014138</v>
      </c>
      <c r="X3" s="203">
        <v>2301.0695806584949</v>
      </c>
      <c r="Y3" s="203">
        <v>2486.6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1382.177763928991</v>
      </c>
      <c r="C5" s="203">
        <v>1239.088437128197</v>
      </c>
      <c r="D5" s="203">
        <v>1118.9086812430539</v>
      </c>
      <c r="E5" s="203">
        <v>1258.091668644955</v>
      </c>
      <c r="F5" s="203">
        <v>1603.984616257484</v>
      </c>
      <c r="G5" s="203">
        <v>1706.0669073836491</v>
      </c>
      <c r="H5" s="203">
        <v>1961.5139906253451</v>
      </c>
      <c r="I5" s="203">
        <v>2299.5481011307979</v>
      </c>
      <c r="J5" s="203">
        <v>2180.722280156484</v>
      </c>
      <c r="K5" s="203">
        <v>1902.2214953250029</v>
      </c>
      <c r="L5" s="203">
        <v>1954.8428633857859</v>
      </c>
      <c r="M5" s="203">
        <v>2170.0645729739222</v>
      </c>
      <c r="N5" s="203">
        <v>2074.1816977384569</v>
      </c>
      <c r="O5" s="203">
        <v>1967.3828923291201</v>
      </c>
      <c r="P5" s="203">
        <v>2544.7140361759029</v>
      </c>
      <c r="Q5" s="203">
        <v>2656.1728574581962</v>
      </c>
      <c r="R5" s="203">
        <v>2858.449561394696</v>
      </c>
      <c r="S5" s="203">
        <v>3033.157060101315</v>
      </c>
      <c r="T5" s="203">
        <v>2782.2061486628481</v>
      </c>
      <c r="U5" s="203">
        <v>2787.973922675566</v>
      </c>
      <c r="V5" s="203">
        <v>2606.436015928839</v>
      </c>
      <c r="W5" s="203">
        <v>2804.8605283695301</v>
      </c>
      <c r="X5" s="203">
        <v>2990.304988082461</v>
      </c>
      <c r="Y5" s="203">
        <v>3243.802824639029</v>
      </c>
      <c r="DA5" s="112" t="s">
        <v>2525</v>
      </c>
    </row>
    <row r="6" spans="1:105" ht="12" customHeight="1" x14ac:dyDescent="0.25">
      <c r="A6" s="154" t="s">
        <v>2112</v>
      </c>
      <c r="B6" s="338">
        <v>1727.722204911239</v>
      </c>
      <c r="C6" s="338">
        <v>1641.3360946656769</v>
      </c>
      <c r="D6" s="338">
        <v>1554.949984420115</v>
      </c>
      <c r="E6" s="338">
        <v>1554.949984420115</v>
      </c>
      <c r="F6" s="338">
        <v>1727.722204911239</v>
      </c>
      <c r="G6" s="338">
        <v>1814.1083151568009</v>
      </c>
      <c r="H6" s="338">
        <v>2073.2666458934868</v>
      </c>
      <c r="I6" s="338">
        <v>2505.197197121297</v>
      </c>
      <c r="J6" s="338">
        <v>2418.811086875734</v>
      </c>
      <c r="K6" s="338">
        <v>2418.811086875734</v>
      </c>
      <c r="L6" s="338">
        <v>2332.4249766301718</v>
      </c>
      <c r="M6" s="338">
        <v>2332.4249766301718</v>
      </c>
      <c r="N6" s="338">
        <v>2332.4249766301718</v>
      </c>
      <c r="O6" s="338">
        <v>2246.0388663846102</v>
      </c>
      <c r="P6" s="338">
        <v>2764.355527857982</v>
      </c>
      <c r="Q6" s="338">
        <v>2850.7416381035441</v>
      </c>
      <c r="R6" s="338">
        <v>3023.5138585946679</v>
      </c>
      <c r="S6" s="338">
        <v>3196.2860790857922</v>
      </c>
      <c r="T6" s="338">
        <v>3196.2860790857922</v>
      </c>
      <c r="U6" s="338">
        <v>3109.89996884023</v>
      </c>
      <c r="V6" s="338">
        <v>3023.513858594667</v>
      </c>
      <c r="W6" s="338">
        <v>3023.513858594667</v>
      </c>
      <c r="X6" s="338">
        <v>3196.2860790857908</v>
      </c>
      <c r="Y6" s="338">
        <v>3455.4444098224772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259.15833073668591</v>
      </c>
      <c r="G7" s="340">
        <v>172.7722204911239</v>
      </c>
      <c r="H7" s="340">
        <v>259.15833073668591</v>
      </c>
      <c r="I7" s="340">
        <v>518.31666147337171</v>
      </c>
      <c r="J7" s="340">
        <v>0</v>
      </c>
      <c r="K7" s="340">
        <v>0</v>
      </c>
      <c r="L7" s="340">
        <v>0</v>
      </c>
      <c r="M7" s="340">
        <v>86.386110245561952</v>
      </c>
      <c r="N7" s="340">
        <v>0</v>
      </c>
      <c r="O7" s="340">
        <v>0</v>
      </c>
      <c r="P7" s="340">
        <v>604.70277171893372</v>
      </c>
      <c r="Q7" s="340">
        <v>86.386110245561952</v>
      </c>
      <c r="R7" s="340">
        <v>259.15833073668591</v>
      </c>
      <c r="S7" s="340">
        <v>259.15833073668591</v>
      </c>
      <c r="T7" s="340">
        <v>0</v>
      </c>
      <c r="U7" s="340">
        <v>0</v>
      </c>
      <c r="V7" s="340">
        <v>0</v>
      </c>
      <c r="W7" s="340">
        <v>0</v>
      </c>
      <c r="X7" s="340">
        <v>259.15833073668591</v>
      </c>
      <c r="Y7" s="340">
        <v>345.54444098224781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86.386110245562122</v>
      </c>
      <c r="D8" s="342">
        <f t="shared" si="0"/>
        <v>86.386110245561895</v>
      </c>
      <c r="E8" s="342">
        <f t="shared" si="0"/>
        <v>0</v>
      </c>
      <c r="F8" s="342">
        <f t="shared" si="0"/>
        <v>86.386110245561895</v>
      </c>
      <c r="G8" s="342">
        <f t="shared" si="0"/>
        <v>86.386110245562122</v>
      </c>
      <c r="H8" s="342">
        <f t="shared" si="0"/>
        <v>0</v>
      </c>
      <c r="I8" s="342">
        <f t="shared" si="0"/>
        <v>86.386110245561667</v>
      </c>
      <c r="J8" s="342">
        <f t="shared" si="0"/>
        <v>86.386110245563032</v>
      </c>
      <c r="K8" s="342">
        <f t="shared" si="0"/>
        <v>0</v>
      </c>
      <c r="L8" s="342">
        <f t="shared" si="0"/>
        <v>86.386110245562122</v>
      </c>
      <c r="M8" s="342">
        <f t="shared" si="0"/>
        <v>86.386110245562122</v>
      </c>
      <c r="N8" s="342">
        <f t="shared" si="0"/>
        <v>0</v>
      </c>
      <c r="O8" s="342">
        <f t="shared" si="0"/>
        <v>86.386110245561667</v>
      </c>
      <c r="P8" s="342">
        <f t="shared" si="0"/>
        <v>86.386110245561667</v>
      </c>
      <c r="Q8" s="342">
        <f t="shared" si="0"/>
        <v>0</v>
      </c>
      <c r="R8" s="342">
        <f t="shared" si="0"/>
        <v>86.386110245562122</v>
      </c>
      <c r="S8" s="342">
        <f t="shared" si="0"/>
        <v>86.386110245561667</v>
      </c>
      <c r="T8" s="342">
        <f t="shared" si="0"/>
        <v>0</v>
      </c>
      <c r="U8" s="342">
        <f t="shared" si="0"/>
        <v>86.386110245562122</v>
      </c>
      <c r="V8" s="342">
        <f t="shared" si="0"/>
        <v>86.386110245563032</v>
      </c>
      <c r="W8" s="342">
        <f t="shared" si="0"/>
        <v>0</v>
      </c>
      <c r="X8" s="342">
        <f t="shared" si="0"/>
        <v>86.386110245562122</v>
      </c>
      <c r="Y8" s="342">
        <f t="shared" si="0"/>
        <v>86.386110245561667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345.54444098224803</v>
      </c>
      <c r="C9" s="343">
        <f t="shared" si="1"/>
        <v>402.24765753747988</v>
      </c>
      <c r="D9" s="343">
        <f t="shared" si="1"/>
        <v>436.04130317706108</v>
      </c>
      <c r="E9" s="343">
        <f t="shared" si="1"/>
        <v>296.85831577516001</v>
      </c>
      <c r="F9" s="343">
        <f t="shared" si="1"/>
        <v>123.73758865375498</v>
      </c>
      <c r="G9" s="343">
        <f t="shared" si="1"/>
        <v>108.04140777315183</v>
      </c>
      <c r="H9" s="343">
        <f t="shared" si="1"/>
        <v>111.75265526814178</v>
      </c>
      <c r="I9" s="343">
        <f t="shared" si="1"/>
        <v>205.64909599049906</v>
      </c>
      <c r="J9" s="343">
        <f t="shared" si="1"/>
        <v>238.08880671924999</v>
      </c>
      <c r="K9" s="343">
        <f t="shared" si="1"/>
        <v>516.58959155073103</v>
      </c>
      <c r="L9" s="343">
        <f t="shared" si="1"/>
        <v>377.58211324438594</v>
      </c>
      <c r="M9" s="343">
        <f t="shared" si="1"/>
        <v>162.36040365624967</v>
      </c>
      <c r="N9" s="343">
        <f t="shared" si="1"/>
        <v>258.24327889171491</v>
      </c>
      <c r="O9" s="343">
        <f t="shared" si="1"/>
        <v>278.65597405549011</v>
      </c>
      <c r="P9" s="343">
        <f t="shared" si="1"/>
        <v>219.64149168207905</v>
      </c>
      <c r="Q9" s="343">
        <f t="shared" si="1"/>
        <v>194.56878064534794</v>
      </c>
      <c r="R9" s="343">
        <f t="shared" si="1"/>
        <v>165.06429719997186</v>
      </c>
      <c r="S9" s="343">
        <f t="shared" si="1"/>
        <v>163.12901898447717</v>
      </c>
      <c r="T9" s="343">
        <f t="shared" si="1"/>
        <v>414.07993042294402</v>
      </c>
      <c r="U9" s="343">
        <f t="shared" si="1"/>
        <v>321.92604616466406</v>
      </c>
      <c r="V9" s="343">
        <f t="shared" si="1"/>
        <v>417.07784266582803</v>
      </c>
      <c r="W9" s="343">
        <f t="shared" si="1"/>
        <v>218.65333022513687</v>
      </c>
      <c r="X9" s="343">
        <f t="shared" si="1"/>
        <v>205.98109100332977</v>
      </c>
      <c r="Y9" s="343">
        <f t="shared" si="1"/>
        <v>211.64158518344811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35.75434221840068</v>
      </c>
      <c r="C12" s="210">
        <v>33.518572656921762</v>
      </c>
      <c r="D12" s="210">
        <v>30.611263972484959</v>
      </c>
      <c r="E12" s="210">
        <v>38.143336199484082</v>
      </c>
      <c r="F12" s="210">
        <v>47.587704213241622</v>
      </c>
      <c r="G12" s="210">
        <v>49.548495270851248</v>
      </c>
      <c r="H12" s="210">
        <v>53.422871883061042</v>
      </c>
      <c r="I12" s="210">
        <v>59.436973344797927</v>
      </c>
      <c r="J12" s="210">
        <v>59.431040412725693</v>
      </c>
      <c r="K12" s="210">
        <v>54.406534823731718</v>
      </c>
      <c r="L12" s="210">
        <v>55.14342218400688</v>
      </c>
      <c r="M12" s="210">
        <v>56.520808254514193</v>
      </c>
      <c r="N12" s="210">
        <v>53.631298366294068</v>
      </c>
      <c r="O12" s="210">
        <v>52.118314703353413</v>
      </c>
      <c r="P12" s="210">
        <v>63.155202063628543</v>
      </c>
      <c r="Q12" s="210">
        <v>63.713929492691307</v>
      </c>
      <c r="R12" s="210">
        <v>67.853740326741189</v>
      </c>
      <c r="S12" s="210">
        <v>71.280395528804803</v>
      </c>
      <c r="T12" s="210">
        <v>64.0006018916595</v>
      </c>
      <c r="U12" s="210">
        <v>63.334307824591569</v>
      </c>
      <c r="V12" s="210">
        <v>59.864058469475488</v>
      </c>
      <c r="W12" s="210">
        <v>64.312467755803951</v>
      </c>
      <c r="X12" s="210">
        <v>65.007136715391226</v>
      </c>
      <c r="Y12" s="210">
        <v>67.403181427343071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0.70008598452278581</v>
      </c>
      <c r="D13" s="213">
        <v>0</v>
      </c>
      <c r="E13" s="213">
        <v>0.70008598452278581</v>
      </c>
      <c r="F13" s="213">
        <v>0</v>
      </c>
      <c r="G13" s="213">
        <v>0</v>
      </c>
      <c r="H13" s="213">
        <v>0.35614789337919173</v>
      </c>
      <c r="I13" s="213">
        <v>0.70008598452278581</v>
      </c>
      <c r="J13" s="213">
        <v>0.70008598452278581</v>
      </c>
      <c r="K13" s="213">
        <v>0.99389509888220107</v>
      </c>
      <c r="L13" s="213">
        <v>0</v>
      </c>
      <c r="M13" s="213">
        <v>0.19793637145313839</v>
      </c>
      <c r="N13" s="213">
        <v>0.1896818572656922</v>
      </c>
      <c r="O13" s="213">
        <v>0.12932072226999139</v>
      </c>
      <c r="P13" s="213">
        <v>0</v>
      </c>
      <c r="Q13" s="213">
        <v>0</v>
      </c>
      <c r="R13" s="213">
        <v>0</v>
      </c>
      <c r="S13" s="213">
        <v>0.19742046431642299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6.3064488392089428</v>
      </c>
      <c r="C14" s="204">
        <f t="shared" si="2"/>
        <v>5.1895958727429061</v>
      </c>
      <c r="D14" s="204">
        <f t="shared" si="2"/>
        <v>5.4217540842648333</v>
      </c>
      <c r="E14" s="204">
        <f t="shared" si="2"/>
        <v>6.176010318142735</v>
      </c>
      <c r="F14" s="204">
        <f t="shared" si="2"/>
        <v>7.7387790197764392</v>
      </c>
      <c r="G14" s="204">
        <f t="shared" si="2"/>
        <v>7.7871883061048992</v>
      </c>
      <c r="H14" s="204">
        <f t="shared" si="2"/>
        <v>6.7034393809114352</v>
      </c>
      <c r="I14" s="204">
        <f t="shared" si="2"/>
        <v>7.8984522785898541</v>
      </c>
      <c r="J14" s="204">
        <f t="shared" si="2"/>
        <v>5.3944969905417022</v>
      </c>
      <c r="K14" s="204">
        <f t="shared" si="2"/>
        <v>5.5875322441960451</v>
      </c>
      <c r="L14" s="204">
        <f t="shared" si="2"/>
        <v>5.3923473774720545</v>
      </c>
      <c r="M14" s="204">
        <f t="shared" si="2"/>
        <v>5.390283748925194</v>
      </c>
      <c r="N14" s="204">
        <f t="shared" si="2"/>
        <v>4.6750644883920893</v>
      </c>
      <c r="O14" s="204">
        <f t="shared" si="2"/>
        <v>4.3699054170249356</v>
      </c>
      <c r="P14" s="204">
        <f t="shared" si="2"/>
        <v>7.5736887360275151</v>
      </c>
      <c r="Q14" s="204">
        <f t="shared" si="2"/>
        <v>6.4650042992261394</v>
      </c>
      <c r="R14" s="204">
        <f t="shared" si="2"/>
        <v>5.311177987962167</v>
      </c>
      <c r="S14" s="204">
        <f t="shared" si="2"/>
        <v>6.7611349957007727</v>
      </c>
      <c r="T14" s="204">
        <f t="shared" si="2"/>
        <v>6.1073086844368021</v>
      </c>
      <c r="U14" s="204">
        <f t="shared" si="2"/>
        <v>4.8858985382631115</v>
      </c>
      <c r="V14" s="204">
        <f t="shared" si="2"/>
        <v>4.2659501289767841</v>
      </c>
      <c r="W14" s="204">
        <f t="shared" si="2"/>
        <v>4.6827171109200352</v>
      </c>
      <c r="X14" s="204">
        <f t="shared" si="2"/>
        <v>4.860103181427343</v>
      </c>
      <c r="Y14" s="204">
        <f t="shared" si="2"/>
        <v>6.7740326741186578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2.2398968185726571</v>
      </c>
      <c r="C16" s="204">
        <v>1.1199484092863281</v>
      </c>
      <c r="D16" s="204">
        <v>1.3439380911435941</v>
      </c>
      <c r="E16" s="204">
        <v>1.1199484092863281</v>
      </c>
      <c r="F16" s="204">
        <v>1.1199484092863281</v>
      </c>
      <c r="G16" s="204">
        <v>1.1199484092863281</v>
      </c>
      <c r="H16" s="204">
        <v>1.1199484092863281</v>
      </c>
      <c r="I16" s="204">
        <v>2.2398968185726571</v>
      </c>
      <c r="J16" s="204">
        <v>2.2398968185726571</v>
      </c>
      <c r="K16" s="204">
        <v>2.2398968185726571</v>
      </c>
      <c r="L16" s="204">
        <v>2.2398968185726571</v>
      </c>
      <c r="M16" s="204">
        <v>2.2398968185726571</v>
      </c>
      <c r="N16" s="204">
        <v>2.2398968185726571</v>
      </c>
      <c r="O16" s="204">
        <v>2.2398968185726571</v>
      </c>
      <c r="P16" s="204">
        <v>4.4797936371453133</v>
      </c>
      <c r="Q16" s="204">
        <v>3.359845227858985</v>
      </c>
      <c r="R16" s="204">
        <v>3.359845227858985</v>
      </c>
      <c r="S16" s="204">
        <v>3.807824591573516</v>
      </c>
      <c r="T16" s="204">
        <v>3.695872742906277</v>
      </c>
      <c r="U16" s="204">
        <v>3.1358555460017188</v>
      </c>
      <c r="V16" s="204">
        <v>2.6878761822871882</v>
      </c>
      <c r="W16" s="204">
        <v>3.0239036973344802</v>
      </c>
      <c r="X16" s="204">
        <v>3.0239036973344802</v>
      </c>
      <c r="Y16" s="204">
        <v>5.0398108340498711</v>
      </c>
      <c r="DA16" s="71" t="s">
        <v>2531</v>
      </c>
    </row>
    <row r="17" spans="1:105" ht="12" customHeight="1" x14ac:dyDescent="0.25">
      <c r="A17" s="18" t="s">
        <v>71</v>
      </c>
      <c r="B17" s="204">
        <v>2.0973344797936369</v>
      </c>
      <c r="C17" s="204">
        <v>2.10146173688736</v>
      </c>
      <c r="D17" s="204">
        <v>2.109630266552021</v>
      </c>
      <c r="E17" s="204">
        <v>2.1228718830610491</v>
      </c>
      <c r="F17" s="204">
        <v>4.1702493551160789</v>
      </c>
      <c r="G17" s="204">
        <v>3.1572656921754079</v>
      </c>
      <c r="H17" s="204">
        <v>3.1664660361135</v>
      </c>
      <c r="I17" s="204">
        <v>3.176612209802236</v>
      </c>
      <c r="J17" s="204">
        <v>2.1545141874462592</v>
      </c>
      <c r="K17" s="204">
        <v>2.1545141874462592</v>
      </c>
      <c r="L17" s="204">
        <v>2.1545141874462592</v>
      </c>
      <c r="M17" s="204">
        <v>2.153482373172829</v>
      </c>
      <c r="N17" s="204">
        <v>1.440412725709372</v>
      </c>
      <c r="O17" s="204">
        <v>1.136371453138435</v>
      </c>
      <c r="P17" s="204">
        <v>1.1374032674118659</v>
      </c>
      <c r="Q17" s="204">
        <v>1.148667239896819</v>
      </c>
      <c r="R17" s="204">
        <v>1.1527085124677561</v>
      </c>
      <c r="S17" s="204">
        <v>1.877042132416165</v>
      </c>
      <c r="T17" s="204">
        <v>1.989251934651763</v>
      </c>
      <c r="U17" s="204">
        <v>1.7372312983662941</v>
      </c>
      <c r="V17" s="204">
        <v>1.532244196044712</v>
      </c>
      <c r="W17" s="204">
        <v>1.632158211521926</v>
      </c>
      <c r="X17" s="204">
        <v>1.836199484092863</v>
      </c>
      <c r="Y17" s="204">
        <v>1.734221840068787</v>
      </c>
      <c r="DA17" s="71" t="s">
        <v>2532</v>
      </c>
    </row>
    <row r="18" spans="1:105" ht="12" customHeight="1" x14ac:dyDescent="0.25">
      <c r="A18" s="18" t="s">
        <v>32</v>
      </c>
      <c r="B18" s="204">
        <v>1.9298366294067071</v>
      </c>
      <c r="C18" s="204">
        <v>1.9298366294067071</v>
      </c>
      <c r="D18" s="204">
        <v>1.9298366294067071</v>
      </c>
      <c r="E18" s="204">
        <v>2.894840928632846</v>
      </c>
      <c r="F18" s="204">
        <v>2.412381771281169</v>
      </c>
      <c r="G18" s="204">
        <v>3.4737747205503</v>
      </c>
      <c r="H18" s="204">
        <v>1.6404127257093719</v>
      </c>
      <c r="I18" s="204">
        <v>0.96491831470335332</v>
      </c>
      <c r="J18" s="204">
        <v>0.96491831470335332</v>
      </c>
      <c r="K18" s="204">
        <v>1.157953568357696</v>
      </c>
      <c r="L18" s="204">
        <v>0.96491831470335332</v>
      </c>
      <c r="M18" s="204">
        <v>0.96491831470335332</v>
      </c>
      <c r="N18" s="204">
        <v>0.96491831470335332</v>
      </c>
      <c r="O18" s="204">
        <v>0.96491831470335332</v>
      </c>
      <c r="P18" s="204">
        <v>1.9298366294067071</v>
      </c>
      <c r="Q18" s="204">
        <v>1.9298366294067071</v>
      </c>
      <c r="R18" s="204">
        <v>0.77196904557179702</v>
      </c>
      <c r="S18" s="204">
        <v>1.061392949269131</v>
      </c>
      <c r="T18" s="204">
        <v>0.38598452278589851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3.938091143594153E-2</v>
      </c>
      <c r="C19" s="204">
        <v>3.8349097162510747E-2</v>
      </c>
      <c r="D19" s="204">
        <v>3.8349097162510747E-2</v>
      </c>
      <c r="E19" s="204">
        <v>3.8349097162510747E-2</v>
      </c>
      <c r="F19" s="204">
        <v>3.6199484092863277E-2</v>
      </c>
      <c r="G19" s="204">
        <v>3.6199484092863277E-2</v>
      </c>
      <c r="H19" s="204">
        <v>0.77661220980223566</v>
      </c>
      <c r="I19" s="204">
        <v>1.5170249355116081</v>
      </c>
      <c r="J19" s="204">
        <v>3.51676698194325E-2</v>
      </c>
      <c r="K19" s="204">
        <v>3.51676698194325E-2</v>
      </c>
      <c r="L19" s="204">
        <v>3.3018056749785037E-2</v>
      </c>
      <c r="M19" s="204">
        <v>3.1986242476354253E-2</v>
      </c>
      <c r="N19" s="204">
        <v>2.983662940670679E-2</v>
      </c>
      <c r="O19" s="204">
        <v>2.8718830610490111E-2</v>
      </c>
      <c r="P19" s="204">
        <v>2.665520206362855E-2</v>
      </c>
      <c r="Q19" s="204">
        <v>2.665520206362855E-2</v>
      </c>
      <c r="R19" s="204">
        <v>2.665520206362855E-2</v>
      </c>
      <c r="S19" s="204">
        <v>1.4875322441960451E-2</v>
      </c>
      <c r="T19" s="204">
        <v>3.6199484092863277E-2</v>
      </c>
      <c r="U19" s="204">
        <v>1.2811693895098879E-2</v>
      </c>
      <c r="V19" s="204">
        <v>4.582975064488392E-2</v>
      </c>
      <c r="W19" s="204">
        <v>2.665520206362855E-2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13.24161650902837</v>
      </c>
      <c r="C20" s="204">
        <f t="shared" si="3"/>
        <v>11.680997420464321</v>
      </c>
      <c r="D20" s="204">
        <f t="shared" si="3"/>
        <v>9.3078245915735156</v>
      </c>
      <c r="E20" s="204">
        <f t="shared" si="3"/>
        <v>13.24161650902837</v>
      </c>
      <c r="F20" s="204">
        <f t="shared" si="3"/>
        <v>19.368013757523649</v>
      </c>
      <c r="G20" s="204">
        <f t="shared" si="3"/>
        <v>19.586758383490974</v>
      </c>
      <c r="H20" s="204">
        <f t="shared" si="3"/>
        <v>21.001719690455715</v>
      </c>
      <c r="I20" s="204">
        <f t="shared" si="3"/>
        <v>22.527944969905413</v>
      </c>
      <c r="J20" s="204">
        <f t="shared" si="3"/>
        <v>20.012897678417879</v>
      </c>
      <c r="K20" s="204">
        <f t="shared" si="3"/>
        <v>19.73344797936371</v>
      </c>
      <c r="L20" s="204">
        <f t="shared" si="3"/>
        <v>20.786758383490969</v>
      </c>
      <c r="M20" s="204">
        <f t="shared" si="3"/>
        <v>20.958727429062769</v>
      </c>
      <c r="N20" s="204">
        <f t="shared" si="3"/>
        <v>18.680137575236461</v>
      </c>
      <c r="O20" s="204">
        <f t="shared" si="3"/>
        <v>16.3585554600172</v>
      </c>
      <c r="P20" s="204">
        <f t="shared" si="3"/>
        <v>18.09974204643164</v>
      </c>
      <c r="Q20" s="204">
        <f t="shared" si="3"/>
        <v>17.519346517626829</v>
      </c>
      <c r="R20" s="204">
        <f t="shared" si="3"/>
        <v>19.290197764402411</v>
      </c>
      <c r="S20" s="204">
        <f t="shared" si="3"/>
        <v>21.3</v>
      </c>
      <c r="T20" s="204">
        <f t="shared" si="3"/>
        <v>19.194754944110059</v>
      </c>
      <c r="U20" s="204">
        <f t="shared" si="3"/>
        <v>19.112037833190019</v>
      </c>
      <c r="V20" s="204">
        <f t="shared" si="3"/>
        <v>18.76852966466036</v>
      </c>
      <c r="W20" s="204">
        <f t="shared" si="3"/>
        <v>22.487360275150468</v>
      </c>
      <c r="X20" s="204">
        <f t="shared" si="3"/>
        <v>22.680137575236451</v>
      </c>
      <c r="Y20" s="204">
        <f t="shared" si="3"/>
        <v>22.004901117798791</v>
      </c>
      <c r="DA20" s="71"/>
    </row>
    <row r="21" spans="1:105" ht="12" customHeight="1" x14ac:dyDescent="0.25">
      <c r="A21" s="18" t="s">
        <v>73</v>
      </c>
      <c r="B21" s="204">
        <v>13.24161650902837</v>
      </c>
      <c r="C21" s="204">
        <v>11.680997420464321</v>
      </c>
      <c r="D21" s="204">
        <v>9.3078245915735156</v>
      </c>
      <c r="E21" s="204">
        <v>13.24161650902837</v>
      </c>
      <c r="F21" s="204">
        <v>19.368013757523649</v>
      </c>
      <c r="G21" s="204">
        <v>19.522269991401551</v>
      </c>
      <c r="H21" s="204">
        <v>20.829750644883919</v>
      </c>
      <c r="I21" s="204">
        <v>22.46345657781599</v>
      </c>
      <c r="J21" s="204">
        <v>20.012897678417879</v>
      </c>
      <c r="K21" s="204">
        <v>19.73344797936371</v>
      </c>
      <c r="L21" s="204">
        <v>20.786758383490969</v>
      </c>
      <c r="M21" s="204">
        <v>20.958727429062769</v>
      </c>
      <c r="N21" s="204">
        <v>18.680137575236461</v>
      </c>
      <c r="O21" s="204">
        <v>16.31556319862425</v>
      </c>
      <c r="P21" s="204">
        <v>18.09974204643164</v>
      </c>
      <c r="Q21" s="204">
        <v>17.519346517626829</v>
      </c>
      <c r="R21" s="204">
        <v>19.290197764402411</v>
      </c>
      <c r="S21" s="204">
        <v>21.3</v>
      </c>
      <c r="T21" s="204">
        <v>19.194754944110059</v>
      </c>
      <c r="U21" s="204">
        <v>19.112037833190019</v>
      </c>
      <c r="V21" s="204">
        <v>18.76852966466036</v>
      </c>
      <c r="W21" s="204">
        <v>22.487360275150468</v>
      </c>
      <c r="X21" s="204">
        <v>22.680137575236451</v>
      </c>
      <c r="Y21" s="204">
        <v>22.004901117798791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6.4488392089423904E-2</v>
      </c>
      <c r="H22" s="204">
        <v>0.1719690455717971</v>
      </c>
      <c r="I22" s="204">
        <v>6.4488392089423904E-2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4.2992261392949267E-2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7.1625107480653469E-2</v>
      </c>
      <c r="I23" s="204">
        <f t="shared" si="4"/>
        <v>7.1625107480653469E-2</v>
      </c>
      <c r="J23" s="204">
        <f t="shared" si="4"/>
        <v>0.81203783319002576</v>
      </c>
      <c r="K23" s="204">
        <f t="shared" si="4"/>
        <v>0.57325881341358553</v>
      </c>
      <c r="L23" s="204">
        <f t="shared" si="4"/>
        <v>0.19105760963026661</v>
      </c>
      <c r="M23" s="204">
        <f t="shared" si="4"/>
        <v>0.19105760963026661</v>
      </c>
      <c r="N23" s="204">
        <f t="shared" si="4"/>
        <v>0.14333619948409279</v>
      </c>
      <c r="O23" s="204">
        <f t="shared" si="4"/>
        <v>0.14333619948409279</v>
      </c>
      <c r="P23" s="204">
        <f t="shared" si="4"/>
        <v>0.1194325021496131</v>
      </c>
      <c r="Q23" s="204">
        <f t="shared" si="4"/>
        <v>0.19105760963026661</v>
      </c>
      <c r="R23" s="204">
        <f t="shared" si="4"/>
        <v>0.19105760963026661</v>
      </c>
      <c r="S23" s="204">
        <f t="shared" si="4"/>
        <v>0.27944969905417022</v>
      </c>
      <c r="T23" s="204">
        <f t="shared" si="4"/>
        <v>0.3295786758383491</v>
      </c>
      <c r="U23" s="204">
        <f t="shared" si="4"/>
        <v>0.1839208942390369</v>
      </c>
      <c r="V23" s="204">
        <f t="shared" si="4"/>
        <v>0.32725709372312972</v>
      </c>
      <c r="W23" s="204">
        <f t="shared" si="4"/>
        <v>0.55649183147033532</v>
      </c>
      <c r="X23" s="204">
        <f t="shared" si="4"/>
        <v>0.40610490111779868</v>
      </c>
      <c r="Y23" s="204">
        <f t="shared" si="4"/>
        <v>1.4880481513327599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7.1625107480653469E-2</v>
      </c>
      <c r="I24" s="204">
        <v>7.1625107480653469E-2</v>
      </c>
      <c r="J24" s="204">
        <v>0.81203783319002576</v>
      </c>
      <c r="K24" s="204">
        <v>0.57325881341358553</v>
      </c>
      <c r="L24" s="204">
        <v>0.19105760963026661</v>
      </c>
      <c r="M24" s="204">
        <v>0.19105760963026661</v>
      </c>
      <c r="N24" s="204">
        <v>0.14333619948409279</v>
      </c>
      <c r="O24" s="204">
        <v>0.14333619948409279</v>
      </c>
      <c r="P24" s="204">
        <v>0.1194325021496131</v>
      </c>
      <c r="Q24" s="204">
        <v>0.19105760963026661</v>
      </c>
      <c r="R24" s="204">
        <v>0.19105760963026661</v>
      </c>
      <c r="S24" s="204">
        <v>0.27944969905417022</v>
      </c>
      <c r="T24" s="204">
        <v>0.3295786758383491</v>
      </c>
      <c r="U24" s="204">
        <v>0.1839208942390369</v>
      </c>
      <c r="V24" s="204">
        <v>0.32725709372312972</v>
      </c>
      <c r="W24" s="204">
        <v>0.55649183147033532</v>
      </c>
      <c r="X24" s="204">
        <v>0.40610490111779868</v>
      </c>
      <c r="Y24" s="204">
        <v>1.4880481513327599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2.2767841788478069</v>
      </c>
      <c r="C30" s="204">
        <v>1.8464316423043849</v>
      </c>
      <c r="D30" s="204">
        <v>1.6942390369733451</v>
      </c>
      <c r="E30" s="204">
        <v>1.7745485812553741</v>
      </c>
      <c r="F30" s="204">
        <v>1.6503009458297511</v>
      </c>
      <c r="G30" s="204">
        <v>1.452278589853826</v>
      </c>
      <c r="H30" s="204">
        <v>1.5582115219260531</v>
      </c>
      <c r="I30" s="204">
        <v>1.4976784178847811</v>
      </c>
      <c r="J30" s="204">
        <v>1.557093723129837</v>
      </c>
      <c r="K30" s="204">
        <v>1.6370593293207221</v>
      </c>
      <c r="L30" s="204">
        <v>1.860103181427343</v>
      </c>
      <c r="M30" s="204">
        <v>2.181771281169389</v>
      </c>
      <c r="N30" s="204">
        <v>2.5140154772141008</v>
      </c>
      <c r="O30" s="204">
        <v>2.7423043852106619</v>
      </c>
      <c r="P30" s="204">
        <v>2.9685296646603612</v>
      </c>
      <c r="Q30" s="204">
        <v>2.737145313843508</v>
      </c>
      <c r="R30" s="204">
        <v>2.9925193465176259</v>
      </c>
      <c r="S30" s="204">
        <v>3.4818572656921751</v>
      </c>
      <c r="T30" s="204">
        <v>2.7971625107480649</v>
      </c>
      <c r="U30" s="204">
        <v>5.4121238177128106</v>
      </c>
      <c r="V30" s="204">
        <v>4.232330180567498</v>
      </c>
      <c r="W30" s="204">
        <v>2.03731728288908</v>
      </c>
      <c r="X30" s="204">
        <v>2.2284608770421319</v>
      </c>
      <c r="Y30" s="204">
        <v>2.2952708512467752</v>
      </c>
      <c r="DA30" s="71" t="s">
        <v>2543</v>
      </c>
    </row>
    <row r="31" spans="1:105" ht="12" customHeight="1" x14ac:dyDescent="0.25">
      <c r="A31" s="21" t="s">
        <v>40</v>
      </c>
      <c r="B31" s="207">
        <v>13.929492691315559</v>
      </c>
      <c r="C31" s="207">
        <v>14.10146173688736</v>
      </c>
      <c r="D31" s="207">
        <v>14.18744625967326</v>
      </c>
      <c r="E31" s="207">
        <v>16.25107480653482</v>
      </c>
      <c r="F31" s="207">
        <v>18.830610490111781</v>
      </c>
      <c r="G31" s="207">
        <v>20.72226999140155</v>
      </c>
      <c r="H31" s="207">
        <v>23.731728288907991</v>
      </c>
      <c r="I31" s="207">
        <v>26.74118658641444</v>
      </c>
      <c r="J31" s="207">
        <v>30.95442820292347</v>
      </c>
      <c r="K31" s="207">
        <v>25.88134135855546</v>
      </c>
      <c r="L31" s="207">
        <v>26.913155631986239</v>
      </c>
      <c r="M31" s="207">
        <v>27.60103181427343</v>
      </c>
      <c r="N31" s="207">
        <v>27.42906276870163</v>
      </c>
      <c r="O31" s="207">
        <v>28.37489251934652</v>
      </c>
      <c r="P31" s="207">
        <v>34.393809114359406</v>
      </c>
      <c r="Q31" s="207">
        <v>36.801375752364571</v>
      </c>
      <c r="R31" s="207">
        <v>40.068787618228718</v>
      </c>
      <c r="S31" s="207">
        <v>39.260533104041272</v>
      </c>
      <c r="T31" s="207">
        <v>35.571797076526217</v>
      </c>
      <c r="U31" s="207">
        <v>33.740326741186593</v>
      </c>
      <c r="V31" s="207">
        <v>32.26999140154772</v>
      </c>
      <c r="W31" s="207">
        <v>34.548581255374032</v>
      </c>
      <c r="X31" s="207">
        <v>34.832330180567503</v>
      </c>
      <c r="Y31" s="207">
        <v>34.840928632846087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49.894225918503039</v>
      </c>
      <c r="C33" s="203">
        <f>MAE_emi!C5</f>
        <v>46.417956118110091</v>
      </c>
      <c r="D33" s="203">
        <f>MAE_emi!D5</f>
        <v>38.32270163930383</v>
      </c>
      <c r="E33" s="203">
        <f>MAE_emi!E5</f>
        <v>53.277130078242891</v>
      </c>
      <c r="F33" s="203">
        <f>MAE_emi!F5</f>
        <v>69.310663918482135</v>
      </c>
      <c r="G33" s="203">
        <f>MAE_emi!G5</f>
        <v>70.08969275922297</v>
      </c>
      <c r="H33" s="203">
        <f>MAE_emi!H5</f>
        <v>71.864620093211016</v>
      </c>
      <c r="I33" s="203">
        <f>MAE_emi!I5</f>
        <v>81.069733078098267</v>
      </c>
      <c r="J33" s="203">
        <f>MAE_emi!J5</f>
        <v>65.975101198660298</v>
      </c>
      <c r="K33" s="203">
        <f>MAE_emi!K5</f>
        <v>67.095224389917988</v>
      </c>
      <c r="L33" s="203">
        <f>MAE_emi!L5</f>
        <v>64.648251718153958</v>
      </c>
      <c r="M33" s="203">
        <f>MAE_emi!M5</f>
        <v>65.860332359393198</v>
      </c>
      <c r="N33" s="203">
        <f>MAE_emi!N5</f>
        <v>58.218182213712751</v>
      </c>
      <c r="O33" s="203">
        <f>MAE_emi!O5</f>
        <v>51.563218003766387</v>
      </c>
      <c r="P33" s="203">
        <f>MAE_emi!P5</f>
        <v>64.207452238483171</v>
      </c>
      <c r="Q33" s="203">
        <f>MAE_emi!Q5</f>
        <v>59.920408798797808</v>
      </c>
      <c r="R33" s="203">
        <f>MAE_emi!R5</f>
        <v>60.340146478712548</v>
      </c>
      <c r="S33" s="203">
        <f>MAE_emi!S5</f>
        <v>70.207405799453767</v>
      </c>
      <c r="T33" s="203">
        <f>MAE_emi!T5</f>
        <v>62.375897518573787</v>
      </c>
      <c r="U33" s="203">
        <f>MAE_emi!U5</f>
        <v>58.60157183938157</v>
      </c>
      <c r="V33" s="203">
        <f>MAE_emi!V5</f>
        <v>57.172239718751619</v>
      </c>
      <c r="W33" s="203">
        <f>MAE_emi!W5</f>
        <v>68.30726327871551</v>
      </c>
      <c r="X33" s="203">
        <f>MAE_emi!X5</f>
        <v>67.814583478759459</v>
      </c>
      <c r="Y33" s="203">
        <f>MAE_emi!Y5</f>
        <v>77.529866039117948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28.358623566327008</v>
      </c>
      <c r="C35" s="284">
        <f t="shared" si="5"/>
        <v>23.138163141399385</v>
      </c>
      <c r="D35" s="284">
        <f t="shared" si="5"/>
        <v>19.64100393174505</v>
      </c>
      <c r="E35" s="284">
        <f t="shared" si="5"/>
        <v>22.821532616229188</v>
      </c>
      <c r="F35" s="284">
        <f t="shared" si="5"/>
        <v>27.371255636743445</v>
      </c>
      <c r="G35" s="284">
        <f t="shared" si="5"/>
        <v>28.563084592845108</v>
      </c>
      <c r="H35" s="284">
        <f t="shared" si="5"/>
        <v>27.880163215258293</v>
      </c>
      <c r="I35" s="284">
        <f t="shared" si="5"/>
        <v>28.654949024607429</v>
      </c>
      <c r="J35" s="284">
        <f t="shared" si="5"/>
        <v>28.727488676612182</v>
      </c>
      <c r="K35" s="284">
        <f t="shared" si="5"/>
        <v>29.362441301435179</v>
      </c>
      <c r="L35" s="284">
        <f t="shared" si="5"/>
        <v>33.996995315943145</v>
      </c>
      <c r="M35" s="284">
        <f t="shared" si="5"/>
        <v>35.080537575523365</v>
      </c>
      <c r="N35" s="284">
        <f t="shared" si="5"/>
        <v>35.950822682167058</v>
      </c>
      <c r="O35" s="284">
        <f t="shared" si="5"/>
        <v>35.428424499102029</v>
      </c>
      <c r="P35" s="284">
        <f t="shared" si="5"/>
        <v>40.43863238978328</v>
      </c>
      <c r="Q35" s="284">
        <f t="shared" si="5"/>
        <v>37.241594980340473</v>
      </c>
      <c r="R35" s="284">
        <f t="shared" si="5"/>
        <v>34.136222156741226</v>
      </c>
      <c r="S35" s="284">
        <f t="shared" si="5"/>
        <v>35.038861922005623</v>
      </c>
      <c r="T35" s="284">
        <f t="shared" si="5"/>
        <v>32.03321318709299</v>
      </c>
      <c r="U35" s="284">
        <f t="shared" si="5"/>
        <v>35.131182455629677</v>
      </c>
      <c r="V35" s="284">
        <f t="shared" si="5"/>
        <v>30.239030678552858</v>
      </c>
      <c r="W35" s="284">
        <f t="shared" si="5"/>
        <v>29.817456510488483</v>
      </c>
      <c r="X35" s="284">
        <f t="shared" si="5"/>
        <v>28.250834856018649</v>
      </c>
      <c r="Y35" s="284">
        <f t="shared" si="5"/>
        <v>27.106563752651443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25.868121417873965</v>
      </c>
      <c r="C36" s="344">
        <f t="shared" si="6"/>
        <v>27.050993014354074</v>
      </c>
      <c r="D36" s="344">
        <f t="shared" si="6"/>
        <v>27.358143238711232</v>
      </c>
      <c r="E36" s="344">
        <f t="shared" si="6"/>
        <v>30.318407752089232</v>
      </c>
      <c r="F36" s="344">
        <f t="shared" si="6"/>
        <v>29.668429317156541</v>
      </c>
      <c r="G36" s="344">
        <f t="shared" si="6"/>
        <v>29.042527615072665</v>
      </c>
      <c r="H36" s="344">
        <f t="shared" si="6"/>
        <v>27.23552936067993</v>
      </c>
      <c r="I36" s="344">
        <f t="shared" si="6"/>
        <v>25.847240732024662</v>
      </c>
      <c r="J36" s="344">
        <f t="shared" si="6"/>
        <v>27.252915675471087</v>
      </c>
      <c r="K36" s="344">
        <f t="shared" si="6"/>
        <v>28.601577133600902</v>
      </c>
      <c r="L36" s="344">
        <f t="shared" si="6"/>
        <v>28.208621376604423</v>
      </c>
      <c r="M36" s="344">
        <f t="shared" si="6"/>
        <v>26.045680372108176</v>
      </c>
      <c r="N36" s="344">
        <f t="shared" si="6"/>
        <v>25.856605727825048</v>
      </c>
      <c r="O36" s="344">
        <f t="shared" si="6"/>
        <v>26.491190355758484</v>
      </c>
      <c r="P36" s="344">
        <f t="shared" si="6"/>
        <v>24.818192207771887</v>
      </c>
      <c r="Q36" s="344">
        <f t="shared" si="6"/>
        <v>23.987117146307209</v>
      </c>
      <c r="R36" s="344">
        <f t="shared" si="6"/>
        <v>23.737952645081467</v>
      </c>
      <c r="S36" s="344">
        <f t="shared" si="6"/>
        <v>23.500397149372759</v>
      </c>
      <c r="T36" s="344">
        <f t="shared" si="6"/>
        <v>23.003544119985047</v>
      </c>
      <c r="U36" s="344">
        <f t="shared" si="6"/>
        <v>22.716965646440059</v>
      </c>
      <c r="V36" s="344">
        <f t="shared" si="6"/>
        <v>22.967783633906745</v>
      </c>
      <c r="W36" s="344">
        <f t="shared" si="6"/>
        <v>22.928936075544865</v>
      </c>
      <c r="X36" s="344">
        <f t="shared" si="6"/>
        <v>21.739299828770037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13.967634876517641</v>
      </c>
      <c r="C37" s="344">
        <f>IF(MAE_ued!C$5=0,"",MAE_ued!C$5/C$5*1000)</f>
        <v>14.592410110817777</v>
      </c>
      <c r="D37" s="344">
        <f>IF(MAE_ued!D$5=0,"",MAE_ued!D$5/D$5*1000)</f>
        <v>14.884476424912821</v>
      </c>
      <c r="E37" s="344">
        <f>IF(MAE_ued!E$5=0,"",MAE_ued!E$5/E$5*1000)</f>
        <v>16.306359924178878</v>
      </c>
      <c r="F37" s="344">
        <f>IF(MAE_ued!F$5=0,"",MAE_ued!F$5/F$5*1000)</f>
        <v>15.905654815591877</v>
      </c>
      <c r="G37" s="344">
        <f>IF(MAE_ued!G$5=0,"",MAE_ued!G$5/G$5*1000)</f>
        <v>15.587435382378608</v>
      </c>
      <c r="H37" s="344">
        <f>IF(MAE_ued!H$5=0,"",MAE_ued!H$5/H$5*1000)</f>
        <v>14.74266744389501</v>
      </c>
      <c r="I37" s="344">
        <f>IF(MAE_ued!I$5=0,"",MAE_ued!I$5/I$5*1000)</f>
        <v>13.998621620650081</v>
      </c>
      <c r="J37" s="344">
        <f>IF(MAE_ued!J$5=0,"",MAE_ued!J$5/J$5*1000)</f>
        <v>14.936083532189265</v>
      </c>
      <c r="K37" s="344">
        <f>IF(MAE_ued!K$5=0,"",MAE_ued!K$5/K$5*1000)</f>
        <v>15.553139305027166</v>
      </c>
      <c r="L37" s="344">
        <f>IF(MAE_ued!L$5=0,"",MAE_ued!L$5/L$5*1000)</f>
        <v>15.442089206714126</v>
      </c>
      <c r="M37" s="344">
        <f>IF(MAE_ued!M$5=0,"",MAE_ued!M$5/M$5*1000)</f>
        <v>14.270465180361397</v>
      </c>
      <c r="N37" s="344">
        <f>IF(MAE_ued!N$5=0,"",MAE_ued!N$5/N$5*1000)</f>
        <v>14.255388937544621</v>
      </c>
      <c r="O37" s="344">
        <f>IF(MAE_ued!O$5=0,"",MAE_ued!O$5/O$5*1000)</f>
        <v>14.707279871881411</v>
      </c>
      <c r="P37" s="344">
        <f>IF(MAE_ued!P$5=0,"",MAE_ued!P$5/P$5*1000)</f>
        <v>13.734908150942038</v>
      </c>
      <c r="Q37" s="344">
        <f>IF(MAE_ued!Q$5=0,"",MAE_ued!Q$5/Q$5*1000)</f>
        <v>13.332837360444477</v>
      </c>
      <c r="R37" s="344">
        <f>IF(MAE_ued!R$5=0,"",MAE_ued!R$5/R$5*1000)</f>
        <v>13.258517672962601</v>
      </c>
      <c r="S37" s="344">
        <f>IF(MAE_ued!S$5=0,"",MAE_ued!S$5/S$5*1000)</f>
        <v>13.043098889783488</v>
      </c>
      <c r="T37" s="344">
        <f>IF(MAE_ued!T$5=0,"",MAE_ued!T$5/T$5*1000)</f>
        <v>12.774709266531838</v>
      </c>
      <c r="U37" s="344">
        <f>IF(MAE_ued!U$5=0,"",MAE_ued!U$5/U$5*1000)</f>
        <v>12.729703466174046</v>
      </c>
      <c r="V37" s="344">
        <f>IF(MAE_ued!V$5=0,"",MAE_ued!V$5/V$5*1000)</f>
        <v>12.832726619810607</v>
      </c>
      <c r="W37" s="344">
        <f>IF(MAE_ued!W$5=0,"",MAE_ued!W$5/W$5*1000)</f>
        <v>12.675510582193306</v>
      </c>
      <c r="X37" s="344">
        <f>IF(MAE_ued!X$5=0,"",MAE_ued!X$5/X$5*1000)</f>
        <v>12.022510761616443</v>
      </c>
      <c r="Y37" s="344">
        <f>IF(MAE_ued!Y$5=0,"",MAE_ued!Y$5/Y$5*1000)</f>
        <v>11.443835506535287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1.3954731879482147</v>
      </c>
      <c r="C38" s="345">
        <f t="shared" si="7"/>
        <v>1.384842862887377</v>
      </c>
      <c r="D38" s="345">
        <f t="shared" si="7"/>
        <v>1.2519150360387052</v>
      </c>
      <c r="E38" s="345">
        <f t="shared" si="7"/>
        <v>1.3967611485165135</v>
      </c>
      <c r="F38" s="345">
        <f t="shared" si="7"/>
        <v>1.4564826159274131</v>
      </c>
      <c r="G38" s="345">
        <f t="shared" si="7"/>
        <v>1.4145675338087582</v>
      </c>
      <c r="H38" s="345">
        <f t="shared" si="7"/>
        <v>1.3452032352457142</v>
      </c>
      <c r="I38" s="345">
        <f t="shared" si="7"/>
        <v>1.3639613277043436</v>
      </c>
      <c r="J38" s="345">
        <f t="shared" si="7"/>
        <v>1.1101118328147821</v>
      </c>
      <c r="K38" s="345">
        <f t="shared" si="7"/>
        <v>1.2332199543179059</v>
      </c>
      <c r="L38" s="345">
        <f t="shared" si="7"/>
        <v>1.1723656087652778</v>
      </c>
      <c r="M38" s="345">
        <f t="shared" si="7"/>
        <v>1.1652404555650189</v>
      </c>
      <c r="N38" s="345">
        <f t="shared" si="7"/>
        <v>1.0855262502893539</v>
      </c>
      <c r="O38" s="345">
        <f t="shared" si="7"/>
        <v>0.98934929683074901</v>
      </c>
      <c r="P38" s="345">
        <f t="shared" si="7"/>
        <v>1.0166613381078964</v>
      </c>
      <c r="Q38" s="345">
        <f t="shared" si="7"/>
        <v>0.94046010465688423</v>
      </c>
      <c r="R38" s="345">
        <f t="shared" si="7"/>
        <v>0.88926780142335748</v>
      </c>
      <c r="S38" s="345">
        <f t="shared" si="7"/>
        <v>0.9849469167308782</v>
      </c>
      <c r="T38" s="345">
        <f t="shared" si="7"/>
        <v>0.97461423291243388</v>
      </c>
      <c r="U38" s="345">
        <f t="shared" si="7"/>
        <v>0.92527373949806768</v>
      </c>
      <c r="V38" s="345">
        <f t="shared" si="7"/>
        <v>0.95503447611898185</v>
      </c>
      <c r="W38" s="345">
        <f t="shared" si="7"/>
        <v>1.0621154134231001</v>
      </c>
      <c r="X38" s="345">
        <f t="shared" si="7"/>
        <v>1.0431867469514857</v>
      </c>
      <c r="Y38" s="345">
        <f t="shared" si="7"/>
        <v>1.1502404544908742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HR: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35.75434221840068</v>
      </c>
      <c r="C5" s="223">
        <v>33.518572656921762</v>
      </c>
      <c r="D5" s="223">
        <v>30.611263972484959</v>
      </c>
      <c r="E5" s="223">
        <v>38.143336199484089</v>
      </c>
      <c r="F5" s="223">
        <v>47.587704213241622</v>
      </c>
      <c r="G5" s="223">
        <v>49.548495270851248</v>
      </c>
      <c r="H5" s="223">
        <v>53.422871883061028</v>
      </c>
      <c r="I5" s="223">
        <v>59.436973344797948</v>
      </c>
      <c r="J5" s="223">
        <v>59.431040412725693</v>
      </c>
      <c r="K5" s="223">
        <v>54.406534823731732</v>
      </c>
      <c r="L5" s="223">
        <v>55.14342218400688</v>
      </c>
      <c r="M5" s="223">
        <v>56.520808254514201</v>
      </c>
      <c r="N5" s="223">
        <v>53.631298366294082</v>
      </c>
      <c r="O5" s="223">
        <v>52.118314703353413</v>
      </c>
      <c r="P5" s="223">
        <v>63.155202063628522</v>
      </c>
      <c r="Q5" s="223">
        <v>63.713929492691342</v>
      </c>
      <c r="R5" s="223">
        <v>67.853740326741203</v>
      </c>
      <c r="S5" s="223">
        <v>71.280395528804817</v>
      </c>
      <c r="T5" s="223">
        <v>64.000601891659514</v>
      </c>
      <c r="U5" s="223">
        <v>63.334307824591583</v>
      </c>
      <c r="V5" s="223">
        <v>59.864058469475488</v>
      </c>
      <c r="W5" s="223">
        <v>64.312467755803951</v>
      </c>
      <c r="X5" s="223">
        <v>65.007136715391241</v>
      </c>
      <c r="Y5" s="223">
        <v>67.403181427343085</v>
      </c>
      <c r="DA5" s="89" t="s">
        <v>2528</v>
      </c>
    </row>
    <row r="6" spans="1:105" ht="12" customHeight="1" x14ac:dyDescent="0.25">
      <c r="A6" s="55" t="s">
        <v>91</v>
      </c>
      <c r="B6" s="259">
        <v>0.70007758305394319</v>
      </c>
      <c r="C6" s="259">
        <v>0.6840240139359276</v>
      </c>
      <c r="D6" s="259">
        <v>0.65329521092177301</v>
      </c>
      <c r="E6" s="259">
        <v>0.78556505903860574</v>
      </c>
      <c r="F6" s="259">
        <v>0.94976746566144299</v>
      </c>
      <c r="G6" s="259">
        <v>1.0178357235039539</v>
      </c>
      <c r="H6" s="259">
        <v>1.1227849403734229</v>
      </c>
      <c r="I6" s="259">
        <v>1.253991599220651</v>
      </c>
      <c r="J6" s="259">
        <v>1.342626535926229</v>
      </c>
      <c r="K6" s="259">
        <v>1.1820699704244511</v>
      </c>
      <c r="L6" s="259">
        <v>1.213592130540919</v>
      </c>
      <c r="M6" s="259">
        <v>1.2417735603994451</v>
      </c>
      <c r="N6" s="259">
        <v>1.197578898358745</v>
      </c>
      <c r="O6" s="259">
        <v>1.190099724279607</v>
      </c>
      <c r="P6" s="259">
        <v>1.446248517356397</v>
      </c>
      <c r="Q6" s="259">
        <v>1.4953925744444541</v>
      </c>
      <c r="R6" s="259">
        <v>1.60591582197669</v>
      </c>
      <c r="S6" s="259">
        <v>1.63780857412215</v>
      </c>
      <c r="T6" s="259">
        <v>1.478336026190288</v>
      </c>
      <c r="U6" s="259">
        <v>1.4130118687994679</v>
      </c>
      <c r="V6" s="259">
        <v>1.3493870163241339</v>
      </c>
      <c r="W6" s="259">
        <v>1.4713691109125659</v>
      </c>
      <c r="X6" s="259">
        <v>1.485902518089379</v>
      </c>
      <c r="Y6" s="259">
        <v>1.507520812093101</v>
      </c>
      <c r="DA6" s="67" t="s">
        <v>2545</v>
      </c>
    </row>
    <row r="7" spans="1:105" ht="12" customHeight="1" x14ac:dyDescent="0.25">
      <c r="A7" s="173" t="s">
        <v>92</v>
      </c>
      <c r="B7" s="224">
        <v>0.95210551295336232</v>
      </c>
      <c r="C7" s="224">
        <v>0.93027265895286204</v>
      </c>
      <c r="D7" s="224">
        <v>0.88848148685361139</v>
      </c>
      <c r="E7" s="224">
        <v>1.068368480292504</v>
      </c>
      <c r="F7" s="224">
        <v>1.291683753299562</v>
      </c>
      <c r="G7" s="224">
        <v>1.384256583965378</v>
      </c>
      <c r="H7" s="224">
        <v>1.526987518907855</v>
      </c>
      <c r="I7" s="224">
        <v>1.7054285749400859</v>
      </c>
      <c r="J7" s="224">
        <v>1.825972088859672</v>
      </c>
      <c r="K7" s="224">
        <v>1.607615159777253</v>
      </c>
      <c r="L7" s="224">
        <v>1.6504852975356501</v>
      </c>
      <c r="M7" s="224">
        <v>1.688812042143244</v>
      </c>
      <c r="N7" s="224">
        <v>1.628707301767893</v>
      </c>
      <c r="O7" s="224">
        <v>1.618535625020266</v>
      </c>
      <c r="P7" s="224">
        <v>1.9668979836047</v>
      </c>
      <c r="Q7" s="224">
        <v>2.033733901244458</v>
      </c>
      <c r="R7" s="224">
        <v>2.1840455178882978</v>
      </c>
      <c r="S7" s="224">
        <v>2.2274196608061239</v>
      </c>
      <c r="T7" s="224">
        <v>2.010536995618792</v>
      </c>
      <c r="U7" s="224">
        <v>1.921696141567276</v>
      </c>
      <c r="V7" s="224">
        <v>1.8351663422008231</v>
      </c>
      <c r="W7" s="224">
        <v>2.0010619908410892</v>
      </c>
      <c r="X7" s="224">
        <v>2.020827424601555</v>
      </c>
      <c r="Y7" s="224">
        <v>2.050228304446617</v>
      </c>
      <c r="DA7" s="177" t="s">
        <v>2546</v>
      </c>
    </row>
    <row r="8" spans="1:105" ht="12" customHeight="1" x14ac:dyDescent="0.25">
      <c r="A8" s="173" t="s">
        <v>93</v>
      </c>
      <c r="B8" s="224">
        <v>1.176130339530624</v>
      </c>
      <c r="C8" s="224">
        <v>1.149160343412359</v>
      </c>
      <c r="D8" s="224">
        <v>1.097535954348579</v>
      </c>
      <c r="E8" s="224">
        <v>1.3197492991848569</v>
      </c>
      <c r="F8" s="224">
        <v>1.5956093423112241</v>
      </c>
      <c r="G8" s="224">
        <v>1.7099640154866429</v>
      </c>
      <c r="H8" s="224">
        <v>1.88627869982735</v>
      </c>
      <c r="I8" s="224">
        <v>2.106705886690694</v>
      </c>
      <c r="J8" s="224">
        <v>2.2556125803560652</v>
      </c>
      <c r="K8" s="224">
        <v>1.9858775503130781</v>
      </c>
      <c r="L8" s="224">
        <v>2.0388347793087438</v>
      </c>
      <c r="M8" s="224">
        <v>2.0861795814710669</v>
      </c>
      <c r="N8" s="224">
        <v>2.0119325492426912</v>
      </c>
      <c r="O8" s="224">
        <v>1.999367536789741</v>
      </c>
      <c r="P8" s="224">
        <v>2.4296975091587458</v>
      </c>
      <c r="Q8" s="224">
        <v>2.5122595250666819</v>
      </c>
      <c r="R8" s="224">
        <v>2.6979385809208392</v>
      </c>
      <c r="S8" s="224">
        <v>2.7515184045252119</v>
      </c>
      <c r="T8" s="224">
        <v>2.4836045239996851</v>
      </c>
      <c r="U8" s="224">
        <v>2.3738599395831059</v>
      </c>
      <c r="V8" s="224">
        <v>2.2669701874245449</v>
      </c>
      <c r="W8" s="224">
        <v>2.4719001063331101</v>
      </c>
      <c r="X8" s="224">
        <v>2.4963162303901569</v>
      </c>
      <c r="Y8" s="224">
        <v>2.5326349643164092</v>
      </c>
      <c r="DA8" s="177" t="s">
        <v>2547</v>
      </c>
    </row>
    <row r="9" spans="1:105" ht="12" customHeight="1" x14ac:dyDescent="0.25">
      <c r="A9" s="173" t="s">
        <v>94</v>
      </c>
      <c r="B9" s="224">
        <v>0.72808068637610068</v>
      </c>
      <c r="C9" s="224">
        <v>0.71138497449336502</v>
      </c>
      <c r="D9" s="224">
        <v>0.67942701935864391</v>
      </c>
      <c r="E9" s="224">
        <v>0.81698766140014967</v>
      </c>
      <c r="F9" s="224">
        <v>0.98775816428790042</v>
      </c>
      <c r="G9" s="224">
        <v>1.058549152444112</v>
      </c>
      <c r="H9" s="224">
        <v>1.1676963379883589</v>
      </c>
      <c r="I9" s="224">
        <v>1.3041512631894769</v>
      </c>
      <c r="J9" s="224">
        <v>1.3963315973632779</v>
      </c>
      <c r="K9" s="224">
        <v>1.229352769241429</v>
      </c>
      <c r="L9" s="224">
        <v>1.262135815762556</v>
      </c>
      <c r="M9" s="224">
        <v>1.2914445028154229</v>
      </c>
      <c r="N9" s="224">
        <v>1.245482054293094</v>
      </c>
      <c r="O9" s="224">
        <v>1.2377037132507911</v>
      </c>
      <c r="P9" s="224">
        <v>1.504098458050652</v>
      </c>
      <c r="Q9" s="224">
        <v>1.555208277422232</v>
      </c>
      <c r="R9" s="224">
        <v>1.6701524548557569</v>
      </c>
      <c r="S9" s="224">
        <v>1.703320917087036</v>
      </c>
      <c r="T9" s="224">
        <v>1.5374694672378999</v>
      </c>
      <c r="U9" s="224">
        <v>1.4695323435514469</v>
      </c>
      <c r="V9" s="224">
        <v>1.403362496977099</v>
      </c>
      <c r="W9" s="224">
        <v>1.530223875349068</v>
      </c>
      <c r="X9" s="224">
        <v>1.5453386188129541</v>
      </c>
      <c r="Y9" s="224">
        <v>1.567821644576824</v>
      </c>
      <c r="DA9" s="177" t="s">
        <v>2548</v>
      </c>
    </row>
    <row r="10" spans="1:105" ht="12" customHeight="1" x14ac:dyDescent="0.25">
      <c r="A10" s="56" t="s">
        <v>95</v>
      </c>
      <c r="B10" s="260">
        <v>0.96177489939747574</v>
      </c>
      <c r="C10" s="260">
        <v>0.89590218025432811</v>
      </c>
      <c r="D10" s="260">
        <v>0.8075475145958273</v>
      </c>
      <c r="E10" s="260">
        <v>1.0186198715787169</v>
      </c>
      <c r="F10" s="260">
        <v>1.318684622208472</v>
      </c>
      <c r="G10" s="260">
        <v>1.353997713342159</v>
      </c>
      <c r="H10" s="260">
        <v>1.4460886282572389</v>
      </c>
      <c r="I10" s="260">
        <v>1.5976933494132439</v>
      </c>
      <c r="J10" s="260">
        <v>1.578246876670921</v>
      </c>
      <c r="K10" s="260">
        <v>1.453532967733606</v>
      </c>
      <c r="L10" s="260">
        <v>1.4802510382355289</v>
      </c>
      <c r="M10" s="260">
        <v>1.512450939027153</v>
      </c>
      <c r="N10" s="260">
        <v>1.420098997520423</v>
      </c>
      <c r="O10" s="260">
        <v>1.367189690853158</v>
      </c>
      <c r="P10" s="260">
        <v>1.64710874051163</v>
      </c>
      <c r="Q10" s="260">
        <v>1.668301556640357</v>
      </c>
      <c r="R10" s="260">
        <v>1.7835132670209231</v>
      </c>
      <c r="S10" s="260">
        <v>1.8692420593986201</v>
      </c>
      <c r="T10" s="260">
        <v>1.6838339709698491</v>
      </c>
      <c r="U10" s="260">
        <v>1.6398283829848579</v>
      </c>
      <c r="V10" s="260">
        <v>1.5614269371028571</v>
      </c>
      <c r="W10" s="260">
        <v>1.7101487086278679</v>
      </c>
      <c r="X10" s="260">
        <v>1.7295161348222481</v>
      </c>
      <c r="Y10" s="260">
        <v>1.771307814435308</v>
      </c>
      <c r="DA10" s="68" t="s">
        <v>2549</v>
      </c>
    </row>
    <row r="11" spans="1:105" ht="12" customHeight="1" x14ac:dyDescent="0.25">
      <c r="A11" s="37" t="s">
        <v>159</v>
      </c>
      <c r="B11" s="226">
        <v>0.1102407195931293</v>
      </c>
      <c r="C11" s="226">
        <v>0.1069755295537342</v>
      </c>
      <c r="D11" s="226">
        <v>0.10411751385209971</v>
      </c>
      <c r="E11" s="226">
        <v>0.1085011932455119</v>
      </c>
      <c r="F11" s="226">
        <v>0.19840940315008601</v>
      </c>
      <c r="G11" s="226">
        <v>0.15170641682807029</v>
      </c>
      <c r="H11" s="226">
        <v>0.14583720288068949</v>
      </c>
      <c r="I11" s="226">
        <v>0.14817411808380221</v>
      </c>
      <c r="J11" s="226">
        <v>9.4042668404036578E-2</v>
      </c>
      <c r="K11" s="226">
        <v>9.9516723013539019E-2</v>
      </c>
      <c r="L11" s="226">
        <v>9.5184447027963442E-2</v>
      </c>
      <c r="M11" s="226">
        <v>9.5970999994105632E-2</v>
      </c>
      <c r="N11" s="226">
        <v>6.3975723287548206E-2</v>
      </c>
      <c r="O11" s="226">
        <v>4.9561781761594828E-2</v>
      </c>
      <c r="P11" s="226">
        <v>5.1743562832615067E-2</v>
      </c>
      <c r="Q11" s="226">
        <v>4.8962524040874637E-2</v>
      </c>
      <c r="R11" s="226">
        <v>4.7032681347583573E-2</v>
      </c>
      <c r="S11" s="226">
        <v>8.1744123220468798E-2</v>
      </c>
      <c r="T11" s="226">
        <v>8.4910236615291595E-2</v>
      </c>
      <c r="U11" s="226">
        <v>7.8309859616223443E-2</v>
      </c>
      <c r="V11" s="226">
        <v>6.7224742652184935E-2</v>
      </c>
      <c r="W11" s="226">
        <v>6.8500599083828287E-2</v>
      </c>
      <c r="X11" s="226">
        <v>7.708741107113351E-2</v>
      </c>
      <c r="Y11" s="226">
        <v>7.8567353995262643E-2</v>
      </c>
      <c r="DA11" s="69" t="s">
        <v>2550</v>
      </c>
    </row>
    <row r="12" spans="1:105" ht="12" customHeight="1" x14ac:dyDescent="0.25">
      <c r="A12" s="37" t="s">
        <v>35</v>
      </c>
      <c r="B12" s="226">
        <v>0.56865428274656216</v>
      </c>
      <c r="C12" s="226">
        <v>0.4808633911879665</v>
      </c>
      <c r="D12" s="226">
        <v>0.36186017221155442</v>
      </c>
      <c r="E12" s="226">
        <v>0.54688939815006932</v>
      </c>
      <c r="F12" s="226">
        <v>0.76565897258561455</v>
      </c>
      <c r="G12" s="226">
        <v>0.77618839775130566</v>
      </c>
      <c r="H12" s="226">
        <v>0.79465686830388038</v>
      </c>
      <c r="I12" s="226">
        <v>0.8634510958274989</v>
      </c>
      <c r="J12" s="226">
        <v>0.70789863994029656</v>
      </c>
      <c r="K12" s="226">
        <v>0.74651542941200522</v>
      </c>
      <c r="L12" s="226">
        <v>0.75857027290523871</v>
      </c>
      <c r="M12" s="226">
        <v>0.76925539474024474</v>
      </c>
      <c r="N12" s="226">
        <v>0.67660499910425276</v>
      </c>
      <c r="O12" s="226">
        <v>0.56945861448553881</v>
      </c>
      <c r="P12" s="226">
        <v>0.64546964895524772</v>
      </c>
      <c r="Q12" s="226">
        <v>0.5820636675288704</v>
      </c>
      <c r="R12" s="226">
        <v>0.61965948097163204</v>
      </c>
      <c r="S12" s="226">
        <v>0.73500688768948352</v>
      </c>
      <c r="T12" s="226">
        <v>0.65009005623477623</v>
      </c>
      <c r="U12" s="226">
        <v>0.68374973099426106</v>
      </c>
      <c r="V12" s="226">
        <v>0.65926569167424054</v>
      </c>
      <c r="W12" s="226">
        <v>0.77211705081210091</v>
      </c>
      <c r="X12" s="226">
        <v>0.77850186247387021</v>
      </c>
      <c r="Y12" s="226">
        <v>0.80267883401999141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0.28287989705778432</v>
      </c>
      <c r="C15" s="226">
        <v>0.30806325951262747</v>
      </c>
      <c r="D15" s="226">
        <v>0.34156982853217321</v>
      </c>
      <c r="E15" s="226">
        <v>0.36322928018313622</v>
      </c>
      <c r="F15" s="226">
        <v>0.35461624647277129</v>
      </c>
      <c r="G15" s="226">
        <v>0.42610289876278362</v>
      </c>
      <c r="H15" s="226">
        <v>0.50559455707266898</v>
      </c>
      <c r="I15" s="226">
        <v>0.58606813550194292</v>
      </c>
      <c r="J15" s="226">
        <v>0.77630556832658792</v>
      </c>
      <c r="K15" s="226">
        <v>0.60750081530806199</v>
      </c>
      <c r="L15" s="226">
        <v>0.62649631830232633</v>
      </c>
      <c r="M15" s="226">
        <v>0.64722454429280296</v>
      </c>
      <c r="N15" s="226">
        <v>0.6795182751286224</v>
      </c>
      <c r="O15" s="226">
        <v>0.74816929460602399</v>
      </c>
      <c r="P15" s="226">
        <v>0.94989552872376704</v>
      </c>
      <c r="Q15" s="226">
        <v>1.0372753650706119</v>
      </c>
      <c r="R15" s="226">
        <v>1.116821104701708</v>
      </c>
      <c r="S15" s="226">
        <v>1.052491048488668</v>
      </c>
      <c r="T15" s="226">
        <v>0.94883367811978114</v>
      </c>
      <c r="U15" s="226">
        <v>0.87776879237437311</v>
      </c>
      <c r="V15" s="226">
        <v>0.83493650277643139</v>
      </c>
      <c r="W15" s="226">
        <v>0.86953105873193848</v>
      </c>
      <c r="X15" s="226">
        <v>0.87392686127724428</v>
      </c>
      <c r="Y15" s="226">
        <v>0.89006162642005371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6.4957430571904471</v>
      </c>
      <c r="C16" s="261">
        <f t="shared" si="0"/>
        <v>6.0327441455947461</v>
      </c>
      <c r="D16" s="261">
        <f t="shared" si="0"/>
        <v>5.4223972377331595</v>
      </c>
      <c r="E16" s="261">
        <f t="shared" si="0"/>
        <v>6.8839550273206873</v>
      </c>
      <c r="F16" s="261">
        <f t="shared" si="0"/>
        <v>8.7437337434407727</v>
      </c>
      <c r="G16" s="261">
        <f t="shared" si="0"/>
        <v>9.0317135985210939</v>
      </c>
      <c r="H16" s="261">
        <f t="shared" si="0"/>
        <v>9.5417547812461283</v>
      </c>
      <c r="I16" s="261">
        <f t="shared" si="0"/>
        <v>10.570196423983607</v>
      </c>
      <c r="J16" s="261">
        <f t="shared" si="0"/>
        <v>10.415487905800614</v>
      </c>
      <c r="K16" s="261">
        <f t="shared" si="0"/>
        <v>9.6527926738381442</v>
      </c>
      <c r="L16" s="261">
        <f t="shared" si="0"/>
        <v>9.754192817328553</v>
      </c>
      <c r="M16" s="261">
        <f t="shared" si="0"/>
        <v>9.9752334038497601</v>
      </c>
      <c r="N16" s="261">
        <f t="shared" si="0"/>
        <v>9.3733765393238144</v>
      </c>
      <c r="O16" s="261">
        <f t="shared" si="0"/>
        <v>9.0188474035167872</v>
      </c>
      <c r="P16" s="261">
        <f t="shared" si="0"/>
        <v>10.985684417877657</v>
      </c>
      <c r="Q16" s="261">
        <f t="shared" si="0"/>
        <v>11.036850503844764</v>
      </c>
      <c r="R16" s="261">
        <f t="shared" si="0"/>
        <v>11.722407940238188</v>
      </c>
      <c r="S16" s="261">
        <f t="shared" si="0"/>
        <v>12.350025740554003</v>
      </c>
      <c r="T16" s="261">
        <f t="shared" si="0"/>
        <v>11.096330382907862</v>
      </c>
      <c r="U16" s="261">
        <f t="shared" si="0"/>
        <v>10.792229831430586</v>
      </c>
      <c r="V16" s="261">
        <f t="shared" si="0"/>
        <v>10.253609052387176</v>
      </c>
      <c r="W16" s="261">
        <f t="shared" si="0"/>
        <v>11.220072087946145</v>
      </c>
      <c r="X16" s="261">
        <f t="shared" si="0"/>
        <v>11.345887459104933</v>
      </c>
      <c r="Y16" s="261">
        <f t="shared" si="0"/>
        <v>11.736761131240028</v>
      </c>
      <c r="DA16" s="70"/>
    </row>
    <row r="17" spans="1:105" ht="12" customHeight="1" x14ac:dyDescent="0.25">
      <c r="A17" s="60" t="s">
        <v>2556</v>
      </c>
      <c r="B17" s="329">
        <v>4.9556311058861251</v>
      </c>
      <c r="C17" s="329">
        <v>4.338653086760714</v>
      </c>
      <c r="D17" s="329">
        <v>3.5276527489827449</v>
      </c>
      <c r="E17" s="329">
        <v>4.9190850277455276</v>
      </c>
      <c r="F17" s="329">
        <v>6.6698994208713183</v>
      </c>
      <c r="G17" s="329">
        <v>6.605003773778785</v>
      </c>
      <c r="H17" s="329">
        <v>6.5200866371343178</v>
      </c>
      <c r="I17" s="329">
        <v>7.1069662486974519</v>
      </c>
      <c r="J17" s="329">
        <v>5.8121681219916272</v>
      </c>
      <c r="K17" s="329">
        <v>6.1333820981414746</v>
      </c>
      <c r="L17" s="329">
        <v>6.0014066644983526</v>
      </c>
      <c r="M17" s="329">
        <v>6.1119415711742882</v>
      </c>
      <c r="N17" s="329">
        <v>5.3366876904454283</v>
      </c>
      <c r="O17" s="329">
        <v>4.5773890551343008</v>
      </c>
      <c r="P17" s="329">
        <v>5.6413924277745986</v>
      </c>
      <c r="Q17" s="329">
        <v>5.0235309082403354</v>
      </c>
      <c r="R17" s="329">
        <v>5.0404138417294586</v>
      </c>
      <c r="S17" s="329">
        <v>6.1601802206010587</v>
      </c>
      <c r="T17" s="329">
        <v>5.4535088081632486</v>
      </c>
      <c r="U17" s="329">
        <v>5.493662466435973</v>
      </c>
      <c r="V17" s="329">
        <v>5.1721196313445956</v>
      </c>
      <c r="W17" s="329">
        <v>5.9253271320018754</v>
      </c>
      <c r="X17" s="329">
        <v>6.0207952943934551</v>
      </c>
      <c r="Y17" s="329">
        <v>6.5407335996902631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0.20649124134416089</v>
      </c>
      <c r="D18" s="230">
        <v>0</v>
      </c>
      <c r="E18" s="230">
        <v>0.20398558379358611</v>
      </c>
      <c r="F18" s="230">
        <v>0</v>
      </c>
      <c r="G18" s="230">
        <v>0</v>
      </c>
      <c r="H18" s="230">
        <v>0.1027651163794198</v>
      </c>
      <c r="I18" s="230">
        <v>0.20241294405794141</v>
      </c>
      <c r="J18" s="230">
        <v>0.18947335934287979</v>
      </c>
      <c r="K18" s="230">
        <v>0.27883571169650129</v>
      </c>
      <c r="L18" s="230">
        <v>0</v>
      </c>
      <c r="M18" s="230">
        <v>5.5109429816538567E-2</v>
      </c>
      <c r="N18" s="230">
        <v>5.2373161701963537E-2</v>
      </c>
      <c r="O18" s="230">
        <v>3.5009608259843797E-2</v>
      </c>
      <c r="P18" s="230">
        <v>0</v>
      </c>
      <c r="Q18" s="230">
        <v>0</v>
      </c>
      <c r="R18" s="230">
        <v>0</v>
      </c>
      <c r="S18" s="230">
        <v>5.286564792718329E-2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0.67655311573827914</v>
      </c>
      <c r="C19" s="230">
        <v>0.33033019141583081</v>
      </c>
      <c r="D19" s="230">
        <v>0.38703369441232738</v>
      </c>
      <c r="E19" s="230">
        <v>0.3263218163733061</v>
      </c>
      <c r="F19" s="230">
        <v>0.32717789751729309</v>
      </c>
      <c r="G19" s="230">
        <v>0.32194377362544813</v>
      </c>
      <c r="H19" s="230">
        <v>0.32315684230853281</v>
      </c>
      <c r="I19" s="230">
        <v>0.64761203545926993</v>
      </c>
      <c r="J19" s="230">
        <v>0.60621235702309262</v>
      </c>
      <c r="K19" s="230">
        <v>0.62839954059121561</v>
      </c>
      <c r="L19" s="230">
        <v>0.62015950861718983</v>
      </c>
      <c r="M19" s="230">
        <v>0.62363190561287174</v>
      </c>
      <c r="N19" s="230">
        <v>0.61845913977160039</v>
      </c>
      <c r="O19" s="230">
        <v>0.6063831749793428</v>
      </c>
      <c r="P19" s="230">
        <v>1.201254295169202</v>
      </c>
      <c r="Q19" s="230">
        <v>0.86721584630480397</v>
      </c>
      <c r="R19" s="230">
        <v>0.85509362699479652</v>
      </c>
      <c r="S19" s="230">
        <v>1.019666906992732</v>
      </c>
      <c r="T19" s="230">
        <v>0.98002783350973688</v>
      </c>
      <c r="U19" s="230">
        <v>0.89356263141277226</v>
      </c>
      <c r="V19" s="230">
        <v>0.7506415378100203</v>
      </c>
      <c r="W19" s="230">
        <v>0.80664158653670714</v>
      </c>
      <c r="X19" s="230">
        <v>0.807439419158133</v>
      </c>
      <c r="Y19" s="230">
        <v>1.396169089682338</v>
      </c>
      <c r="DA19" s="71" t="s">
        <v>2559</v>
      </c>
    </row>
    <row r="20" spans="1:105" ht="12" customHeight="1" x14ac:dyDescent="0.25">
      <c r="A20" s="59" t="s">
        <v>159</v>
      </c>
      <c r="B20" s="230">
        <v>0.60019482307392469</v>
      </c>
      <c r="C20" s="230">
        <v>0.58827621449479739</v>
      </c>
      <c r="D20" s="230">
        <v>0.57755711738772342</v>
      </c>
      <c r="E20" s="230">
        <v>0.58693159157963537</v>
      </c>
      <c r="F20" s="230">
        <v>1.1603197379304571</v>
      </c>
      <c r="G20" s="230">
        <v>0.86398720417549257</v>
      </c>
      <c r="H20" s="230">
        <v>0.87159092993877452</v>
      </c>
      <c r="I20" s="230">
        <v>0.87559968860060355</v>
      </c>
      <c r="J20" s="230">
        <v>0.55765215869785867</v>
      </c>
      <c r="K20" s="230">
        <v>0.57652631668472676</v>
      </c>
      <c r="L20" s="230">
        <v>0.57016596001600883</v>
      </c>
      <c r="M20" s="230">
        <v>0.57285216347294965</v>
      </c>
      <c r="N20" s="230">
        <v>0.38004877609052129</v>
      </c>
      <c r="O20" s="230">
        <v>0.29422029339183442</v>
      </c>
      <c r="P20" s="230">
        <v>0.29111907575486201</v>
      </c>
      <c r="Q20" s="230">
        <v>0.28384681173373999</v>
      </c>
      <c r="R20" s="230">
        <v>0.28139878256109252</v>
      </c>
      <c r="S20" s="230">
        <v>0.48074850197089181</v>
      </c>
      <c r="T20" s="230">
        <v>0.50497081431478363</v>
      </c>
      <c r="U20" s="230">
        <v>0.47270997798570752</v>
      </c>
      <c r="V20" s="230">
        <v>0.40913508689996447</v>
      </c>
      <c r="W20" s="230">
        <v>0.41711356694628732</v>
      </c>
      <c r="X20" s="230">
        <v>0.46971615919076298</v>
      </c>
      <c r="Y20" s="230">
        <v>0.45866277381532461</v>
      </c>
      <c r="DA20" s="71" t="s">
        <v>2560</v>
      </c>
    </row>
    <row r="21" spans="1:105" ht="12" customHeight="1" x14ac:dyDescent="0.25">
      <c r="A21" s="59" t="s">
        <v>32</v>
      </c>
      <c r="B21" s="230">
        <v>0.58290050401650417</v>
      </c>
      <c r="C21" s="230">
        <v>0.56920774020244991</v>
      </c>
      <c r="D21" s="230">
        <v>0.55576354685798335</v>
      </c>
      <c r="E21" s="230">
        <v>0.84347612989175424</v>
      </c>
      <c r="F21" s="230">
        <v>0.70474495913590629</v>
      </c>
      <c r="G21" s="230">
        <v>0.99858183911463405</v>
      </c>
      <c r="H21" s="230">
        <v>0.47333483589728897</v>
      </c>
      <c r="I21" s="230">
        <v>0.27898281235792433</v>
      </c>
      <c r="J21" s="230">
        <v>0.26114837122891149</v>
      </c>
      <c r="K21" s="230">
        <v>0.3248620580860615</v>
      </c>
      <c r="L21" s="230">
        <v>0.26715662209988872</v>
      </c>
      <c r="M21" s="230">
        <v>0.26865248540451597</v>
      </c>
      <c r="N21" s="230">
        <v>0.26642412539412269</v>
      </c>
      <c r="O21" s="230">
        <v>0.26122195737497828</v>
      </c>
      <c r="P21" s="230">
        <v>0.51748467179995339</v>
      </c>
      <c r="Q21" s="230">
        <v>0.49811369045335951</v>
      </c>
      <c r="R21" s="230">
        <v>0.1964691128127776</v>
      </c>
      <c r="S21" s="230">
        <v>0.28422193293255682</v>
      </c>
      <c r="T21" s="230">
        <v>0.10235081182386541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3.0959826630574181</v>
      </c>
      <c r="C22" s="230">
        <v>2.6443476993034749</v>
      </c>
      <c r="D22" s="230">
        <v>2.0072983903247108</v>
      </c>
      <c r="E22" s="230">
        <v>2.9583699061072459</v>
      </c>
      <c r="F22" s="230">
        <v>4.4776568262876619</v>
      </c>
      <c r="G22" s="230">
        <v>4.42049095686321</v>
      </c>
      <c r="H22" s="230">
        <v>4.7492389126103012</v>
      </c>
      <c r="I22" s="230">
        <v>5.1023587682217126</v>
      </c>
      <c r="J22" s="230">
        <v>4.1976818756988843</v>
      </c>
      <c r="K22" s="230">
        <v>4.3247584710829692</v>
      </c>
      <c r="L22" s="230">
        <v>4.5439245737652652</v>
      </c>
      <c r="M22" s="230">
        <v>4.5916955868674121</v>
      </c>
      <c r="N22" s="230">
        <v>4.0193824874872197</v>
      </c>
      <c r="O22" s="230">
        <v>3.3805540211283018</v>
      </c>
      <c r="P22" s="230">
        <v>3.6315343850505819</v>
      </c>
      <c r="Q22" s="230">
        <v>3.374354559748431</v>
      </c>
      <c r="R22" s="230">
        <v>3.7074523193607929</v>
      </c>
      <c r="S22" s="230">
        <v>4.3226772307776953</v>
      </c>
      <c r="T22" s="230">
        <v>3.8661593485148629</v>
      </c>
      <c r="U22" s="230">
        <v>4.1273898570374934</v>
      </c>
      <c r="V22" s="230">
        <v>4.0123430066346106</v>
      </c>
      <c r="W22" s="230">
        <v>4.7015719785188814</v>
      </c>
      <c r="X22" s="230">
        <v>4.7436397160445587</v>
      </c>
      <c r="Y22" s="230">
        <v>4.6859017361926014</v>
      </c>
      <c r="DA22" s="71" t="s">
        <v>2562</v>
      </c>
    </row>
    <row r="23" spans="1:105" ht="12" customHeight="1" x14ac:dyDescent="0.25">
      <c r="A23" s="60" t="s">
        <v>2563</v>
      </c>
      <c r="B23" s="329">
        <v>1.540111951304322</v>
      </c>
      <c r="C23" s="329">
        <v>1.6940910588340321</v>
      </c>
      <c r="D23" s="329">
        <v>1.894744488750415</v>
      </c>
      <c r="E23" s="329">
        <v>1.96486999957516</v>
      </c>
      <c r="F23" s="329">
        <v>2.073834322569454</v>
      </c>
      <c r="G23" s="329">
        <v>2.4267098247423089</v>
      </c>
      <c r="H23" s="329">
        <v>3.0216681441118101</v>
      </c>
      <c r="I23" s="329">
        <v>3.4632301752861538</v>
      </c>
      <c r="J23" s="329">
        <v>4.6033197838089857</v>
      </c>
      <c r="K23" s="329">
        <v>3.51941057569667</v>
      </c>
      <c r="L23" s="329">
        <v>3.7527861528302</v>
      </c>
      <c r="M23" s="329">
        <v>3.8632918326754728</v>
      </c>
      <c r="N23" s="329">
        <v>4.0366888488783852</v>
      </c>
      <c r="O23" s="329">
        <v>4.4414583483824872</v>
      </c>
      <c r="P23" s="329">
        <v>5.3442919901030574</v>
      </c>
      <c r="Q23" s="329">
        <v>6.0133195956044299</v>
      </c>
      <c r="R23" s="329">
        <v>6.6819940985087287</v>
      </c>
      <c r="S23" s="329">
        <v>6.1898455199529439</v>
      </c>
      <c r="T23" s="329">
        <v>5.6428215747446133</v>
      </c>
      <c r="U23" s="329">
        <v>5.2985673649946126</v>
      </c>
      <c r="V23" s="329">
        <v>5.0814894210425816</v>
      </c>
      <c r="W23" s="329">
        <v>5.2947449559442692</v>
      </c>
      <c r="X23" s="329">
        <v>5.3250921647114771</v>
      </c>
      <c r="Y23" s="329">
        <v>5.196027531549765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3.1370232085386331</v>
      </c>
      <c r="C24" s="261">
        <f t="shared" si="1"/>
        <v>2.9324666730016244</v>
      </c>
      <c r="D24" s="261">
        <f t="shared" si="1"/>
        <v>2.6421707236419167</v>
      </c>
      <c r="E24" s="261">
        <f t="shared" si="1"/>
        <v>3.3427697483410181</v>
      </c>
      <c r="F24" s="261">
        <f t="shared" si="1"/>
        <v>4.2438455622101809</v>
      </c>
      <c r="G24" s="261">
        <f t="shared" si="1"/>
        <v>4.4066763856942961</v>
      </c>
      <c r="H24" s="261">
        <f t="shared" si="1"/>
        <v>4.7211360662930728</v>
      </c>
      <c r="I24" s="261">
        <f t="shared" si="1"/>
        <v>5.2315401991072505</v>
      </c>
      <c r="J24" s="261">
        <f t="shared" si="1"/>
        <v>5.1644440883057596</v>
      </c>
      <c r="K24" s="261">
        <f t="shared" si="1"/>
        <v>4.7772718280034381</v>
      </c>
      <c r="L24" s="261">
        <f t="shared" si="1"/>
        <v>4.8542708318129169</v>
      </c>
      <c r="M24" s="261">
        <f t="shared" si="1"/>
        <v>4.9641019924587999</v>
      </c>
      <c r="N24" s="261">
        <f t="shared" si="1"/>
        <v>4.6679137316740107</v>
      </c>
      <c r="O24" s="261">
        <f t="shared" si="1"/>
        <v>4.4727004054381903</v>
      </c>
      <c r="P24" s="261">
        <f t="shared" si="1"/>
        <v>5.3864977376944143</v>
      </c>
      <c r="Q24" s="261">
        <f t="shared" si="1"/>
        <v>5.3893569124886884</v>
      </c>
      <c r="R24" s="261">
        <f t="shared" si="1"/>
        <v>5.7412015637260243</v>
      </c>
      <c r="S24" s="261">
        <f t="shared" si="1"/>
        <v>6.093034698664499</v>
      </c>
      <c r="T24" s="261">
        <f t="shared" si="1"/>
        <v>5.4725399379340542</v>
      </c>
      <c r="U24" s="261">
        <f t="shared" si="1"/>
        <v>5.3849589965940554</v>
      </c>
      <c r="V24" s="261">
        <f t="shared" si="1"/>
        <v>5.1183533349877024</v>
      </c>
      <c r="W24" s="261">
        <f t="shared" si="1"/>
        <v>5.5909865011150623</v>
      </c>
      <c r="X24" s="261">
        <f t="shared" si="1"/>
        <v>5.6520724966100335</v>
      </c>
      <c r="Y24" s="261">
        <f t="shared" si="1"/>
        <v>5.8249950861405813</v>
      </c>
      <c r="DA24" s="70"/>
    </row>
    <row r="25" spans="1:105" ht="12" customHeight="1" x14ac:dyDescent="0.25">
      <c r="A25" s="60" t="s">
        <v>2566</v>
      </c>
      <c r="B25" s="262">
        <v>2.422944073823611</v>
      </c>
      <c r="C25" s="262">
        <v>2.234762178786978</v>
      </c>
      <c r="D25" s="262">
        <v>1.9758096085017081</v>
      </c>
      <c r="E25" s="262">
        <v>2.5414933881216402</v>
      </c>
      <c r="F25" s="262">
        <v>3.2750827472355089</v>
      </c>
      <c r="G25" s="262">
        <v>3.3684839477202622</v>
      </c>
      <c r="H25" s="262">
        <v>3.5758954271121821</v>
      </c>
      <c r="I25" s="262">
        <v>3.952468767902185</v>
      </c>
      <c r="J25" s="262">
        <v>3.7949650216610058</v>
      </c>
      <c r="K25" s="262">
        <v>3.5715604581704969</v>
      </c>
      <c r="L25" s="262">
        <v>3.6164068586611791</v>
      </c>
      <c r="M25" s="262">
        <v>3.697492960851366</v>
      </c>
      <c r="N25" s="262">
        <v>3.4463832553480902</v>
      </c>
      <c r="O25" s="262">
        <v>3.2587986866729901</v>
      </c>
      <c r="P25" s="262">
        <v>3.9113242499908889</v>
      </c>
      <c r="Q25" s="262">
        <v>3.8640564865553459</v>
      </c>
      <c r="R25" s="262">
        <v>4.1031674253097998</v>
      </c>
      <c r="S25" s="262">
        <v>4.4224699530599061</v>
      </c>
      <c r="T25" s="262">
        <v>3.9646371912199592</v>
      </c>
      <c r="U25" s="262">
        <v>3.9436868904185971</v>
      </c>
      <c r="V25" s="262">
        <v>3.7419785783370858</v>
      </c>
      <c r="W25" s="262">
        <v>4.0901900079842441</v>
      </c>
      <c r="X25" s="262">
        <v>4.1364519281588663</v>
      </c>
      <c r="Y25" s="262">
        <v>4.2873238578056183</v>
      </c>
      <c r="DA25" s="72" t="s">
        <v>2567</v>
      </c>
    </row>
    <row r="26" spans="1:105" ht="12" customHeight="1" x14ac:dyDescent="0.25">
      <c r="A26" s="60" t="s">
        <v>2568</v>
      </c>
      <c r="B26" s="262">
        <v>0.71407913471502216</v>
      </c>
      <c r="C26" s="262">
        <v>0.69770449421464642</v>
      </c>
      <c r="D26" s="262">
        <v>0.66636111514020857</v>
      </c>
      <c r="E26" s="262">
        <v>0.80127636021937809</v>
      </c>
      <c r="F26" s="262">
        <v>0.96876281497467231</v>
      </c>
      <c r="G26" s="262">
        <v>1.0381924379740339</v>
      </c>
      <c r="H26" s="262">
        <v>1.1452406391808909</v>
      </c>
      <c r="I26" s="262">
        <v>1.2790714312050651</v>
      </c>
      <c r="J26" s="262">
        <v>1.3694790666447541</v>
      </c>
      <c r="K26" s="262">
        <v>1.2057113698329409</v>
      </c>
      <c r="L26" s="262">
        <v>1.237863973151738</v>
      </c>
      <c r="M26" s="262">
        <v>1.2666090316074341</v>
      </c>
      <c r="N26" s="262">
        <v>1.22153047632592</v>
      </c>
      <c r="O26" s="262">
        <v>1.2139017187651999</v>
      </c>
      <c r="P26" s="262">
        <v>1.475173487703525</v>
      </c>
      <c r="Q26" s="262">
        <v>1.5253004259333429</v>
      </c>
      <c r="R26" s="262">
        <v>1.638034138416224</v>
      </c>
      <c r="S26" s="262">
        <v>1.6705647456045929</v>
      </c>
      <c r="T26" s="262">
        <v>1.5079027467140951</v>
      </c>
      <c r="U26" s="262">
        <v>1.4412721061754581</v>
      </c>
      <c r="V26" s="262">
        <v>1.376374756650617</v>
      </c>
      <c r="W26" s="262">
        <v>1.500796493130818</v>
      </c>
      <c r="X26" s="262">
        <v>1.515620568451167</v>
      </c>
      <c r="Y26" s="262">
        <v>1.5376712283349629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9.2796329388434984</v>
      </c>
      <c r="C27" s="261">
        <f t="shared" si="2"/>
        <v>8.6182059222782126</v>
      </c>
      <c r="D27" s="261">
        <f t="shared" si="2"/>
        <v>7.7462817681902258</v>
      </c>
      <c r="E27" s="261">
        <f t="shared" si="2"/>
        <v>9.8342214676009849</v>
      </c>
      <c r="F27" s="261">
        <f t="shared" si="2"/>
        <v>12.491048204915391</v>
      </c>
      <c r="G27" s="261">
        <f t="shared" si="2"/>
        <v>12.902447997887281</v>
      </c>
      <c r="H27" s="261">
        <f t="shared" si="2"/>
        <v>13.631078258923036</v>
      </c>
      <c r="I27" s="261">
        <f t="shared" si="2"/>
        <v>15.100280605690857</v>
      </c>
      <c r="J27" s="261">
        <f t="shared" si="2"/>
        <v>14.879268436858016</v>
      </c>
      <c r="K27" s="261">
        <f t="shared" si="2"/>
        <v>13.789703819768775</v>
      </c>
      <c r="L27" s="261">
        <f t="shared" si="2"/>
        <v>13.93456116761222</v>
      </c>
      <c r="M27" s="261">
        <f t="shared" si="2"/>
        <v>14.250333434071086</v>
      </c>
      <c r="N27" s="261">
        <f t="shared" si="2"/>
        <v>13.390537913319736</v>
      </c>
      <c r="O27" s="261">
        <f t="shared" si="2"/>
        <v>12.884067719309696</v>
      </c>
      <c r="P27" s="261">
        <f t="shared" si="2"/>
        <v>15.693834882682363</v>
      </c>
      <c r="Q27" s="261">
        <f t="shared" si="2"/>
        <v>15.766929291206807</v>
      </c>
      <c r="R27" s="261">
        <f t="shared" si="2"/>
        <v>16.746297057483126</v>
      </c>
      <c r="S27" s="261">
        <f t="shared" si="2"/>
        <v>17.642893915077146</v>
      </c>
      <c r="T27" s="261">
        <f t="shared" si="2"/>
        <v>15.851900547011226</v>
      </c>
      <c r="U27" s="261">
        <f t="shared" si="2"/>
        <v>15.417471187757981</v>
      </c>
      <c r="V27" s="261">
        <f t="shared" si="2"/>
        <v>14.648012931981686</v>
      </c>
      <c r="W27" s="261">
        <f t="shared" si="2"/>
        <v>16.028674411351634</v>
      </c>
      <c r="X27" s="261">
        <f t="shared" si="2"/>
        <v>16.208410655864192</v>
      </c>
      <c r="Y27" s="261">
        <f t="shared" si="2"/>
        <v>16.766801616057183</v>
      </c>
      <c r="DA27" s="70"/>
    </row>
    <row r="28" spans="1:105" ht="12" customHeight="1" x14ac:dyDescent="0.25">
      <c r="A28" s="60" t="s">
        <v>2571</v>
      </c>
      <c r="B28" s="329">
        <v>7.0794730084087529</v>
      </c>
      <c r="C28" s="329">
        <v>6.1980758382295944</v>
      </c>
      <c r="D28" s="329">
        <v>5.0395039271182043</v>
      </c>
      <c r="E28" s="329">
        <v>7.027264325350755</v>
      </c>
      <c r="F28" s="329">
        <v>9.528427744101883</v>
      </c>
      <c r="G28" s="329">
        <v>9.4357196768268388</v>
      </c>
      <c r="H28" s="329">
        <v>9.3144094816204532</v>
      </c>
      <c r="I28" s="329">
        <v>10.152808926710639</v>
      </c>
      <c r="J28" s="329">
        <v>8.303097317130895</v>
      </c>
      <c r="K28" s="329">
        <v>8.7619744259163905</v>
      </c>
      <c r="L28" s="329">
        <v>8.5734380921405045</v>
      </c>
      <c r="M28" s="329">
        <v>8.7313451016775545</v>
      </c>
      <c r="N28" s="329">
        <v>7.6238395577791849</v>
      </c>
      <c r="O28" s="329">
        <v>6.5391272216204301</v>
      </c>
      <c r="P28" s="329">
        <v>8.0591320396779977</v>
      </c>
      <c r="Q28" s="329">
        <v>7.1764727260576224</v>
      </c>
      <c r="R28" s="329">
        <v>7.2005912024706573</v>
      </c>
      <c r="S28" s="329">
        <v>8.8002574580015107</v>
      </c>
      <c r="T28" s="329">
        <v>7.7907268688046392</v>
      </c>
      <c r="U28" s="329">
        <v>7.8480892377656772</v>
      </c>
      <c r="V28" s="329">
        <v>7.3887423304922812</v>
      </c>
      <c r="W28" s="329">
        <v>8.4647530457169644</v>
      </c>
      <c r="X28" s="329">
        <v>8.6011361348477937</v>
      </c>
      <c r="Y28" s="329">
        <v>9.3439051424146609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0.2949874876345156</v>
      </c>
      <c r="D29" s="230">
        <v>0</v>
      </c>
      <c r="E29" s="230">
        <v>0.29140797684798009</v>
      </c>
      <c r="F29" s="230">
        <v>0</v>
      </c>
      <c r="G29" s="230">
        <v>0</v>
      </c>
      <c r="H29" s="230">
        <v>0.14680730911345691</v>
      </c>
      <c r="I29" s="230">
        <v>0.28916134865420201</v>
      </c>
      <c r="J29" s="230">
        <v>0.27067622763268551</v>
      </c>
      <c r="K29" s="230">
        <v>0.39833673099500178</v>
      </c>
      <c r="L29" s="230">
        <v>0</v>
      </c>
      <c r="M29" s="230">
        <v>7.8727756880769398E-2</v>
      </c>
      <c r="N29" s="230">
        <v>7.4818802431376508E-2</v>
      </c>
      <c r="O29" s="230">
        <v>5.0013726085491157E-2</v>
      </c>
      <c r="P29" s="230">
        <v>0</v>
      </c>
      <c r="Q29" s="230">
        <v>0</v>
      </c>
      <c r="R29" s="230">
        <v>0</v>
      </c>
      <c r="S29" s="230">
        <v>7.5522354181690399E-2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0.96650445105468485</v>
      </c>
      <c r="C30" s="230">
        <v>0.47190027345118712</v>
      </c>
      <c r="D30" s="230">
        <v>0.55290527773189613</v>
      </c>
      <c r="E30" s="230">
        <v>0.46617402339043729</v>
      </c>
      <c r="F30" s="230">
        <v>0.46739699645327593</v>
      </c>
      <c r="G30" s="230">
        <v>0.45991967660778332</v>
      </c>
      <c r="H30" s="230">
        <v>0.46165263186933247</v>
      </c>
      <c r="I30" s="230">
        <v>0.92516005065609985</v>
      </c>
      <c r="J30" s="230">
        <v>0.86601765289013233</v>
      </c>
      <c r="K30" s="230">
        <v>0.89771362941602217</v>
      </c>
      <c r="L30" s="230">
        <v>0.88594215516741393</v>
      </c>
      <c r="M30" s="230">
        <v>0.89090272230410228</v>
      </c>
      <c r="N30" s="230">
        <v>0.88351305681657233</v>
      </c>
      <c r="O30" s="230">
        <v>0.86626167854191816</v>
      </c>
      <c r="P30" s="230">
        <v>1.7160775645274311</v>
      </c>
      <c r="Q30" s="230">
        <v>1.2388797804354339</v>
      </c>
      <c r="R30" s="230">
        <v>1.2215623242782809</v>
      </c>
      <c r="S30" s="230">
        <v>1.4566670099896171</v>
      </c>
      <c r="T30" s="230">
        <v>1.400039762156766</v>
      </c>
      <c r="U30" s="230">
        <v>1.276518044875389</v>
      </c>
      <c r="V30" s="230">
        <v>1.0723450540143149</v>
      </c>
      <c r="W30" s="230">
        <v>1.1523451236238671</v>
      </c>
      <c r="X30" s="230">
        <v>1.153484884511619</v>
      </c>
      <c r="Y30" s="230">
        <v>1.9945272709747679</v>
      </c>
      <c r="DA30" s="71" t="s">
        <v>2574</v>
      </c>
    </row>
    <row r="31" spans="1:105" ht="12" customHeight="1" x14ac:dyDescent="0.25">
      <c r="A31" s="59" t="s">
        <v>159</v>
      </c>
      <c r="B31" s="230">
        <v>0.85742117581989274</v>
      </c>
      <c r="C31" s="230">
        <v>0.84039459213542511</v>
      </c>
      <c r="D31" s="230">
        <v>0.8250815962681759</v>
      </c>
      <c r="E31" s="230">
        <v>0.83847370225662199</v>
      </c>
      <c r="F31" s="230">
        <v>1.657599625614939</v>
      </c>
      <c r="G31" s="230">
        <v>1.234267434536418</v>
      </c>
      <c r="H31" s="230">
        <v>1.2451298999125351</v>
      </c>
      <c r="I31" s="230">
        <v>1.250856698000862</v>
      </c>
      <c r="J31" s="230">
        <v>0.79664594099694097</v>
      </c>
      <c r="K31" s="230">
        <v>0.82360902383532375</v>
      </c>
      <c r="L31" s="230">
        <v>0.81452280002286959</v>
      </c>
      <c r="M31" s="230">
        <v>0.81836023353278531</v>
      </c>
      <c r="N31" s="230">
        <v>0.54292682298645922</v>
      </c>
      <c r="O31" s="230">
        <v>0.42031470484547773</v>
      </c>
      <c r="P31" s="230">
        <v>0.41588439393551713</v>
      </c>
      <c r="Q31" s="230">
        <v>0.40549544533391418</v>
      </c>
      <c r="R31" s="230">
        <v>0.40199826080156059</v>
      </c>
      <c r="S31" s="230">
        <v>0.68678357424413106</v>
      </c>
      <c r="T31" s="230">
        <v>0.72138687759254794</v>
      </c>
      <c r="U31" s="230">
        <v>0.67529996855101082</v>
      </c>
      <c r="V31" s="230">
        <v>0.5844786955713781</v>
      </c>
      <c r="W31" s="230">
        <v>0.59587652420898185</v>
      </c>
      <c r="X31" s="230">
        <v>0.67102308455823301</v>
      </c>
      <c r="Y31" s="230">
        <v>0.6552325340218923</v>
      </c>
      <c r="DA31" s="71" t="s">
        <v>2575</v>
      </c>
    </row>
    <row r="32" spans="1:105" ht="12" customHeight="1" x14ac:dyDescent="0.25">
      <c r="A32" s="59" t="s">
        <v>32</v>
      </c>
      <c r="B32" s="230">
        <v>0.83271500573786361</v>
      </c>
      <c r="C32" s="230">
        <v>0.8131539145749288</v>
      </c>
      <c r="D32" s="230">
        <v>0.7939479240828331</v>
      </c>
      <c r="E32" s="230">
        <v>1.204965899845363</v>
      </c>
      <c r="F32" s="230">
        <v>1.006778513051295</v>
      </c>
      <c r="G32" s="230">
        <v>1.426545484449478</v>
      </c>
      <c r="H32" s="230">
        <v>0.67619262271041281</v>
      </c>
      <c r="I32" s="230">
        <v>0.39854687479703449</v>
      </c>
      <c r="J32" s="230">
        <v>0.37306910175558788</v>
      </c>
      <c r="K32" s="230">
        <v>0.46408865440865921</v>
      </c>
      <c r="L32" s="230">
        <v>0.38165231728555538</v>
      </c>
      <c r="M32" s="230">
        <v>0.38378926486359438</v>
      </c>
      <c r="N32" s="230">
        <v>0.38060589342017548</v>
      </c>
      <c r="O32" s="230">
        <v>0.3731742248213975</v>
      </c>
      <c r="P32" s="230">
        <v>0.73926381685707609</v>
      </c>
      <c r="Q32" s="230">
        <v>0.71159098636194207</v>
      </c>
      <c r="R32" s="230">
        <v>0.28067016116111088</v>
      </c>
      <c r="S32" s="230">
        <v>0.40603133276079539</v>
      </c>
      <c r="T32" s="230">
        <v>0.14621544546266491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4.4228323757963119</v>
      </c>
      <c r="C33" s="230">
        <v>3.777639570433537</v>
      </c>
      <c r="D33" s="230">
        <v>2.8675691290352998</v>
      </c>
      <c r="E33" s="230">
        <v>4.2262427230103521</v>
      </c>
      <c r="F33" s="230">
        <v>6.3966526089823743</v>
      </c>
      <c r="G33" s="230">
        <v>6.3149870812331601</v>
      </c>
      <c r="H33" s="230">
        <v>6.7846270180147146</v>
      </c>
      <c r="I33" s="230">
        <v>7.2890839546024457</v>
      </c>
      <c r="J33" s="230">
        <v>5.996688393855548</v>
      </c>
      <c r="K33" s="230">
        <v>6.1782263872613843</v>
      </c>
      <c r="L33" s="230">
        <v>6.491320819664665</v>
      </c>
      <c r="M33" s="230">
        <v>6.5595651240963031</v>
      </c>
      <c r="N33" s="230">
        <v>5.7419749821246011</v>
      </c>
      <c r="O33" s="230">
        <v>4.8293628873261456</v>
      </c>
      <c r="P33" s="230">
        <v>5.1879062643579754</v>
      </c>
      <c r="Q33" s="230">
        <v>4.8205065139263308</v>
      </c>
      <c r="R33" s="230">
        <v>5.2963604562297046</v>
      </c>
      <c r="S33" s="230">
        <v>6.1752531868252776</v>
      </c>
      <c r="T33" s="230">
        <v>5.52308478359266</v>
      </c>
      <c r="U33" s="230">
        <v>5.8962712243392774</v>
      </c>
      <c r="V33" s="230">
        <v>5.731918580906588</v>
      </c>
      <c r="W33" s="230">
        <v>6.7165313978841157</v>
      </c>
      <c r="X33" s="230">
        <v>6.7766281657779421</v>
      </c>
      <c r="Y33" s="230">
        <v>6.6941453374180009</v>
      </c>
      <c r="DA33" s="71" t="s">
        <v>2577</v>
      </c>
    </row>
    <row r="34" spans="1:105" ht="12" customHeight="1" x14ac:dyDescent="0.25">
      <c r="A34" s="60" t="s">
        <v>2578</v>
      </c>
      <c r="B34" s="329">
        <v>2.2001599304347459</v>
      </c>
      <c r="C34" s="329">
        <v>2.4201300840486182</v>
      </c>
      <c r="D34" s="329">
        <v>2.706777841072022</v>
      </c>
      <c r="E34" s="329">
        <v>2.80695714225023</v>
      </c>
      <c r="F34" s="329">
        <v>2.9626204608135072</v>
      </c>
      <c r="G34" s="329">
        <v>3.466728321060442</v>
      </c>
      <c r="H34" s="329">
        <v>4.316668777302584</v>
      </c>
      <c r="I34" s="329">
        <v>4.947471678980218</v>
      </c>
      <c r="J34" s="329">
        <v>6.576171119727122</v>
      </c>
      <c r="K34" s="329">
        <v>5.0277293938523844</v>
      </c>
      <c r="L34" s="329">
        <v>5.3611230754717143</v>
      </c>
      <c r="M34" s="329">
        <v>5.5189883323935316</v>
      </c>
      <c r="N34" s="329">
        <v>5.7666983555405507</v>
      </c>
      <c r="O34" s="329">
        <v>6.344940497689266</v>
      </c>
      <c r="P34" s="329">
        <v>7.6347028430043657</v>
      </c>
      <c r="Q34" s="329">
        <v>8.5904565651491858</v>
      </c>
      <c r="R34" s="329">
        <v>9.5457058550124696</v>
      </c>
      <c r="S34" s="329">
        <v>8.8426364570756348</v>
      </c>
      <c r="T34" s="329">
        <v>8.0611736782065879</v>
      </c>
      <c r="U34" s="329">
        <v>7.5693819499923034</v>
      </c>
      <c r="V34" s="329">
        <v>7.259270601489404</v>
      </c>
      <c r="W34" s="329">
        <v>7.5639213656346698</v>
      </c>
      <c r="X34" s="329">
        <v>7.6072745210163966</v>
      </c>
      <c r="Y34" s="329">
        <v>7.4228964736425231</v>
      </c>
      <c r="DA34" s="72" t="s">
        <v>2579</v>
      </c>
    </row>
    <row r="35" spans="1:105" ht="12" customHeight="1" x14ac:dyDescent="0.25">
      <c r="A35" s="57" t="s">
        <v>2580</v>
      </c>
      <c r="B35" s="261">
        <v>6.6879063358935547</v>
      </c>
      <c r="C35" s="261">
        <v>6.0577808946316782</v>
      </c>
      <c r="D35" s="261">
        <v>5.4148737418024986</v>
      </c>
      <c r="E35" s="261">
        <v>6.7490280595457524</v>
      </c>
      <c r="F35" s="261">
        <v>8.3196154345232856</v>
      </c>
      <c r="G35" s="261">
        <v>8.4891230662091246</v>
      </c>
      <c r="H35" s="261">
        <v>9.3402579763688696</v>
      </c>
      <c r="I35" s="261">
        <v>10.471917600373921</v>
      </c>
      <c r="J35" s="261">
        <v>9.7644404400302083</v>
      </c>
      <c r="K35" s="261">
        <v>9.2122443301785513</v>
      </c>
      <c r="L35" s="261">
        <v>9.185260215909425</v>
      </c>
      <c r="M35" s="261">
        <v>9.5137704115084425</v>
      </c>
      <c r="N35" s="261">
        <v>9.0547443707485389</v>
      </c>
      <c r="O35" s="261">
        <v>8.7490868234488559</v>
      </c>
      <c r="P35" s="261">
        <v>10.452331019248451</v>
      </c>
      <c r="Q35" s="261">
        <v>10.21746742727764</v>
      </c>
      <c r="R35" s="261">
        <v>10.774088075991809</v>
      </c>
      <c r="S35" s="261">
        <v>11.82020378189576</v>
      </c>
      <c r="T35" s="261">
        <v>10.4849316533374</v>
      </c>
      <c r="U35" s="261">
        <v>11.546482897715659</v>
      </c>
      <c r="V35" s="261">
        <v>10.56473609264742</v>
      </c>
      <c r="W35" s="261">
        <v>10.4429986642324</v>
      </c>
      <c r="X35" s="261">
        <v>10.560833903271391</v>
      </c>
      <c r="Y35" s="261">
        <v>11.509044006187381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0.19860725551737829</v>
      </c>
      <c r="D36" s="229">
        <v>0</v>
      </c>
      <c r="E36" s="229">
        <v>0.20469242385961159</v>
      </c>
      <c r="F36" s="229">
        <v>0</v>
      </c>
      <c r="G36" s="229">
        <v>0</v>
      </c>
      <c r="H36" s="229">
        <v>0.1065754678789443</v>
      </c>
      <c r="I36" s="229">
        <v>0.20851169179675499</v>
      </c>
      <c r="J36" s="229">
        <v>0.23993639753440771</v>
      </c>
      <c r="K36" s="229">
        <v>0.31672265618069928</v>
      </c>
      <c r="L36" s="229">
        <v>0</v>
      </c>
      <c r="M36" s="229">
        <v>6.4099184754169217E-2</v>
      </c>
      <c r="N36" s="229">
        <v>6.2489893127326751E-2</v>
      </c>
      <c r="O36" s="229">
        <v>4.4297387921046712E-2</v>
      </c>
      <c r="P36" s="229">
        <v>0</v>
      </c>
      <c r="Q36" s="229">
        <v>0</v>
      </c>
      <c r="R36" s="229">
        <v>0</v>
      </c>
      <c r="S36" s="229">
        <v>6.9032462206168321E-2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0.5968392517160509</v>
      </c>
      <c r="C38" s="229">
        <v>0.31771794437654771</v>
      </c>
      <c r="D38" s="229">
        <v>0.40399911897686869</v>
      </c>
      <c r="E38" s="229">
        <v>0.32745256948801782</v>
      </c>
      <c r="F38" s="229">
        <v>0.32537351529266012</v>
      </c>
      <c r="G38" s="229">
        <v>0.33808495904150299</v>
      </c>
      <c r="H38" s="229">
        <v>0.33513893508528447</v>
      </c>
      <c r="I38" s="229">
        <v>0.66712473241285553</v>
      </c>
      <c r="J38" s="229">
        <v>0.76766680861843795</v>
      </c>
      <c r="K38" s="229">
        <v>0.71378364854288612</v>
      </c>
      <c r="L38" s="229">
        <v>0.73379515472989598</v>
      </c>
      <c r="M38" s="229">
        <v>0.72536219063688467</v>
      </c>
      <c r="N38" s="229">
        <v>0.73792462192514141</v>
      </c>
      <c r="O38" s="229">
        <v>0.76725196498887438</v>
      </c>
      <c r="P38" s="229">
        <v>1.562461777353773</v>
      </c>
      <c r="Q38" s="229">
        <v>1.2537496010589071</v>
      </c>
      <c r="R38" s="229">
        <v>1.28318927652235</v>
      </c>
      <c r="S38" s="229">
        <v>1.3314906745645321</v>
      </c>
      <c r="T38" s="229">
        <v>1.315805147164254</v>
      </c>
      <c r="U38" s="229">
        <v>0.96577486968278992</v>
      </c>
      <c r="V38" s="229">
        <v>0.8648895904112075</v>
      </c>
      <c r="W38" s="229">
        <v>1.064916987125206</v>
      </c>
      <c r="X38" s="229">
        <v>1.062979393615928</v>
      </c>
      <c r="Y38" s="229">
        <v>1.6491144733471521</v>
      </c>
      <c r="DA38" s="73" t="s">
        <v>2584</v>
      </c>
    </row>
    <row r="39" spans="1:105" ht="12" customHeight="1" x14ac:dyDescent="0.25">
      <c r="A39" s="46" t="s">
        <v>159</v>
      </c>
      <c r="B39" s="229">
        <v>0.52947776124922064</v>
      </c>
      <c r="C39" s="229">
        <v>0.56581540062627989</v>
      </c>
      <c r="D39" s="229">
        <v>0.60287403901035741</v>
      </c>
      <c r="E39" s="229">
        <v>0.58896539591634001</v>
      </c>
      <c r="F39" s="229">
        <v>1.1539205883366119</v>
      </c>
      <c r="G39" s="229">
        <v>0.90730463660367811</v>
      </c>
      <c r="H39" s="229">
        <v>0.90390800331805643</v>
      </c>
      <c r="I39" s="229">
        <v>0.90198170505618225</v>
      </c>
      <c r="J39" s="229">
        <v>0.70617341930966337</v>
      </c>
      <c r="K39" s="229">
        <v>0.65486212389183329</v>
      </c>
      <c r="L39" s="229">
        <v>0.6746409803254767</v>
      </c>
      <c r="M39" s="229">
        <v>0.66629897615559286</v>
      </c>
      <c r="N39" s="229">
        <v>0.45346140330835938</v>
      </c>
      <c r="O39" s="229">
        <v>0.37227467310942158</v>
      </c>
      <c r="P39" s="229">
        <v>0.3786562348661241</v>
      </c>
      <c r="Q39" s="229">
        <v>0.41036245876893168</v>
      </c>
      <c r="R39" s="229">
        <v>0.42227878773681449</v>
      </c>
      <c r="S39" s="229">
        <v>0.62776593296821948</v>
      </c>
      <c r="T39" s="229">
        <v>0.67798400609049203</v>
      </c>
      <c r="U39" s="229">
        <v>0.51091149219736232</v>
      </c>
      <c r="V39" s="229">
        <v>0.47140567089337049</v>
      </c>
      <c r="W39" s="229">
        <v>0.55066752125762697</v>
      </c>
      <c r="X39" s="229">
        <v>0.61837282924431392</v>
      </c>
      <c r="Y39" s="229">
        <v>0.54175917822138542</v>
      </c>
      <c r="DA39" s="73" t="s">
        <v>2585</v>
      </c>
    </row>
    <row r="40" spans="1:105" ht="12" customHeight="1" x14ac:dyDescent="0.25">
      <c r="A40" s="46" t="s">
        <v>32</v>
      </c>
      <c r="B40" s="229">
        <v>0.51422111959750683</v>
      </c>
      <c r="C40" s="229">
        <v>0.5474749745556422</v>
      </c>
      <c r="D40" s="229">
        <v>0.58012515843357937</v>
      </c>
      <c r="E40" s="229">
        <v>0.84639889880637975</v>
      </c>
      <c r="F40" s="229">
        <v>0.70085829904421293</v>
      </c>
      <c r="G40" s="229">
        <v>1.0486473969502279</v>
      </c>
      <c r="H40" s="229">
        <v>0.49088526706772051</v>
      </c>
      <c r="I40" s="229">
        <v>0.2873886275292537</v>
      </c>
      <c r="J40" s="229">
        <v>0.33070084170119418</v>
      </c>
      <c r="K40" s="229">
        <v>0.36900285585132631</v>
      </c>
      <c r="L40" s="229">
        <v>0.3161093752928556</v>
      </c>
      <c r="M40" s="229">
        <v>0.31247656442714472</v>
      </c>
      <c r="N40" s="229">
        <v>0.31788829586349082</v>
      </c>
      <c r="O40" s="229">
        <v>0.33052213248004397</v>
      </c>
      <c r="P40" s="229">
        <v>0.67308814070879308</v>
      </c>
      <c r="Q40" s="229">
        <v>0.72013195255703455</v>
      </c>
      <c r="R40" s="229">
        <v>0.29482977158330548</v>
      </c>
      <c r="S40" s="229">
        <v>0.37113968356835442</v>
      </c>
      <c r="T40" s="229">
        <v>0.13741826549148109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3.9380911433453472E-2</v>
      </c>
      <c r="C41" s="229">
        <v>3.8349097159141303E-2</v>
      </c>
      <c r="D41" s="229">
        <v>3.8349097160863967E-2</v>
      </c>
      <c r="E41" s="229">
        <v>3.8349097159904512E-2</v>
      </c>
      <c r="F41" s="229">
        <v>3.6199484091438278E-2</v>
      </c>
      <c r="G41" s="229">
        <v>3.6199484092123667E-2</v>
      </c>
      <c r="H41" s="229">
        <v>0.77661220976483414</v>
      </c>
      <c r="I41" s="229">
        <v>1.5170249354383321</v>
      </c>
      <c r="J41" s="229">
        <v>3.5167669817803449E-2</v>
      </c>
      <c r="K41" s="229">
        <v>3.5167669818593199E-2</v>
      </c>
      <c r="L41" s="229">
        <v>3.3018056747747548E-2</v>
      </c>
      <c r="M41" s="229">
        <v>3.1986242475696272E-2</v>
      </c>
      <c r="N41" s="229">
        <v>2.9836629404596249E-2</v>
      </c>
      <c r="O41" s="229">
        <v>2.8718830608180122E-2</v>
      </c>
      <c r="P41" s="229">
        <v>2.6655202062087189E-2</v>
      </c>
      <c r="Q41" s="229">
        <v>2.6655202062342811E-2</v>
      </c>
      <c r="R41" s="229">
        <v>2.6655202062256859E-2</v>
      </c>
      <c r="S41" s="229">
        <v>1.487532244166765E-2</v>
      </c>
      <c r="T41" s="229">
        <v>3.6199484090825067E-2</v>
      </c>
      <c r="U41" s="229">
        <v>1.281169389463099E-2</v>
      </c>
      <c r="V41" s="229">
        <v>4.5829750641920373E-2</v>
      </c>
      <c r="W41" s="229">
        <v>2.665520206252079E-2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2.7312031131933621</v>
      </c>
      <c r="C42" s="229">
        <v>2.5433845802545361</v>
      </c>
      <c r="D42" s="229">
        <v>2.0952872913202381</v>
      </c>
      <c r="E42" s="229">
        <v>2.9686210931807242</v>
      </c>
      <c r="F42" s="229">
        <v>4.4529626019935744</v>
      </c>
      <c r="G42" s="229">
        <v>4.642119607609331</v>
      </c>
      <c r="H42" s="229">
        <v>4.9253324183623013</v>
      </c>
      <c r="I42" s="229">
        <v>5.2560939907645947</v>
      </c>
      <c r="J42" s="229">
        <v>5.3156637468385837</v>
      </c>
      <c r="K42" s="229">
        <v>4.9123872332116543</v>
      </c>
      <c r="L42" s="229">
        <v>5.3765358578824136</v>
      </c>
      <c r="M42" s="229">
        <v>5.3407183623081114</v>
      </c>
      <c r="N42" s="229">
        <v>4.7957918506094011</v>
      </c>
      <c r="O42" s="229">
        <v>4.2773889884891494</v>
      </c>
      <c r="P42" s="229">
        <v>4.7235074976262634</v>
      </c>
      <c r="Q42" s="229">
        <v>4.878365289497899</v>
      </c>
      <c r="R42" s="229">
        <v>5.5635580821030199</v>
      </c>
      <c r="S42" s="229">
        <v>5.6445927414745061</v>
      </c>
      <c r="T42" s="229">
        <v>5.1907835640899807</v>
      </c>
      <c r="U42" s="229">
        <v>4.4609401301934044</v>
      </c>
      <c r="V42" s="229">
        <v>4.6230238067051408</v>
      </c>
      <c r="W42" s="229">
        <v>6.2069498395354312</v>
      </c>
      <c r="X42" s="229">
        <v>6.2449159023606606</v>
      </c>
      <c r="Y42" s="229">
        <v>5.534851352135278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6.4488392088106319E-2</v>
      </c>
      <c r="H43" s="229">
        <v>0.17196904556351511</v>
      </c>
      <c r="I43" s="229">
        <v>6.4488392086308965E-2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4.2992261389491207E-2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7.162510747720402E-2</v>
      </c>
      <c r="I44" s="229">
        <v>7.1625107477193778E-2</v>
      </c>
      <c r="J44" s="229">
        <v>0.81203783315241018</v>
      </c>
      <c r="K44" s="229">
        <v>0.57325881339990448</v>
      </c>
      <c r="L44" s="229">
        <v>0.19105760961847679</v>
      </c>
      <c r="M44" s="229">
        <v>0.19105760962633639</v>
      </c>
      <c r="N44" s="229">
        <v>0.14333619947395371</v>
      </c>
      <c r="O44" s="229">
        <v>0.1433361994725636</v>
      </c>
      <c r="P44" s="229">
        <v>0.1194325021427068</v>
      </c>
      <c r="Q44" s="229">
        <v>0.19105760962105081</v>
      </c>
      <c r="R44" s="229">
        <v>0.19105760962043469</v>
      </c>
      <c r="S44" s="229">
        <v>0.27944969904866951</v>
      </c>
      <c r="T44" s="229">
        <v>0.32957867581979222</v>
      </c>
      <c r="U44" s="229">
        <v>0.18392089423232</v>
      </c>
      <c r="V44" s="229">
        <v>0.32725709370196782</v>
      </c>
      <c r="W44" s="229">
        <v>0.55649183144720804</v>
      </c>
      <c r="X44" s="229">
        <v>0.40610490110092901</v>
      </c>
      <c r="Y44" s="229">
        <v>1.4880481512950141</v>
      </c>
      <c r="DA44" s="73" t="s">
        <v>2590</v>
      </c>
    </row>
    <row r="45" spans="1:105" ht="12" customHeight="1" x14ac:dyDescent="0.25">
      <c r="A45" s="46" t="s">
        <v>39</v>
      </c>
      <c r="B45" s="229">
        <v>2.2767841787039611</v>
      </c>
      <c r="C45" s="229">
        <v>1.8464316421421521</v>
      </c>
      <c r="D45" s="229">
        <v>1.6942390369005911</v>
      </c>
      <c r="E45" s="229">
        <v>1.774548581134775</v>
      </c>
      <c r="F45" s="229">
        <v>1.650300945764787</v>
      </c>
      <c r="G45" s="229">
        <v>1.4522785898241539</v>
      </c>
      <c r="H45" s="229">
        <v>1.55821152185101</v>
      </c>
      <c r="I45" s="229">
        <v>1.4976784178124389</v>
      </c>
      <c r="J45" s="229">
        <v>1.5570937230577091</v>
      </c>
      <c r="K45" s="229">
        <v>1.6370593292816531</v>
      </c>
      <c r="L45" s="229">
        <v>1.860103181312559</v>
      </c>
      <c r="M45" s="229">
        <v>2.181771281124508</v>
      </c>
      <c r="N45" s="229">
        <v>2.5140154770362679</v>
      </c>
      <c r="O45" s="229">
        <v>2.7423043849900859</v>
      </c>
      <c r="P45" s="229">
        <v>2.9685296644887038</v>
      </c>
      <c r="Q45" s="229">
        <v>2.737145313711479</v>
      </c>
      <c r="R45" s="229">
        <v>2.992519346363629</v>
      </c>
      <c r="S45" s="229">
        <v>3.481857265623638</v>
      </c>
      <c r="T45" s="229">
        <v>2.7971625105905709</v>
      </c>
      <c r="U45" s="229">
        <v>5.4121238175151554</v>
      </c>
      <c r="V45" s="229">
        <v>4.2323301802938156</v>
      </c>
      <c r="W45" s="229">
        <v>2.0373172828044108</v>
      </c>
      <c r="X45" s="229">
        <v>2.2284608769495611</v>
      </c>
      <c r="Y45" s="229">
        <v>2.2952708511885529</v>
      </c>
      <c r="DA45" s="73" t="s">
        <v>2591</v>
      </c>
    </row>
    <row r="46" spans="1:105" ht="12" customHeight="1" x14ac:dyDescent="0.25">
      <c r="A46" s="57" t="s">
        <v>2592</v>
      </c>
      <c r="B46" s="261">
        <v>3.360372398658928</v>
      </c>
      <c r="C46" s="261">
        <v>3.283315266892453</v>
      </c>
      <c r="D46" s="261">
        <v>3.1358170124245102</v>
      </c>
      <c r="E46" s="261">
        <v>3.7707122833853068</v>
      </c>
      <c r="F46" s="261">
        <v>4.5588838351749246</v>
      </c>
      <c r="G46" s="261">
        <v>4.8856114728189803</v>
      </c>
      <c r="H46" s="261">
        <v>5.389367713792427</v>
      </c>
      <c r="I46" s="261">
        <v>6.0191596762591262</v>
      </c>
      <c r="J46" s="261">
        <v>6.4446073724459003</v>
      </c>
      <c r="K46" s="261">
        <v>5.6739358580373658</v>
      </c>
      <c r="L46" s="261">
        <v>5.8252422265964103</v>
      </c>
      <c r="M46" s="261">
        <v>5.9605130899173329</v>
      </c>
      <c r="N46" s="261">
        <v>5.7483787121219727</v>
      </c>
      <c r="O46" s="261">
        <v>5.7124786765421147</v>
      </c>
      <c r="P46" s="261">
        <v>6.9419928833107036</v>
      </c>
      <c r="Q46" s="261">
        <v>7.1778843573333777</v>
      </c>
      <c r="R46" s="261">
        <v>7.7083959454881077</v>
      </c>
      <c r="S46" s="261">
        <v>7.8614811557863202</v>
      </c>
      <c r="T46" s="261">
        <v>7.096012925713385</v>
      </c>
      <c r="U46" s="261">
        <v>6.7824569702374458</v>
      </c>
      <c r="V46" s="261">
        <v>6.477057678355842</v>
      </c>
      <c r="W46" s="261">
        <v>7.0625717323803148</v>
      </c>
      <c r="X46" s="261">
        <v>7.1323320868290194</v>
      </c>
      <c r="Y46" s="261">
        <v>7.2360998980468834</v>
      </c>
      <c r="DA46" s="70" t="s">
        <v>2593</v>
      </c>
    </row>
    <row r="47" spans="1:105" ht="12" customHeight="1" x14ac:dyDescent="0.25">
      <c r="A47" s="41" t="s">
        <v>2594</v>
      </c>
      <c r="B47" s="350">
        <v>2.2754952579641108</v>
      </c>
      <c r="C47" s="350">
        <v>2.2233155834741929</v>
      </c>
      <c r="D47" s="350">
        <v>2.1234363026142118</v>
      </c>
      <c r="E47" s="350">
        <v>2.5533592417955031</v>
      </c>
      <c r="F47" s="350">
        <v>3.087074085208465</v>
      </c>
      <c r="G47" s="350">
        <v>3.3083195609782261</v>
      </c>
      <c r="H47" s="350">
        <v>3.6494409610832781</v>
      </c>
      <c r="I47" s="350">
        <v>4.0759081659290288</v>
      </c>
      <c r="J47" s="350">
        <v>4.3640024901090264</v>
      </c>
      <c r="K47" s="350">
        <v>3.8421378964156321</v>
      </c>
      <c r="L47" s="350">
        <v>3.9445958633639622</v>
      </c>
      <c r="M47" s="350">
        <v>4.0361952968524388</v>
      </c>
      <c r="N47" s="350">
        <v>3.892547297923167</v>
      </c>
      <c r="O47" s="350">
        <v>3.8682373849042069</v>
      </c>
      <c r="P47" s="350">
        <v>4.7008099141328046</v>
      </c>
      <c r="Q47" s="350">
        <v>4.8605451657218763</v>
      </c>
      <c r="R47" s="350">
        <v>5.2197841011514354</v>
      </c>
      <c r="S47" s="350">
        <v>5.3234466208879487</v>
      </c>
      <c r="T47" s="350">
        <v>4.8051054607390684</v>
      </c>
      <c r="U47" s="350">
        <v>4.5927792643696872</v>
      </c>
      <c r="V47" s="350">
        <v>4.3859763990862071</v>
      </c>
      <c r="W47" s="350">
        <v>4.7824605667146933</v>
      </c>
      <c r="X47" s="350">
        <v>4.8296991869953718</v>
      </c>
      <c r="Y47" s="350">
        <v>4.8999661498027658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0.99999999999999956</v>
      </c>
      <c r="D51" s="232">
        <f t="shared" si="3"/>
        <v>1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0.99999999999999978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0.99999999999999989</v>
      </c>
      <c r="L51" s="232">
        <f t="shared" si="3"/>
        <v>1</v>
      </c>
      <c r="M51" s="232">
        <f t="shared" si="3"/>
        <v>0.99999999999999989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0.99999999999999978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1.9580211510468064E-2</v>
      </c>
      <c r="C52" s="299">
        <f t="shared" si="4"/>
        <v>2.0407313310660112E-2</v>
      </c>
      <c r="D52" s="299">
        <f t="shared" si="4"/>
        <v>2.1341660753015284E-2</v>
      </c>
      <c r="E52" s="299">
        <f t="shared" si="4"/>
        <v>2.0595079961810758E-2</v>
      </c>
      <c r="F52" s="299">
        <f t="shared" si="4"/>
        <v>1.9958253531322138E-2</v>
      </c>
      <c r="G52" s="299">
        <f t="shared" si="4"/>
        <v>2.0542212592735056E-2</v>
      </c>
      <c r="H52" s="299">
        <f t="shared" si="4"/>
        <v>2.101693339944587E-2</v>
      </c>
      <c r="I52" s="299">
        <f t="shared" si="4"/>
        <v>2.1097837400739769E-2</v>
      </c>
      <c r="J52" s="299">
        <f t="shared" si="4"/>
        <v>2.2591334874876912E-2</v>
      </c>
      <c r="K52" s="299">
        <f t="shared" si="4"/>
        <v>2.1726617478105604E-2</v>
      </c>
      <c r="L52" s="299">
        <f t="shared" si="4"/>
        <v>2.2007921932942608E-2</v>
      </c>
      <c r="M52" s="299">
        <f t="shared" si="4"/>
        <v>2.1970201749552425E-2</v>
      </c>
      <c r="N52" s="299">
        <f t="shared" si="4"/>
        <v>2.2329850942251161E-2</v>
      </c>
      <c r="O52" s="299">
        <f t="shared" si="4"/>
        <v>2.283457803755564E-2</v>
      </c>
      <c r="P52" s="299">
        <f t="shared" si="4"/>
        <v>2.2899911172785253E-2</v>
      </c>
      <c r="Q52" s="299">
        <f t="shared" si="4"/>
        <v>2.3470418264125294E-2</v>
      </c>
      <c r="R52" s="299">
        <f t="shared" si="4"/>
        <v>2.366731464240001E-2</v>
      </c>
      <c r="S52" s="299">
        <f t="shared" si="4"/>
        <v>2.2976984933540417E-2</v>
      </c>
      <c r="T52" s="299">
        <f t="shared" si="4"/>
        <v>2.3098783175396091E-2</v>
      </c>
      <c r="U52" s="299">
        <f t="shared" si="4"/>
        <v>2.2310370434818594E-2</v>
      </c>
      <c r="V52" s="299">
        <f t="shared" si="4"/>
        <v>2.2540854242486457E-2</v>
      </c>
      <c r="W52" s="299">
        <f t="shared" si="4"/>
        <v>2.287844273834105E-2</v>
      </c>
      <c r="X52" s="299">
        <f t="shared" si="4"/>
        <v>2.2857529083227156E-2</v>
      </c>
      <c r="Y52" s="299">
        <f t="shared" si="4"/>
        <v>2.2365721916525933E-2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2.6629087654236553E-2</v>
      </c>
      <c r="C53" s="233">
        <f t="shared" si="5"/>
        <v>2.7753946102497769E-2</v>
      </c>
      <c r="D53" s="233">
        <f t="shared" si="5"/>
        <v>2.902465862410079E-2</v>
      </c>
      <c r="E53" s="233">
        <f t="shared" si="5"/>
        <v>2.8009308748062636E-2</v>
      </c>
      <c r="F53" s="233">
        <f t="shared" si="5"/>
        <v>2.7143224802598096E-2</v>
      </c>
      <c r="G53" s="233">
        <f t="shared" si="5"/>
        <v>2.7937409126119691E-2</v>
      </c>
      <c r="H53" s="233">
        <f t="shared" si="5"/>
        <v>2.8583029423246378E-2</v>
      </c>
      <c r="I53" s="233">
        <f t="shared" si="5"/>
        <v>2.8693058865006098E-2</v>
      </c>
      <c r="J53" s="233">
        <f t="shared" si="5"/>
        <v>3.0724215429832606E-2</v>
      </c>
      <c r="K53" s="233">
        <f t="shared" si="5"/>
        <v>2.9548199770223615E-2</v>
      </c>
      <c r="L53" s="233">
        <f t="shared" si="5"/>
        <v>2.9930773828801951E-2</v>
      </c>
      <c r="M53" s="233">
        <f t="shared" si="5"/>
        <v>2.9879474379391275E-2</v>
      </c>
      <c r="N53" s="233">
        <f t="shared" si="5"/>
        <v>3.0368597281461573E-2</v>
      </c>
      <c r="O53" s="233">
        <f t="shared" si="5"/>
        <v>3.1055026131075681E-2</v>
      </c>
      <c r="P53" s="233">
        <f t="shared" si="5"/>
        <v>3.1143879194987945E-2</v>
      </c>
      <c r="Q53" s="233">
        <f t="shared" si="5"/>
        <v>3.1919768839210404E-2</v>
      </c>
      <c r="R53" s="233">
        <f t="shared" si="5"/>
        <v>3.2187547913664002E-2</v>
      </c>
      <c r="S53" s="233">
        <f t="shared" si="5"/>
        <v>3.1248699509614966E-2</v>
      </c>
      <c r="T53" s="233">
        <f t="shared" si="5"/>
        <v>3.1414345118538689E-2</v>
      </c>
      <c r="U53" s="233">
        <f t="shared" si="5"/>
        <v>3.034210379135328E-2</v>
      </c>
      <c r="V53" s="233">
        <f t="shared" si="5"/>
        <v>3.0655561769781597E-2</v>
      </c>
      <c r="W53" s="233">
        <f t="shared" si="5"/>
        <v>3.1114682124143821E-2</v>
      </c>
      <c r="X53" s="233">
        <f t="shared" si="5"/>
        <v>3.1086239553188923E-2</v>
      </c>
      <c r="Y53" s="233">
        <f t="shared" si="5"/>
        <v>3.0417381806475265E-2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3.2894755337586325E-2</v>
      </c>
      <c r="C54" s="233">
        <f t="shared" si="6"/>
        <v>3.4284286361909007E-2</v>
      </c>
      <c r="D54" s="233">
        <f t="shared" si="6"/>
        <v>3.5853990065065691E-2</v>
      </c>
      <c r="E54" s="233">
        <f t="shared" si="6"/>
        <v>3.4599734335842056E-2</v>
      </c>
      <c r="F54" s="233">
        <f t="shared" si="6"/>
        <v>3.3529865932621188E-2</v>
      </c>
      <c r="G54" s="233">
        <f t="shared" si="6"/>
        <v>3.45109171557949E-2</v>
      </c>
      <c r="H54" s="233">
        <f t="shared" si="6"/>
        <v>3.5308448111069049E-2</v>
      </c>
      <c r="I54" s="233">
        <f t="shared" si="6"/>
        <v>3.544436683324282E-2</v>
      </c>
      <c r="J54" s="233">
        <f t="shared" si="6"/>
        <v>3.7953442589793218E-2</v>
      </c>
      <c r="K54" s="233">
        <f t="shared" si="6"/>
        <v>3.6500717363217423E-2</v>
      </c>
      <c r="L54" s="233">
        <f t="shared" si="6"/>
        <v>3.6973308847343581E-2</v>
      </c>
      <c r="M54" s="233">
        <f t="shared" si="6"/>
        <v>3.6909938939248058E-2</v>
      </c>
      <c r="N54" s="233">
        <f t="shared" si="6"/>
        <v>3.7514149582981937E-2</v>
      </c>
      <c r="O54" s="233">
        <f t="shared" si="6"/>
        <v>3.83620911030935E-2</v>
      </c>
      <c r="P54" s="233">
        <f t="shared" si="6"/>
        <v>3.8471850770279203E-2</v>
      </c>
      <c r="Q54" s="233">
        <f t="shared" si="6"/>
        <v>3.9430302683730475E-2</v>
      </c>
      <c r="R54" s="233">
        <f t="shared" si="6"/>
        <v>3.9761088599232011E-2</v>
      </c>
      <c r="S54" s="233">
        <f t="shared" si="6"/>
        <v>3.8601334688347901E-2</v>
      </c>
      <c r="T54" s="233">
        <f t="shared" si="6"/>
        <v>3.880595573466545E-2</v>
      </c>
      <c r="U54" s="233">
        <f t="shared" si="6"/>
        <v>3.7481422330495236E-2</v>
      </c>
      <c r="V54" s="233">
        <f t="shared" si="6"/>
        <v>3.7868635127377245E-2</v>
      </c>
      <c r="W54" s="233">
        <f t="shared" si="6"/>
        <v>3.8435783800412959E-2</v>
      </c>
      <c r="X54" s="233">
        <f t="shared" si="6"/>
        <v>3.8400648859821619E-2</v>
      </c>
      <c r="Y54" s="233">
        <f t="shared" si="6"/>
        <v>3.7574412819763564E-2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2.0363419970886778E-2</v>
      </c>
      <c r="C55" s="233">
        <f t="shared" si="7"/>
        <v>2.1223605843086527E-2</v>
      </c>
      <c r="D55" s="233">
        <f t="shared" si="7"/>
        <v>2.2195327183135896E-2</v>
      </c>
      <c r="E55" s="233">
        <f t="shared" si="7"/>
        <v>2.1418883160283182E-2</v>
      </c>
      <c r="F55" s="233">
        <f t="shared" si="7"/>
        <v>2.0756583672575019E-2</v>
      </c>
      <c r="G55" s="233">
        <f t="shared" si="7"/>
        <v>2.1363901096444458E-2</v>
      </c>
      <c r="H55" s="233">
        <f t="shared" si="7"/>
        <v>2.1857610735423687E-2</v>
      </c>
      <c r="I55" s="233">
        <f t="shared" si="7"/>
        <v>2.194175089676936E-2</v>
      </c>
      <c r="J55" s="233">
        <f t="shared" si="7"/>
        <v>2.3494988269871984E-2</v>
      </c>
      <c r="K55" s="233">
        <f t="shared" si="7"/>
        <v>2.2595682177229827E-2</v>
      </c>
      <c r="L55" s="233">
        <f t="shared" si="7"/>
        <v>2.2888238810260315E-2</v>
      </c>
      <c r="M55" s="233">
        <f t="shared" si="7"/>
        <v>2.2849009819534524E-2</v>
      </c>
      <c r="N55" s="233">
        <f t="shared" si="7"/>
        <v>2.3223044979941192E-2</v>
      </c>
      <c r="O55" s="233">
        <f t="shared" si="7"/>
        <v>2.3747961159057862E-2</v>
      </c>
      <c r="P55" s="233">
        <f t="shared" si="7"/>
        <v>2.3815907619696649E-2</v>
      </c>
      <c r="Q55" s="233">
        <f t="shared" si="7"/>
        <v>2.4409234994690301E-2</v>
      </c>
      <c r="R55" s="233">
        <f t="shared" si="7"/>
        <v>2.4614007228095997E-2</v>
      </c>
      <c r="S55" s="233">
        <f t="shared" si="7"/>
        <v>2.3896064330882035E-2</v>
      </c>
      <c r="T55" s="233">
        <f t="shared" si="7"/>
        <v>2.4022734502411939E-2</v>
      </c>
      <c r="U55" s="233">
        <f t="shared" si="7"/>
        <v>2.3202785252211342E-2</v>
      </c>
      <c r="V55" s="233">
        <f t="shared" si="7"/>
        <v>2.3442488412185911E-2</v>
      </c>
      <c r="W55" s="233">
        <f t="shared" si="7"/>
        <v>2.3793580447874683E-2</v>
      </c>
      <c r="X55" s="233">
        <f t="shared" si="7"/>
        <v>2.3771830246556238E-2</v>
      </c>
      <c r="Y55" s="233">
        <f t="shared" si="7"/>
        <v>2.3260350793186956E-2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2.6899527154564912E-2</v>
      </c>
      <c r="C56" s="300">
        <f t="shared" si="8"/>
        <v>2.6728530162197093E-2</v>
      </c>
      <c r="D56" s="300">
        <f t="shared" si="8"/>
        <v>2.6380730809472428E-2</v>
      </c>
      <c r="E56" s="300">
        <f t="shared" si="8"/>
        <v>2.6705054488455952E-2</v>
      </c>
      <c r="F56" s="300">
        <f t="shared" si="8"/>
        <v>2.7710616513446733E-2</v>
      </c>
      <c r="G56" s="300">
        <f t="shared" si="8"/>
        <v>2.7326717106961242E-2</v>
      </c>
      <c r="H56" s="300">
        <f t="shared" si="8"/>
        <v>2.7068717522761167E-2</v>
      </c>
      <c r="I56" s="300">
        <f t="shared" si="8"/>
        <v>2.6880462774322569E-2</v>
      </c>
      <c r="J56" s="300">
        <f t="shared" si="8"/>
        <v>2.6555935513001356E-2</v>
      </c>
      <c r="K56" s="300">
        <f t="shared" si="8"/>
        <v>2.6716146735733397E-2</v>
      </c>
      <c r="L56" s="300">
        <f t="shared" si="8"/>
        <v>2.6843655682016101E-2</v>
      </c>
      <c r="M56" s="300">
        <f t="shared" si="8"/>
        <v>2.6759188089040757E-2</v>
      </c>
      <c r="N56" s="300">
        <f t="shared" si="8"/>
        <v>2.6478922583998438E-2</v>
      </c>
      <c r="O56" s="300">
        <f t="shared" si="8"/>
        <v>2.6232423259173226E-2</v>
      </c>
      <c r="P56" s="300">
        <f t="shared" si="8"/>
        <v>2.6080333633517267E-2</v>
      </c>
      <c r="Q56" s="300">
        <f t="shared" si="8"/>
        <v>2.6184251543168887E-2</v>
      </c>
      <c r="R56" s="300">
        <f t="shared" si="8"/>
        <v>2.6284671389265175E-2</v>
      </c>
      <c r="S56" s="300">
        <f t="shared" si="8"/>
        <v>2.6223789101215755E-2</v>
      </c>
      <c r="T56" s="300">
        <f t="shared" si="8"/>
        <v>2.6309658365717407E-2</v>
      </c>
      <c r="U56" s="300">
        <f t="shared" si="8"/>
        <v>2.5891628712931821E-2</v>
      </c>
      <c r="V56" s="300">
        <f t="shared" si="8"/>
        <v>2.6082878057775254E-2</v>
      </c>
      <c r="W56" s="300">
        <f t="shared" si="8"/>
        <v>2.6591246896656887E-2</v>
      </c>
      <c r="X56" s="300">
        <f t="shared" si="8"/>
        <v>2.6605019421087096E-2</v>
      </c>
      <c r="Y56" s="300">
        <f t="shared" si="8"/>
        <v>2.6279290931462636E-2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0.18167703988265418</v>
      </c>
      <c r="C57" s="301">
        <f t="shared" si="9"/>
        <v>0.17998213131993115</v>
      </c>
      <c r="D57" s="301">
        <f t="shared" si="9"/>
        <v>0.1771373192105723</v>
      </c>
      <c r="E57" s="301">
        <f t="shared" si="9"/>
        <v>0.18047595499561458</v>
      </c>
      <c r="F57" s="301">
        <f t="shared" si="9"/>
        <v>0.18373934796812</v>
      </c>
      <c r="G57" s="301">
        <f t="shared" si="9"/>
        <v>0.18228028014070363</v>
      </c>
      <c r="H57" s="301">
        <f t="shared" si="9"/>
        <v>0.17860804642124761</v>
      </c>
      <c r="I57" s="301">
        <f t="shared" si="9"/>
        <v>0.17783873957822807</v>
      </c>
      <c r="J57" s="301">
        <f t="shared" si="9"/>
        <v>0.17525333282858688</v>
      </c>
      <c r="K57" s="301">
        <f t="shared" si="9"/>
        <v>0.17741972917612953</v>
      </c>
      <c r="L57" s="301">
        <f t="shared" si="9"/>
        <v>0.17688769450651792</v>
      </c>
      <c r="M57" s="301">
        <f t="shared" si="9"/>
        <v>0.17648780532173403</v>
      </c>
      <c r="N57" s="301">
        <f t="shared" si="9"/>
        <v>0.1747743728914597</v>
      </c>
      <c r="O57" s="301">
        <f t="shared" si="9"/>
        <v>0.17304564537150111</v>
      </c>
      <c r="P57" s="301">
        <f t="shared" si="9"/>
        <v>0.17394741935604355</v>
      </c>
      <c r="Q57" s="301">
        <f t="shared" si="9"/>
        <v>0.17322507953477909</v>
      </c>
      <c r="R57" s="301">
        <f t="shared" si="9"/>
        <v>0.172759937533147</v>
      </c>
      <c r="S57" s="301">
        <f t="shared" si="9"/>
        <v>0.17325978130358841</v>
      </c>
      <c r="T57" s="301">
        <f t="shared" si="9"/>
        <v>0.17337853168462034</v>
      </c>
      <c r="U57" s="301">
        <f t="shared" si="9"/>
        <v>0.17040100700745567</v>
      </c>
      <c r="V57" s="301">
        <f t="shared" si="9"/>
        <v>0.17128155548651053</v>
      </c>
      <c r="W57" s="301">
        <f t="shared" si="9"/>
        <v>0.1744618497699239</v>
      </c>
      <c r="X57" s="301">
        <f t="shared" si="9"/>
        <v>0.17453295180156203</v>
      </c>
      <c r="Y57" s="301">
        <f t="shared" si="9"/>
        <v>0.17412770262026295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0.13860221719687379</v>
      </c>
      <c r="C58" s="302">
        <f t="shared" si="10"/>
        <v>0.12944026976234502</v>
      </c>
      <c r="D58" s="302">
        <f t="shared" si="10"/>
        <v>0.11524034917844581</v>
      </c>
      <c r="E58" s="302">
        <f t="shared" si="10"/>
        <v>0.12896315629077199</v>
      </c>
      <c r="F58" s="302">
        <f t="shared" si="10"/>
        <v>0.14016014285924241</v>
      </c>
      <c r="G58" s="302">
        <f t="shared" si="10"/>
        <v>0.133303821592831</v>
      </c>
      <c r="H58" s="302">
        <f t="shared" si="10"/>
        <v>0.12204672656697185</v>
      </c>
      <c r="I58" s="302">
        <f t="shared" si="10"/>
        <v>0.11957146955430342</v>
      </c>
      <c r="J58" s="302">
        <f t="shared" si="10"/>
        <v>9.7796842889310995E-2</v>
      </c>
      <c r="K58" s="302">
        <f t="shared" si="10"/>
        <v>0.11273245241610459</v>
      </c>
      <c r="L58" s="302">
        <f t="shared" si="10"/>
        <v>0.10883268442194954</v>
      </c>
      <c r="M58" s="302">
        <f t="shared" si="10"/>
        <v>0.10813613180569016</v>
      </c>
      <c r="N58" s="302">
        <f t="shared" si="10"/>
        <v>9.9506964272925408E-2</v>
      </c>
      <c r="O58" s="302">
        <f t="shared" si="10"/>
        <v>8.7826881609427421E-2</v>
      </c>
      <c r="P58" s="302">
        <f t="shared" si="10"/>
        <v>8.9325855090938142E-2</v>
      </c>
      <c r="Q58" s="302">
        <f t="shared" si="10"/>
        <v>7.8845096327273101E-2</v>
      </c>
      <c r="R58" s="302">
        <f t="shared" si="10"/>
        <v>7.4283507695492926E-2</v>
      </c>
      <c r="S58" s="302">
        <f t="shared" si="10"/>
        <v>8.6421801883965338E-2</v>
      </c>
      <c r="T58" s="302">
        <f t="shared" si="10"/>
        <v>8.5210273762658842E-2</v>
      </c>
      <c r="U58" s="302">
        <f t="shared" si="10"/>
        <v>8.6740704290177495E-2</v>
      </c>
      <c r="V58" s="302">
        <f t="shared" si="10"/>
        <v>8.6397744549542105E-2</v>
      </c>
      <c r="W58" s="302">
        <f t="shared" si="10"/>
        <v>9.2133412676691104E-2</v>
      </c>
      <c r="X58" s="302">
        <f t="shared" si="10"/>
        <v>9.2617450923168532E-2</v>
      </c>
      <c r="Y58" s="302">
        <f t="shared" si="10"/>
        <v>9.7038944767626631E-2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4.307482268578041E-2</v>
      </c>
      <c r="C59" s="302">
        <f t="shared" si="11"/>
        <v>5.0541861557586144E-2</v>
      </c>
      <c r="D59" s="302">
        <f t="shared" si="11"/>
        <v>6.1896970032126498E-2</v>
      </c>
      <c r="E59" s="302">
        <f t="shared" si="11"/>
        <v>5.1512798704842599E-2</v>
      </c>
      <c r="F59" s="302">
        <f t="shared" si="11"/>
        <v>4.3579205108877569E-2</v>
      </c>
      <c r="G59" s="302">
        <f t="shared" si="11"/>
        <v>4.8976458547872623E-2</v>
      </c>
      <c r="H59" s="302">
        <f t="shared" si="11"/>
        <v>5.656131985427576E-2</v>
      </c>
      <c r="I59" s="302">
        <f t="shared" si="11"/>
        <v>5.826727002392465E-2</v>
      </c>
      <c r="J59" s="302">
        <f t="shared" si="11"/>
        <v>7.7456489939275883E-2</v>
      </c>
      <c r="K59" s="302">
        <f t="shared" si="11"/>
        <v>6.4687276760024948E-2</v>
      </c>
      <c r="L59" s="302">
        <f t="shared" si="11"/>
        <v>6.8055010084568379E-2</v>
      </c>
      <c r="M59" s="302">
        <f t="shared" si="11"/>
        <v>6.835167351604389E-2</v>
      </c>
      <c r="N59" s="302">
        <f t="shared" si="11"/>
        <v>7.5267408618534259E-2</v>
      </c>
      <c r="O59" s="302">
        <f t="shared" si="11"/>
        <v>8.5218763762073713E-2</v>
      </c>
      <c r="P59" s="302">
        <f t="shared" si="11"/>
        <v>8.4621564265105392E-2</v>
      </c>
      <c r="Q59" s="302">
        <f t="shared" si="11"/>
        <v>9.4379983207505999E-2</v>
      </c>
      <c r="R59" s="302">
        <f t="shared" si="11"/>
        <v>9.8476429837654075E-2</v>
      </c>
      <c r="S59" s="302">
        <f t="shared" si="11"/>
        <v>8.6837979419623054E-2</v>
      </c>
      <c r="T59" s="302">
        <f t="shared" si="11"/>
        <v>8.8168257921961507E-2</v>
      </c>
      <c r="U59" s="302">
        <f t="shared" si="11"/>
        <v>8.3660302717278187E-2</v>
      </c>
      <c r="V59" s="302">
        <f t="shared" si="11"/>
        <v>8.4883810936968437E-2</v>
      </c>
      <c r="W59" s="302">
        <f t="shared" si="11"/>
        <v>8.2328437093232815E-2</v>
      </c>
      <c r="X59" s="302">
        <f t="shared" si="11"/>
        <v>8.1915500878393499E-2</v>
      </c>
      <c r="Y59" s="302">
        <f t="shared" si="11"/>
        <v>7.7088757852636317E-2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8.7738244193573497E-2</v>
      </c>
      <c r="C60" s="301">
        <f t="shared" si="12"/>
        <v>8.7487814681633067E-2</v>
      </c>
      <c r="D60" s="301">
        <f t="shared" si="12"/>
        <v>8.6313676103568965E-2</v>
      </c>
      <c r="E60" s="301">
        <f t="shared" si="12"/>
        <v>8.7637057515336875E-2</v>
      </c>
      <c r="F60" s="301">
        <f t="shared" si="12"/>
        <v>8.9179455751708658E-2</v>
      </c>
      <c r="G60" s="301">
        <f t="shared" si="12"/>
        <v>8.893663393016675E-2</v>
      </c>
      <c r="H60" s="301">
        <f t="shared" si="12"/>
        <v>8.8372936532264926E-2</v>
      </c>
      <c r="I60" s="301">
        <f t="shared" si="12"/>
        <v>8.8018280620695943E-2</v>
      </c>
      <c r="J60" s="301">
        <f t="shared" si="12"/>
        <v>8.6898093192390433E-2</v>
      </c>
      <c r="K60" s="301">
        <f t="shared" si="12"/>
        <v>8.7806948990245687E-2</v>
      </c>
      <c r="L60" s="301">
        <f t="shared" si="12"/>
        <v>8.8029916163251648E-2</v>
      </c>
      <c r="M60" s="301">
        <f t="shared" si="12"/>
        <v>8.7827866333852853E-2</v>
      </c>
      <c r="N60" s="301">
        <f t="shared" si="12"/>
        <v>8.7037119627289813E-2</v>
      </c>
      <c r="O60" s="301">
        <f t="shared" si="12"/>
        <v>8.5818208645000685E-2</v>
      </c>
      <c r="P60" s="301">
        <f t="shared" si="12"/>
        <v>8.5289850427009123E-2</v>
      </c>
      <c r="Q60" s="301">
        <f t="shared" si="12"/>
        <v>8.4586792172454295E-2</v>
      </c>
      <c r="R60" s="301">
        <f t="shared" si="12"/>
        <v>8.4611423571935546E-2</v>
      </c>
      <c r="S60" s="301">
        <f t="shared" si="12"/>
        <v>8.5479810450859076E-2</v>
      </c>
      <c r="T60" s="301">
        <f t="shared" si="12"/>
        <v>8.550763236880167E-2</v>
      </c>
      <c r="U60" s="301">
        <f t="shared" si="12"/>
        <v>8.502436012260596E-2</v>
      </c>
      <c r="V60" s="301">
        <f t="shared" si="12"/>
        <v>8.549960470183518E-2</v>
      </c>
      <c r="W60" s="301">
        <f t="shared" si="12"/>
        <v>8.6934721932054884E-2</v>
      </c>
      <c r="X60" s="301">
        <f t="shared" si="12"/>
        <v>8.6945415260411482E-2</v>
      </c>
      <c r="Y60" s="301">
        <f t="shared" si="12"/>
        <v>8.6420180216858239E-2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6.7766428452896071E-2</v>
      </c>
      <c r="C61" s="302">
        <f t="shared" si="13"/>
        <v>6.6672355104759745E-2</v>
      </c>
      <c r="D61" s="302">
        <f t="shared" si="13"/>
        <v>6.4545182135493373E-2</v>
      </c>
      <c r="E61" s="302">
        <f t="shared" si="13"/>
        <v>6.6630075954289894E-2</v>
      </c>
      <c r="F61" s="302">
        <f t="shared" si="13"/>
        <v>6.8822037149760068E-2</v>
      </c>
      <c r="G61" s="302">
        <f t="shared" si="13"/>
        <v>6.7983577085576979E-2</v>
      </c>
      <c r="H61" s="302">
        <f t="shared" si="13"/>
        <v>6.6935664464830152E-2</v>
      </c>
      <c r="I61" s="302">
        <f t="shared" si="13"/>
        <v>6.6498486471941357E-2</v>
      </c>
      <c r="J61" s="302">
        <f t="shared" si="13"/>
        <v>6.3854931620015987E-2</v>
      </c>
      <c r="K61" s="302">
        <f t="shared" si="13"/>
        <v>6.5645799162577956E-2</v>
      </c>
      <c r="L61" s="302">
        <f t="shared" si="13"/>
        <v>6.5581835791650181E-2</v>
      </c>
      <c r="M61" s="302">
        <f t="shared" si="13"/>
        <v>6.5418260549309382E-2</v>
      </c>
      <c r="N61" s="302">
        <f t="shared" si="13"/>
        <v>6.4260671666193619E-2</v>
      </c>
      <c r="O61" s="302">
        <f t="shared" si="13"/>
        <v>6.2526939046693916E-2</v>
      </c>
      <c r="P61" s="302">
        <f t="shared" si="13"/>
        <v>6.1931941030768156E-2</v>
      </c>
      <c r="Q61" s="302">
        <f t="shared" si="13"/>
        <v>6.0646965543046501E-2</v>
      </c>
      <c r="R61" s="302">
        <f t="shared" si="13"/>
        <v>6.0470762636687526E-2</v>
      </c>
      <c r="S61" s="302">
        <f t="shared" si="13"/>
        <v>6.2043285818647854E-2</v>
      </c>
      <c r="T61" s="302">
        <f t="shared" si="13"/>
        <v>6.1946873529897632E-2</v>
      </c>
      <c r="U61" s="302">
        <f t="shared" si="13"/>
        <v>6.226778227909098E-2</v>
      </c>
      <c r="V61" s="302">
        <f t="shared" si="13"/>
        <v>6.2507933374498989E-2</v>
      </c>
      <c r="W61" s="302">
        <f t="shared" si="13"/>
        <v>6.3598710338946998E-2</v>
      </c>
      <c r="X61" s="302">
        <f t="shared" si="13"/>
        <v>6.363073559551978E-2</v>
      </c>
      <c r="Y61" s="302">
        <f t="shared" si="13"/>
        <v>6.360714386200178E-2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1.9971815740677426E-2</v>
      </c>
      <c r="C62" s="302">
        <f t="shared" si="14"/>
        <v>2.0815459576873325E-2</v>
      </c>
      <c r="D62" s="302">
        <f t="shared" si="14"/>
        <v>2.1768493968075595E-2</v>
      </c>
      <c r="E62" s="302">
        <f t="shared" si="14"/>
        <v>2.1006981561046981E-2</v>
      </c>
      <c r="F62" s="302">
        <f t="shared" si="14"/>
        <v>2.035741860194859E-2</v>
      </c>
      <c r="G62" s="302">
        <f t="shared" si="14"/>
        <v>2.0953056844589778E-2</v>
      </c>
      <c r="H62" s="302">
        <f t="shared" si="14"/>
        <v>2.1437272067434777E-2</v>
      </c>
      <c r="I62" s="302">
        <f t="shared" si="14"/>
        <v>2.1519794148754583E-2</v>
      </c>
      <c r="J62" s="302">
        <f t="shared" si="14"/>
        <v>2.3043161572374456E-2</v>
      </c>
      <c r="K62" s="302">
        <f t="shared" si="14"/>
        <v>2.2161149827667731E-2</v>
      </c>
      <c r="L62" s="302">
        <f t="shared" si="14"/>
        <v>2.2448080371601471E-2</v>
      </c>
      <c r="M62" s="302">
        <f t="shared" si="14"/>
        <v>2.2409605784543478E-2</v>
      </c>
      <c r="N62" s="302">
        <f t="shared" si="14"/>
        <v>2.2776447961096187E-2</v>
      </c>
      <c r="O62" s="302">
        <f t="shared" si="14"/>
        <v>2.3291269598306769E-2</v>
      </c>
      <c r="P62" s="302">
        <f t="shared" si="14"/>
        <v>2.3357909396240956E-2</v>
      </c>
      <c r="Q62" s="302">
        <f t="shared" si="14"/>
        <v>2.3939826629407794E-2</v>
      </c>
      <c r="R62" s="302">
        <f t="shared" si="14"/>
        <v>2.4140660935248012E-2</v>
      </c>
      <c r="S62" s="302">
        <f t="shared" si="14"/>
        <v>2.3436524632211225E-2</v>
      </c>
      <c r="T62" s="302">
        <f t="shared" si="14"/>
        <v>2.3560758838904034E-2</v>
      </c>
      <c r="U62" s="302">
        <f t="shared" si="14"/>
        <v>2.2756577843514977E-2</v>
      </c>
      <c r="V62" s="302">
        <f t="shared" si="14"/>
        <v>2.2991671327336195E-2</v>
      </c>
      <c r="W62" s="302">
        <f t="shared" si="14"/>
        <v>2.3336011593107883E-2</v>
      </c>
      <c r="X62" s="302">
        <f t="shared" si="14"/>
        <v>2.3314679664891702E-2</v>
      </c>
      <c r="Y62" s="302">
        <f t="shared" si="14"/>
        <v>2.2813036354856452E-2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0.25953862840379177</v>
      </c>
      <c r="C63" s="301">
        <f t="shared" si="15"/>
        <v>0.2571173304570446</v>
      </c>
      <c r="D63" s="301">
        <f t="shared" si="15"/>
        <v>0.25305331315796037</v>
      </c>
      <c r="E63" s="301">
        <f t="shared" si="15"/>
        <v>0.25782279285087806</v>
      </c>
      <c r="F63" s="301">
        <f t="shared" si="15"/>
        <v>0.26248478281160004</v>
      </c>
      <c r="G63" s="301">
        <f t="shared" si="15"/>
        <v>0.26040040020100524</v>
      </c>
      <c r="H63" s="301">
        <f t="shared" si="15"/>
        <v>0.25515435203035369</v>
      </c>
      <c r="I63" s="301">
        <f t="shared" si="15"/>
        <v>0.2540553422546114</v>
      </c>
      <c r="J63" s="301">
        <f t="shared" si="15"/>
        <v>0.25036190404083836</v>
      </c>
      <c r="K63" s="301">
        <f t="shared" si="15"/>
        <v>0.25345675596589928</v>
      </c>
      <c r="L63" s="301">
        <f t="shared" si="15"/>
        <v>0.25269670643788278</v>
      </c>
      <c r="M63" s="301">
        <f t="shared" si="15"/>
        <v>0.25212543617390576</v>
      </c>
      <c r="N63" s="301">
        <f t="shared" si="15"/>
        <v>0.24967767555922815</v>
      </c>
      <c r="O63" s="301">
        <f t="shared" si="15"/>
        <v>0.24720806481643018</v>
      </c>
      <c r="P63" s="301">
        <f t="shared" si="15"/>
        <v>0.24849631336577643</v>
      </c>
      <c r="Q63" s="301">
        <f t="shared" si="15"/>
        <v>0.24746439933539871</v>
      </c>
      <c r="R63" s="301">
        <f t="shared" si="15"/>
        <v>0.24679991076163857</v>
      </c>
      <c r="S63" s="301">
        <f t="shared" si="15"/>
        <v>0.24751397329084054</v>
      </c>
      <c r="T63" s="301">
        <f t="shared" si="15"/>
        <v>0.2476836166923147</v>
      </c>
      <c r="U63" s="301">
        <f t="shared" si="15"/>
        <v>0.24343001001065098</v>
      </c>
      <c r="V63" s="301">
        <f t="shared" si="15"/>
        <v>0.24468793640930084</v>
      </c>
      <c r="W63" s="301">
        <f t="shared" si="15"/>
        <v>0.24923121395703415</v>
      </c>
      <c r="X63" s="301">
        <f t="shared" si="15"/>
        <v>0.24933278828794581</v>
      </c>
      <c r="Y63" s="301">
        <f t="shared" si="15"/>
        <v>0.24875386088608994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0.19800316742410548</v>
      </c>
      <c r="C64" s="302">
        <f t="shared" si="16"/>
        <v>0.18491467108906437</v>
      </c>
      <c r="D64" s="302">
        <f t="shared" si="16"/>
        <v>0.16462907025492249</v>
      </c>
      <c r="E64" s="302">
        <f t="shared" si="16"/>
        <v>0.18423308041538861</v>
      </c>
      <c r="F64" s="302">
        <f t="shared" si="16"/>
        <v>0.20022877551320345</v>
      </c>
      <c r="G64" s="302">
        <f t="shared" si="16"/>
        <v>0.19043403084690147</v>
      </c>
      <c r="H64" s="302">
        <f t="shared" si="16"/>
        <v>0.17435246652424549</v>
      </c>
      <c r="I64" s="302">
        <f t="shared" si="16"/>
        <v>0.17081638507757621</v>
      </c>
      <c r="J64" s="302">
        <f t="shared" si="16"/>
        <v>0.13970977555615854</v>
      </c>
      <c r="K64" s="302">
        <f t="shared" si="16"/>
        <v>0.16104636059443508</v>
      </c>
      <c r="L64" s="302">
        <f t="shared" si="16"/>
        <v>0.15547526345992793</v>
      </c>
      <c r="M64" s="302">
        <f t="shared" si="16"/>
        <v>0.15448018829384308</v>
      </c>
      <c r="N64" s="302">
        <f t="shared" si="16"/>
        <v>0.14215280610417919</v>
      </c>
      <c r="O64" s="302">
        <f t="shared" si="16"/>
        <v>0.12546697372775348</v>
      </c>
      <c r="P64" s="302">
        <f t="shared" si="16"/>
        <v>0.1276083644156259</v>
      </c>
      <c r="Q64" s="302">
        <f t="shared" si="16"/>
        <v>0.11263585189610444</v>
      </c>
      <c r="R64" s="302">
        <f t="shared" si="16"/>
        <v>0.10611929670784706</v>
      </c>
      <c r="S64" s="302">
        <f t="shared" si="16"/>
        <v>0.12345971697709332</v>
      </c>
      <c r="T64" s="302">
        <f t="shared" si="16"/>
        <v>0.12172896251808403</v>
      </c>
      <c r="U64" s="302">
        <f t="shared" si="16"/>
        <v>0.12391529184311073</v>
      </c>
      <c r="V64" s="302">
        <f t="shared" si="16"/>
        <v>0.12342534935648874</v>
      </c>
      <c r="W64" s="302">
        <f t="shared" si="16"/>
        <v>0.13161916096670156</v>
      </c>
      <c r="X64" s="302">
        <f t="shared" si="16"/>
        <v>0.13231064417595506</v>
      </c>
      <c r="Y64" s="302">
        <f t="shared" si="16"/>
        <v>0.13862706395375232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6.1535460979686311E-2</v>
      </c>
      <c r="C65" s="302">
        <f t="shared" si="17"/>
        <v>7.2202659367980232E-2</v>
      </c>
      <c r="D65" s="302">
        <f t="shared" si="17"/>
        <v>8.8424242903037867E-2</v>
      </c>
      <c r="E65" s="302">
        <f t="shared" si="17"/>
        <v>7.3589712435489466E-2</v>
      </c>
      <c r="F65" s="302">
        <f t="shared" si="17"/>
        <v>6.225600729839656E-2</v>
      </c>
      <c r="G65" s="302">
        <f t="shared" si="17"/>
        <v>6.9966369354103761E-2</v>
      </c>
      <c r="H65" s="302">
        <f t="shared" si="17"/>
        <v>8.0801885506108201E-2</v>
      </c>
      <c r="I65" s="302">
        <f t="shared" si="17"/>
        <v>8.323895717703518E-2</v>
      </c>
      <c r="J65" s="302">
        <f t="shared" si="17"/>
        <v>0.11065212848467981</v>
      </c>
      <c r="K65" s="302">
        <f t="shared" si="17"/>
        <v>9.2410395371464199E-2</v>
      </c>
      <c r="L65" s="302">
        <f t="shared" si="17"/>
        <v>9.7221442977954833E-2</v>
      </c>
      <c r="M65" s="302">
        <f t="shared" si="17"/>
        <v>9.764524788006268E-2</v>
      </c>
      <c r="N65" s="302">
        <f t="shared" si="17"/>
        <v>0.10752486945504894</v>
      </c>
      <c r="O65" s="302">
        <f t="shared" si="17"/>
        <v>0.1217410910886767</v>
      </c>
      <c r="P65" s="302">
        <f t="shared" si="17"/>
        <v>0.12088794895015052</v>
      </c>
      <c r="Q65" s="302">
        <f t="shared" si="17"/>
        <v>0.13482854743929429</v>
      </c>
      <c r="R65" s="302">
        <f t="shared" si="17"/>
        <v>0.14068061405379154</v>
      </c>
      <c r="S65" s="302">
        <f t="shared" si="17"/>
        <v>0.12405425631374722</v>
      </c>
      <c r="T65" s="302">
        <f t="shared" si="17"/>
        <v>0.12595465417423068</v>
      </c>
      <c r="U65" s="302">
        <f t="shared" si="17"/>
        <v>0.11951471816754027</v>
      </c>
      <c r="V65" s="302">
        <f t="shared" si="17"/>
        <v>0.12126258705281208</v>
      </c>
      <c r="W65" s="302">
        <f t="shared" si="17"/>
        <v>0.11761205299033257</v>
      </c>
      <c r="X65" s="302">
        <f t="shared" si="17"/>
        <v>0.11702214411199072</v>
      </c>
      <c r="Y65" s="302">
        <f t="shared" si="17"/>
        <v>0.11012679693233762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0.18705158369412481</v>
      </c>
      <c r="C66" s="301">
        <f t="shared" si="18"/>
        <v>0.18072908284716935</v>
      </c>
      <c r="D66" s="301">
        <f t="shared" si="18"/>
        <v>0.17689154380131694</v>
      </c>
      <c r="E66" s="301">
        <f t="shared" si="18"/>
        <v>0.17693858828313599</v>
      </c>
      <c r="F66" s="301">
        <f t="shared" si="18"/>
        <v>0.17482699726893514</v>
      </c>
      <c r="G66" s="301">
        <f t="shared" si="18"/>
        <v>0.17132958366958054</v>
      </c>
      <c r="H66" s="301">
        <f t="shared" si="18"/>
        <v>0.17483631349535173</v>
      </c>
      <c r="I66" s="301">
        <f t="shared" si="18"/>
        <v>0.17618524314193473</v>
      </c>
      <c r="J66" s="301">
        <f t="shared" si="18"/>
        <v>0.16429866231888132</v>
      </c>
      <c r="K66" s="301">
        <f t="shared" si="18"/>
        <v>0.16932238673212172</v>
      </c>
      <c r="L66" s="301">
        <f t="shared" si="18"/>
        <v>0.1665703696310202</v>
      </c>
      <c r="M66" s="301">
        <f t="shared" si="18"/>
        <v>0.1683233256089999</v>
      </c>
      <c r="N66" s="301">
        <f t="shared" si="18"/>
        <v>0.16883321207153951</v>
      </c>
      <c r="O66" s="301">
        <f t="shared" si="18"/>
        <v>0.16786971860557723</v>
      </c>
      <c r="P66" s="301">
        <f t="shared" si="18"/>
        <v>0.16550229716180442</v>
      </c>
      <c r="Q66" s="301">
        <f t="shared" si="18"/>
        <v>0.16036473513142352</v>
      </c>
      <c r="R66" s="301">
        <f t="shared" si="18"/>
        <v>0.1587839966391025</v>
      </c>
      <c r="S66" s="301">
        <f t="shared" si="18"/>
        <v>0.16582685455384641</v>
      </c>
      <c r="T66" s="301">
        <f t="shared" si="18"/>
        <v>0.16382551637696058</v>
      </c>
      <c r="U66" s="301">
        <f t="shared" si="18"/>
        <v>0.18231008270737531</v>
      </c>
      <c r="V66" s="301">
        <f t="shared" si="18"/>
        <v>0.17647878147176321</v>
      </c>
      <c r="W66" s="301">
        <f t="shared" si="18"/>
        <v>0.16237906938798752</v>
      </c>
      <c r="X66" s="301">
        <f t="shared" si="18"/>
        <v>0.16245653072689453</v>
      </c>
      <c r="Y66" s="301">
        <f t="shared" si="18"/>
        <v>0.17074926972984941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9.3985015250246717E-2</v>
      </c>
      <c r="C67" s="301">
        <f t="shared" si="19"/>
        <v>9.7955103891168557E-2</v>
      </c>
      <c r="D67" s="301">
        <f t="shared" si="19"/>
        <v>0.10243997161447335</v>
      </c>
      <c r="E67" s="301">
        <f t="shared" si="19"/>
        <v>9.8856383816691623E-2</v>
      </c>
      <c r="F67" s="301">
        <f t="shared" si="19"/>
        <v>9.5799616950346222E-2</v>
      </c>
      <c r="G67" s="301">
        <f t="shared" si="19"/>
        <v>9.8602620445128297E-2</v>
      </c>
      <c r="H67" s="301">
        <f t="shared" si="19"/>
        <v>0.10088128031734012</v>
      </c>
      <c r="I67" s="301">
        <f t="shared" si="19"/>
        <v>0.10126961952355093</v>
      </c>
      <c r="J67" s="301">
        <f t="shared" si="19"/>
        <v>0.10843840739940919</v>
      </c>
      <c r="K67" s="301">
        <f t="shared" si="19"/>
        <v>0.10428776389490692</v>
      </c>
      <c r="L67" s="301">
        <f t="shared" si="19"/>
        <v>0.10563802527812451</v>
      </c>
      <c r="M67" s="301">
        <f t="shared" si="19"/>
        <v>0.10545696839785158</v>
      </c>
      <c r="N67" s="301">
        <f t="shared" si="19"/>
        <v>0.10718328452280551</v>
      </c>
      <c r="O67" s="301">
        <f t="shared" si="19"/>
        <v>0.10960597458026709</v>
      </c>
      <c r="P67" s="301">
        <f t="shared" si="19"/>
        <v>0.10991957362936917</v>
      </c>
      <c r="Q67" s="301">
        <f t="shared" si="19"/>
        <v>0.11265800766780137</v>
      </c>
      <c r="R67" s="301">
        <f t="shared" si="19"/>
        <v>0.11360311028351998</v>
      </c>
      <c r="S67" s="301">
        <f t="shared" si="19"/>
        <v>0.11028952768099401</v>
      </c>
      <c r="T67" s="301">
        <f t="shared" si="19"/>
        <v>0.11087415924190128</v>
      </c>
      <c r="U67" s="301">
        <f t="shared" si="19"/>
        <v>0.10708977808712924</v>
      </c>
      <c r="V67" s="301">
        <f t="shared" si="19"/>
        <v>0.10819610036393498</v>
      </c>
      <c r="W67" s="301">
        <f t="shared" si="19"/>
        <v>0.10981652514403702</v>
      </c>
      <c r="X67" s="301">
        <f t="shared" si="19"/>
        <v>0.10971613959949034</v>
      </c>
      <c r="Y67" s="301">
        <f t="shared" si="19"/>
        <v>0.10735546519932446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6.3642486947866311E-2</v>
      </c>
      <c r="C68" s="235">
        <f t="shared" si="20"/>
        <v>6.6330855022702362E-2</v>
      </c>
      <c r="D68" s="235">
        <f t="shared" si="20"/>
        <v>6.9367808677317927E-2</v>
      </c>
      <c r="E68" s="235">
        <f t="shared" si="20"/>
        <v>6.6941161843888181E-2</v>
      </c>
      <c r="F68" s="235">
        <f t="shared" si="20"/>
        <v>6.4871254796726771E-2</v>
      </c>
      <c r="G68" s="235">
        <f t="shared" si="20"/>
        <v>6.6769324535360178E-2</v>
      </c>
      <c r="H68" s="235">
        <f t="shared" si="20"/>
        <v>6.8312332011495974E-2</v>
      </c>
      <c r="I68" s="235">
        <f t="shared" si="20"/>
        <v>6.8575298110898186E-2</v>
      </c>
      <c r="J68" s="235">
        <f t="shared" si="20"/>
        <v>7.3429683542517665E-2</v>
      </c>
      <c r="K68" s="235">
        <f t="shared" si="20"/>
        <v>7.0619051716186848E-2</v>
      </c>
      <c r="L68" s="235">
        <f t="shared" si="20"/>
        <v>7.1533388881838467E-2</v>
      </c>
      <c r="M68" s="235">
        <f t="shared" si="20"/>
        <v>7.1410785186888689E-2</v>
      </c>
      <c r="N68" s="235">
        <f t="shared" si="20"/>
        <v>7.2579769957043114E-2</v>
      </c>
      <c r="O68" s="235">
        <f t="shared" si="20"/>
        <v>7.4220308291267814E-2</v>
      </c>
      <c r="P68" s="235">
        <f t="shared" si="20"/>
        <v>7.4432663668730956E-2</v>
      </c>
      <c r="Q68" s="235">
        <f t="shared" si="20"/>
        <v>7.6287009833217581E-2</v>
      </c>
      <c r="R68" s="235">
        <f t="shared" si="20"/>
        <v>7.6926991437999109E-2</v>
      </c>
      <c r="S68" s="235">
        <f t="shared" si="20"/>
        <v>7.4683180156270498E-2</v>
      </c>
      <c r="T68" s="235">
        <f t="shared" si="20"/>
        <v>7.507906673867179E-2</v>
      </c>
      <c r="U68" s="235">
        <f t="shared" si="20"/>
        <v>7.2516451542972302E-2</v>
      </c>
      <c r="V68" s="235">
        <f t="shared" si="20"/>
        <v>7.3265603957048855E-2</v>
      </c>
      <c r="W68" s="235">
        <f t="shared" si="20"/>
        <v>7.4362883801533095E-2</v>
      </c>
      <c r="X68" s="235">
        <f t="shared" si="20"/>
        <v>7.4294907159814669E-2</v>
      </c>
      <c r="Y68" s="235">
        <f t="shared" si="20"/>
        <v>7.2696363080200582E-2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27.050993014354066</v>
      </c>
      <c r="D72" s="322">
        <f t="shared" si="21"/>
        <v>27.358143238711232</v>
      </c>
      <c r="E72" s="322">
        <f t="shared" si="21"/>
        <v>30.318407752089236</v>
      </c>
      <c r="F72" s="322">
        <f t="shared" si="21"/>
        <v>29.668429317156541</v>
      </c>
      <c r="G72" s="322">
        <f t="shared" si="21"/>
        <v>29.042527615072665</v>
      </c>
      <c r="H72" s="322">
        <f t="shared" si="21"/>
        <v>27.23552936067993</v>
      </c>
      <c r="I72" s="322">
        <f t="shared" si="21"/>
        <v>25.847240732024673</v>
      </c>
      <c r="J72" s="322">
        <f t="shared" si="21"/>
        <v>27.252915675471083</v>
      </c>
      <c r="K72" s="322">
        <f t="shared" si="21"/>
        <v>28.601577133600905</v>
      </c>
      <c r="L72" s="322">
        <f t="shared" si="21"/>
        <v>28.208621376604423</v>
      </c>
      <c r="M72" s="322">
        <f t="shared" si="21"/>
        <v>26.045680372108176</v>
      </c>
      <c r="N72" s="322">
        <f t="shared" si="21"/>
        <v>25.856605727825055</v>
      </c>
      <c r="O72" s="322">
        <f t="shared" si="21"/>
        <v>26.491190355758484</v>
      </c>
      <c r="P72" s="322">
        <f t="shared" si="21"/>
        <v>24.81819220777188</v>
      </c>
      <c r="Q72" s="322">
        <f t="shared" si="21"/>
        <v>23.98711714630722</v>
      </c>
      <c r="R72" s="322">
        <f t="shared" si="21"/>
        <v>23.737952645081471</v>
      </c>
      <c r="S72" s="322">
        <f t="shared" si="21"/>
        <v>23.500397149372766</v>
      </c>
      <c r="T72" s="322">
        <f t="shared" si="21"/>
        <v>23.003544119985047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22.928936075544861</v>
      </c>
      <c r="X72" s="322">
        <f t="shared" si="21"/>
        <v>21.739299828770037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0.50650328874044126</v>
      </c>
      <c r="C73" s="334">
        <f>IF(C$6=0,0,C$6/MAE!C$5*1000)</f>
        <v>0.55203808980840163</v>
      </c>
      <c r="D73" s="334">
        <f>IF(D$6=0,0,D$6/MAE!D$5*1000)</f>
        <v>0.58386821183297399</v>
      </c>
      <c r="E73" s="334">
        <f>IF(E$6=0,0,E$6/MAE!E$5*1000)</f>
        <v>0.62441003196906097</v>
      </c>
      <c r="F73" s="334">
        <f>IF(F$6=0,0,F$6/MAE!F$5*1000)</f>
        <v>0.59213003418792076</v>
      </c>
      <c r="G73" s="334">
        <f>IF(G$6=0,0,G$6/MAE!G$5*1000)</f>
        <v>0.59659777649920132</v>
      </c>
      <c r="H73" s="334">
        <f>IF(H$6=0,0,H$6/MAE!H$5*1000)</f>
        <v>0.57240730667206241</v>
      </c>
      <c r="I73" s="334">
        <f>IF(I$6=0,0,I$6/MAE!I$5*1000)</f>
        <v>0.54532088222203456</v>
      </c>
      <c r="J73" s="334">
        <f>IF(J$6=0,0,J$6/MAE!J$5*1000)</f>
        <v>0.61567974434134953</v>
      </c>
      <c r="K73" s="334">
        <f>IF(K$6=0,0,K$6/MAE!K$5*1000)</f>
        <v>0.62141552565227909</v>
      </c>
      <c r="L73" s="334">
        <f>IF(L$6=0,0,L$6/MAE!L$5*1000)</f>
        <v>0.62081313709224617</v>
      </c>
      <c r="M73" s="334">
        <f>IF(M$6=0,0,M$6/MAE!M$5*1000)</f>
        <v>0.57222885247957433</v>
      </c>
      <c r="N73" s="334">
        <f>IF(N$6=0,0,N$6/MAE!N$5*1000)</f>
        <v>0.57737415177489104</v>
      </c>
      <c r="O73" s="334">
        <f>IF(O$6=0,0,O$6/MAE!O$5*1000)</f>
        <v>0.60491515348630831</v>
      </c>
      <c r="P73" s="334">
        <f>IF(P$6=0,0,P$6/MAE!P$5*1000)</f>
        <v>0.56833439702708721</v>
      </c>
      <c r="Q73" s="334">
        <f>IF(Q$6=0,0,Q$6/MAE!Q$5*1000)</f>
        <v>0.56298767237440195</v>
      </c>
      <c r="R73" s="334">
        <f>IF(R$6=0,0,R$6/MAE!R$5*1000)</f>
        <v>0.56181359421753474</v>
      </c>
      <c r="S73" s="334">
        <f>IF(S$6=0,0,S$6/MAE!S$5*1000)</f>
        <v>0.53996827123335422</v>
      </c>
      <c r="T73" s="334">
        <f>IF(T$6=0,0,T$6/MAE!T$5*1000)</f>
        <v>0.53135387789319244</v>
      </c>
      <c r="U73" s="334">
        <f>IF(U$6=0,0,U$6/MAE!U$5*1000)</f>
        <v>0.50682391872712607</v>
      </c>
      <c r="V73" s="334">
        <f>IF(V$6=0,0,V$6/MAE!V$5*1000)</f>
        <v>0.51771346316485789</v>
      </c>
      <c r="W73" s="334">
        <f>IF(W$6=0,0,W$6/MAE!W$5*1000)</f>
        <v>0.5245783510554356</v>
      </c>
      <c r="X73" s="334">
        <f>IF(X$6=0,0,X$6/MAE!X$5*1000)</f>
        <v>0.49690667808510625</v>
      </c>
      <c r="Y73" s="334">
        <f>IF(Y$6=0,0,Y$6/MAE!Y$5*1000)</f>
        <v>0.46473873215794431</v>
      </c>
      <c r="DA73" s="67"/>
    </row>
    <row r="74" spans="1:105" ht="12" customHeight="1" x14ac:dyDescent="0.25">
      <c r="A74" s="173" t="s">
        <v>92</v>
      </c>
      <c r="B74" s="335">
        <f>IF(B$7=0,0,B$7/MAE!B$5*1000)</f>
        <v>0.68884447268699978</v>
      </c>
      <c r="C74" s="335">
        <f>IF(C$7=0,0,C$7/MAE!C$5*1000)</f>
        <v>0.75077180213942663</v>
      </c>
      <c r="D74" s="335">
        <f>IF(D$7=0,0,D$7/MAE!D$5*1000)</f>
        <v>0.79406076809284476</v>
      </c>
      <c r="E74" s="335">
        <f>IF(E$7=0,0,E$7/MAE!E$5*1000)</f>
        <v>0.84919764347792315</v>
      </c>
      <c r="F74" s="335">
        <f>IF(F$7=0,0,F$7/MAE!F$5*1000)</f>
        <v>0.80529684649557198</v>
      </c>
      <c r="G74" s="335">
        <f>IF(G$7=0,0,G$7/MAE!G$5*1000)</f>
        <v>0.81137297603891412</v>
      </c>
      <c r="H74" s="335">
        <f>IF(H$7=0,0,H$7/MAE!H$5*1000)</f>
        <v>0.77847393707400492</v>
      </c>
      <c r="I74" s="335">
        <f>IF(I$7=0,0,I$7/MAE!I$5*1000)</f>
        <v>0.74163639982196727</v>
      </c>
      <c r="J74" s="335">
        <f>IF(J$7=0,0,J$7/MAE!J$5*1000)</f>
        <v>0.83732445230423569</v>
      </c>
      <c r="K74" s="335">
        <f>IF(K$7=0,0,K$7/MAE!K$5*1000)</f>
        <v>0.8451251148870994</v>
      </c>
      <c r="L74" s="335">
        <f>IF(L$7=0,0,L$7/MAE!L$5*1000)</f>
        <v>0.84430586644545491</v>
      </c>
      <c r="M74" s="335">
        <f>IF(M$7=0,0,M$7/MAE!M$5*1000)</f>
        <v>0.7782312393722205</v>
      </c>
      <c r="N74" s="335">
        <f>IF(N$7=0,0,N$7/MAE!N$5*1000)</f>
        <v>0.78522884641385182</v>
      </c>
      <c r="O74" s="335">
        <f>IF(O$7=0,0,O$7/MAE!O$5*1000)</f>
        <v>0.82268460874137961</v>
      </c>
      <c r="P74" s="335">
        <f>IF(P$7=0,0,P$7/MAE!P$5*1000)</f>
        <v>0.77293477995683857</v>
      </c>
      <c r="Q74" s="335">
        <f>IF(Q$7=0,0,Q$7/MAE!Q$5*1000)</f>
        <v>0.76566323442918682</v>
      </c>
      <c r="R74" s="335">
        <f>IF(R$7=0,0,R$7/MAE!R$5*1000)</f>
        <v>0.7640664881358471</v>
      </c>
      <c r="S74" s="335">
        <f>IF(S$7=0,0,S$7/MAE!S$5*1000)</f>
        <v>0.73435684887736163</v>
      </c>
      <c r="T74" s="335">
        <f>IF(T$7=0,0,T$7/MAE!T$5*1000)</f>
        <v>0.72264127393474176</v>
      </c>
      <c r="U74" s="335">
        <f>IF(U$7=0,0,U$7/MAE!U$5*1000)</f>
        <v>0.68928052946889129</v>
      </c>
      <c r="V74" s="335">
        <f>IF(V$7=0,0,V$7/MAE!V$5*1000)</f>
        <v>0.70409030990420707</v>
      </c>
      <c r="W74" s="335">
        <f>IF(W$7=0,0,W$7/MAE!W$5*1000)</f>
        <v>0.71342655743539218</v>
      </c>
      <c r="X74" s="335">
        <f>IF(X$7=0,0,X$7/MAE!X$5*1000)</f>
        <v>0.67579308219574441</v>
      </c>
      <c r="Y74" s="335">
        <f>IF(Y$7=0,0,Y$7/MAE!Y$5*1000)</f>
        <v>0.63204467573480416</v>
      </c>
      <c r="DA74" s="177"/>
    </row>
    <row r="75" spans="1:105" ht="12" customHeight="1" x14ac:dyDescent="0.25">
      <c r="A75" s="173" t="s">
        <v>93</v>
      </c>
      <c r="B75" s="335">
        <f>IF(B$8=0,0,B$8/MAE!B$5*1000)</f>
        <v>0.85092552508394093</v>
      </c>
      <c r="C75" s="335">
        <f>IF(C$8=0,0,C$8/MAE!C$5*1000)</f>
        <v>0.92742399087811511</v>
      </c>
      <c r="D75" s="335">
        <f>IF(D$8=0,0,D$8/MAE!D$5*1000)</f>
        <v>0.98089859587939665</v>
      </c>
      <c r="E75" s="335">
        <f>IF(E$8=0,0,E$8/MAE!E$5*1000)</f>
        <v>1.049008853708022</v>
      </c>
      <c r="F75" s="335">
        <f>IF(F$8=0,0,F$8/MAE!F$5*1000)</f>
        <v>0.9947784574357067</v>
      </c>
      <c r="G75" s="335">
        <f>IF(G$8=0,0,G$8/MAE!G$5*1000)</f>
        <v>1.0022842645186585</v>
      </c>
      <c r="H75" s="335">
        <f>IF(H$8=0,0,H$8/MAE!H$5*1000)</f>
        <v>0.96164427520906459</v>
      </c>
      <c r="I75" s="335">
        <f>IF(I$8=0,0,I$8/MAE!I$5*1000)</f>
        <v>0.91613908213301809</v>
      </c>
      <c r="J75" s="335">
        <f>IF(J$8=0,0,J$8/MAE!J$5*1000)</f>
        <v>1.0343419704934675</v>
      </c>
      <c r="K75" s="335">
        <f>IF(K$8=0,0,K$8/MAE!K$5*1000)</f>
        <v>1.0439780830958292</v>
      </c>
      <c r="L75" s="335">
        <f>IF(L$8=0,0,L$8/MAE!L$5*1000)</f>
        <v>1.0429660703149735</v>
      </c>
      <c r="M75" s="335">
        <f>IF(M$8=0,0,M$8/MAE!M$5*1000)</f>
        <v>0.96134447216568453</v>
      </c>
      <c r="N75" s="335">
        <f>IF(N$8=0,0,N$8/MAE!N$5*1000)</f>
        <v>0.96998857498181668</v>
      </c>
      <c r="O75" s="335">
        <f>IF(O$8=0,0,O$8/MAE!O$5*1000)</f>
        <v>1.0162574578569987</v>
      </c>
      <c r="P75" s="335">
        <f>IF(P$8=0,0,P$8/MAE!P$5*1000)</f>
        <v>0.95480178700550589</v>
      </c>
      <c r="Q75" s="335">
        <f>IF(Q$8=0,0,Q$8/MAE!Q$5*1000)</f>
        <v>0.94581928958899497</v>
      </c>
      <c r="R75" s="335">
        <f>IF(R$8=0,0,R$8/MAE!R$5*1000)</f>
        <v>0.94384683828545846</v>
      </c>
      <c r="S75" s="335">
        <f>IF(S$8=0,0,S$8/MAE!S$5*1000)</f>
        <v>0.90714669567203499</v>
      </c>
      <c r="T75" s="335">
        <f>IF(T$8=0,0,T$8/MAE!T$5*1000)</f>
        <v>0.89267451486056371</v>
      </c>
      <c r="U75" s="335">
        <f>IF(U$8=0,0,U$8/MAE!U$5*1000)</f>
        <v>0.85146418346157171</v>
      </c>
      <c r="V75" s="335">
        <f>IF(V$8=0,0,V$8/MAE!V$5*1000)</f>
        <v>0.8697586181169612</v>
      </c>
      <c r="W75" s="335">
        <f>IF(W$8=0,0,W$8/MAE!W$5*1000)</f>
        <v>0.88129162977313147</v>
      </c>
      <c r="X75" s="335">
        <f>IF(X$8=0,0,X$8/MAE!X$5*1000)</f>
        <v>0.83480321918297862</v>
      </c>
      <c r="Y75" s="335">
        <f>IF(Y$8=0,0,Y$8/MAE!Y$5*1000)</f>
        <v>0.78076107002534634</v>
      </c>
      <c r="DA75" s="177"/>
    </row>
    <row r="76" spans="1:105" ht="12" customHeight="1" x14ac:dyDescent="0.25">
      <c r="A76" s="173" t="s">
        <v>94</v>
      </c>
      <c r="B76" s="335">
        <f>IF(B$9=0,0,B$9/MAE!B$5*1000)</f>
        <v>0.52676342029005874</v>
      </c>
      <c r="C76" s="335">
        <f>IF(C$9=0,0,C$9/MAE!C$5*1000)</f>
        <v>0.5741196134007378</v>
      </c>
      <c r="D76" s="335">
        <f>IF(D$9=0,0,D$9/MAE!D$5*1000)</f>
        <v>0.60722294030629298</v>
      </c>
      <c r="E76" s="335">
        <f>IF(E$9=0,0,E$9/MAE!E$5*1000)</f>
        <v>0.6493864332478233</v>
      </c>
      <c r="F76" s="335">
        <f>IF(F$9=0,0,F$9/MAE!F$5*1000)</f>
        <v>0.61581523555543738</v>
      </c>
      <c r="G76" s="335">
        <f>IF(G$9=0,0,G$9/MAE!G$5*1000)</f>
        <v>0.62046168755916931</v>
      </c>
      <c r="H76" s="335">
        <f>IF(H$9=0,0,H$9/MAE!H$5*1000)</f>
        <v>0.59530359893894447</v>
      </c>
      <c r="I76" s="335">
        <f>IF(I$9=0,0,I$9/MAE!I$5*1000)</f>
        <v>0.5671337175109159</v>
      </c>
      <c r="J76" s="335">
        <f>IF(J$9=0,0,J$9/MAE!J$5*1000)</f>
        <v>0.64030693411500339</v>
      </c>
      <c r="K76" s="335">
        <f>IF(K$9=0,0,K$9/MAE!K$5*1000)</f>
        <v>0.64627214667837019</v>
      </c>
      <c r="L76" s="335">
        <f>IF(L$9=0,0,L$9/MAE!L$5*1000)</f>
        <v>0.64564566257593614</v>
      </c>
      <c r="M76" s="335">
        <f>IF(M$9=0,0,M$9/MAE!M$5*1000)</f>
        <v>0.59511800657875735</v>
      </c>
      <c r="N76" s="335">
        <f>IF(N$9=0,0,N$9/MAE!N$5*1000)</f>
        <v>0.6004691178458863</v>
      </c>
      <c r="O76" s="335">
        <f>IF(O$9=0,0,O$9/MAE!O$5*1000)</f>
        <v>0.6291117596257606</v>
      </c>
      <c r="P76" s="335">
        <f>IF(P$9=0,0,P$9/MAE!P$5*1000)</f>
        <v>0.59106777290817036</v>
      </c>
      <c r="Q76" s="335">
        <f>IF(Q$9=0,0,Q$9/MAE!Q$5*1000)</f>
        <v>0.58550717926937801</v>
      </c>
      <c r="R76" s="335">
        <f>IF(R$9=0,0,R$9/MAE!R$5*1000)</f>
        <v>0.58428613798623585</v>
      </c>
      <c r="S76" s="335">
        <f>IF(S$9=0,0,S$9/MAE!S$5*1000)</f>
        <v>0.56156700208268828</v>
      </c>
      <c r="T76" s="335">
        <f>IF(T$9=0,0,T$9/MAE!T$5*1000)</f>
        <v>0.55260803300892014</v>
      </c>
      <c r="U76" s="335">
        <f>IF(U$9=0,0,U$9/MAE!U$5*1000)</f>
        <v>0.5270968754762112</v>
      </c>
      <c r="V76" s="335">
        <f>IF(V$9=0,0,V$9/MAE!V$5*1000)</f>
        <v>0.53842200169145205</v>
      </c>
      <c r="W76" s="335">
        <f>IF(W$9=0,0,W$9/MAE!W$5*1000)</f>
        <v>0.54556148509765279</v>
      </c>
      <c r="X76" s="335">
        <f>IF(X$9=0,0,X$9/MAE!X$5*1000)</f>
        <v>0.51678294520851042</v>
      </c>
      <c r="Y76" s="335">
        <f>IF(Y$9=0,0,Y$9/MAE!Y$5*1000)</f>
        <v>0.48332828144426182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0.69584023451768295</v>
      </c>
      <c r="C77" s="336">
        <f>IF(C$10=0,0,C$10/MAE!C$5*1000)</f>
        <v>0.72303328270154565</v>
      </c>
      <c r="D77" s="336">
        <f>IF(D$10=0,0,D$10/MAE!D$5*1000)</f>
        <v>0.72172781222742921</v>
      </c>
      <c r="E77" s="336">
        <f>IF(E$10=0,0,E$10/MAE!E$5*1000)</f>
        <v>0.80965473102276841</v>
      </c>
      <c r="F77" s="336">
        <f>IF(F$10=0,0,F$10/MAE!F$5*1000)</f>
        <v>0.82213046736402517</v>
      </c>
      <c r="G77" s="336">
        <f>IF(G$10=0,0,G$10/MAE!G$5*1000)</f>
        <v>0.79363693620820053</v>
      </c>
      <c r="H77" s="336">
        <f>IF(H$10=0,0,H$10/MAE!H$5*1000)</f>
        <v>0.73723085084711293</v>
      </c>
      <c r="I77" s="336">
        <f>IF(I$10=0,0,I$10/MAE!I$5*1000)</f>
        <v>0.69478579231614324</v>
      </c>
      <c r="J77" s="336">
        <f>IF(J$10=0,0,J$10/MAE!J$5*1000)</f>
        <v>0.72372667121907397</v>
      </c>
      <c r="K77" s="336">
        <f>IF(K$10=0,0,K$10/MAE!K$5*1000)</f>
        <v>0.76412393157467895</v>
      </c>
      <c r="L77" s="336">
        <f>IF(L$10=0,0,L$10/MAE!L$5*1000)</f>
        <v>0.75722251949792818</v>
      </c>
      <c r="M77" s="336">
        <f>IF(M$10=0,0,M$10/MAE!M$5*1000)</f>
        <v>0.69696125998427982</v>
      </c>
      <c r="N77" s="336">
        <f>IF(N$10=0,0,N$10/MAE!N$5*1000)</f>
        <v>0.68465506135205023</v>
      </c>
      <c r="O77" s="336">
        <f>IF(O$10=0,0,O$10/MAE!O$5*1000)</f>
        <v>0.69492811805158428</v>
      </c>
      <c r="P77" s="336">
        <f>IF(P$10=0,0,P$10/MAE!P$5*1000)</f>
        <v>0.64726673295944903</v>
      </c>
      <c r="Q77" s="336">
        <f>IF(Q$10=0,0,Q$10/MAE!Q$5*1000)</f>
        <v>0.62808470915436776</v>
      </c>
      <c r="R77" s="336">
        <f>IF(R$10=0,0,R$10/MAE!R$5*1000)</f>
        <v>0.6239442847299046</v>
      </c>
      <c r="S77" s="336">
        <f>IF(S$10=0,0,S$10/MAE!S$5*1000)</f>
        <v>0.61626945863996341</v>
      </c>
      <c r="T77" s="336">
        <f>IF(T$10=0,0,T$10/MAE!T$5*1000)</f>
        <v>0.6052153869975142</v>
      </c>
      <c r="U77" s="336">
        <f>IF(U$10=0,0,U$10/MAE!U$5*1000)</f>
        <v>0.58817924000205335</v>
      </c>
      <c r="V77" s="336">
        <f>IF(V$10=0,0,V$10/MAE!V$5*1000)</f>
        <v>0.5990658997805558</v>
      </c>
      <c r="W77" s="336">
        <f>IF(W$10=0,0,W$10/MAE!W$5*1000)</f>
        <v>0.60970900026247654</v>
      </c>
      <c r="X77" s="336">
        <f>IF(X$10=0,0,X$10/MAE!X$5*1000)</f>
        <v>0.57837449414526232</v>
      </c>
      <c r="Y77" s="336">
        <f>IF(Y$10=0,0,Y$10/MAE!Y$5*1000)</f>
        <v>0.54605902707185028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4.69964372652443</v>
      </c>
      <c r="C78" s="349">
        <f>IF(C$16=0,0,C$16/MAE!C$5*1000)</f>
        <v>4.8686953770440153</v>
      </c>
      <c r="D78" s="349">
        <f>IF(D$16=0,0,D$16/MAE!D$5*1000)</f>
        <v>4.8461481518841518</v>
      </c>
      <c r="E78" s="349">
        <f>IF(E$16=0,0,E$16/MAE!E$5*1000)</f>
        <v>5.4717435930047493</v>
      </c>
      <c r="F78" s="349">
        <f>IF(F$16=0,0,F$16/MAE!F$5*1000)</f>
        <v>5.4512578579725988</v>
      </c>
      <c r="G78" s="349">
        <f>IF(G$16=0,0,G$16/MAE!G$5*1000)</f>
        <v>5.2938800696695658</v>
      </c>
      <c r="H78" s="349">
        <f>IF(H$16=0,0,H$16/MAE!H$5*1000)</f>
        <v>4.8644846923595724</v>
      </c>
      <c r="I78" s="349">
        <f>IF(I$16=0,0,I$16/MAE!I$5*1000)</f>
        <v>4.5966407133583047</v>
      </c>
      <c r="J78" s="349">
        <f>IF(J$16=0,0,J$16/MAE!J$5*1000)</f>
        <v>4.7761643014227477</v>
      </c>
      <c r="K78" s="349">
        <f>IF(K$16=0,0,K$16/MAE!K$5*1000)</f>
        <v>5.0744840690536526</v>
      </c>
      <c r="L78" s="349">
        <f>IF(L$16=0,0,L$16/MAE!L$5*1000)</f>
        <v>4.9897580005148345</v>
      </c>
      <c r="M78" s="349">
        <f>IF(M$16=0,0,M$16/MAE!M$5*1000)</f>
        <v>4.5967449669847378</v>
      </c>
      <c r="N78" s="349">
        <f>IF(N$16=0,0,N$16/MAE!N$5*1000)</f>
        <v>4.5190720511823486</v>
      </c>
      <c r="O78" s="349">
        <f>IF(O$16=0,0,O$16/MAE!O$5*1000)</f>
        <v>4.5841851317715134</v>
      </c>
      <c r="P78" s="349">
        <f>IF(P$16=0,0,P$16/MAE!P$5*1000)</f>
        <v>4.3170604876241869</v>
      </c>
      <c r="Q78" s="349">
        <f>IF(Q$16=0,0,Q$16/MAE!Q$5*1000)</f>
        <v>4.1551702754791311</v>
      </c>
      <c r="R78" s="349">
        <f>IF(R$16=0,0,R$16/MAE!R$5*1000)</f>
        <v>4.1009672161290771</v>
      </c>
      <c r="S78" s="349">
        <f>IF(S$16=0,0,S$16/MAE!S$5*1000)</f>
        <v>4.0716736706477974</v>
      </c>
      <c r="T78" s="349">
        <f>IF(T$16=0,0,T$16/MAE!T$5*1000)</f>
        <v>3.9883207030653898</v>
      </c>
      <c r="U78" s="349">
        <f>IF(U$16=0,0,U$16/MAE!U$5*1000)</f>
        <v>3.8709938223071636</v>
      </c>
      <c r="V78" s="349">
        <f>IF(V$16=0,0,V$16/MAE!V$5*1000)</f>
        <v>3.9339577068931666</v>
      </c>
      <c r="W78" s="349">
        <f>IF(W$16=0,0,W$16/MAE!W$5*1000)</f>
        <v>4.0002246009958977</v>
      </c>
      <c r="X78" s="349">
        <f>IF(X$16=0,0,X$16/MAE!X$5*1000)</f>
        <v>3.7942241692144272</v>
      </c>
      <c r="Y78" s="349">
        <f>IF(Y$16=0,0,Y$16/MAE!Y$5*1000)</f>
        <v>3.6182104048035342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2.2696235537904346</v>
      </c>
      <c r="C79" s="349">
        <f>IF(C$24=0,0,C$24/MAE!C$5*1000)</f>
        <v>2.3666322637939596</v>
      </c>
      <c r="D79" s="349">
        <f>IF(D$24=0,0,D$24/MAE!D$5*1000)</f>
        <v>2.361381914301167</v>
      </c>
      <c r="E79" s="349">
        <f>IF(E$24=0,0,E$24/MAE!E$5*1000)</f>
        <v>2.6570160439432797</v>
      </c>
      <c r="F79" s="349">
        <f>IF(F$24=0,0,F$24/MAE!F$5*1000)</f>
        <v>2.6458143795120574</v>
      </c>
      <c r="G79" s="349">
        <f>IF(G$24=0,0,G$24/MAE!G$5*1000)</f>
        <v>2.5829446469084765</v>
      </c>
      <c r="H79" s="349">
        <f>IF(H$24=0,0,H$24/MAE!H$5*1000)</f>
        <v>2.4068837076140048</v>
      </c>
      <c r="I79" s="349">
        <f>IF(I$24=0,0,I$24/MAE!I$5*1000)</f>
        <v>2.27502968802203</v>
      </c>
      <c r="J79" s="349">
        <f>IF(J$24=0,0,J$24/MAE!J$5*1000)</f>
        <v>2.3682264061314444</v>
      </c>
      <c r="K79" s="349">
        <f>IF(K$24=0,0,K$24/MAE!K$5*1000)</f>
        <v>2.5114172244106725</v>
      </c>
      <c r="L79" s="349">
        <f>IF(L$24=0,0,L$24/MAE!L$5*1000)</f>
        <v>2.4832025748633955</v>
      </c>
      <c r="M79" s="349">
        <f>IF(M$24=0,0,M$24/MAE!M$5*1000)</f>
        <v>2.2875365342957719</v>
      </c>
      <c r="N79" s="349">
        <f>IF(N$24=0,0,N$24/MAE!N$5*1000)</f>
        <v>2.2504844858883759</v>
      </c>
      <c r="O79" s="349">
        <f>IF(O$24=0,0,O$24/MAE!O$5*1000)</f>
        <v>2.2734265012049111</v>
      </c>
      <c r="P79" s="349">
        <f>IF(P$24=0,0,P$24/MAE!P$5*1000)</f>
        <v>2.1167399012696269</v>
      </c>
      <c r="Q79" s="349">
        <f>IF(Q$24=0,0,Q$24/MAE!Q$5*1000)</f>
        <v>2.0289932928710037</v>
      </c>
      <c r="R79" s="349">
        <f>IF(R$24=0,0,R$24/MAE!R$5*1000)</f>
        <v>2.0085019659835366</v>
      </c>
      <c r="S79" s="349">
        <f>IF(S$24=0,0,S$24/MAE!S$5*1000)</f>
        <v>2.0088094938482928</v>
      </c>
      <c r="T79" s="349">
        <f>IF(T$24=0,0,T$24/MAE!T$5*1000)</f>
        <v>1.966978593791191</v>
      </c>
      <c r="U79" s="349">
        <f>IF(U$24=0,0,U$24/MAE!U$5*1000)</f>
        <v>1.9314954680157883</v>
      </c>
      <c r="V79" s="349">
        <f>IF(V$24=0,0,V$24/MAE!V$5*1000)</f>
        <v>1.9637364215763062</v>
      </c>
      <c r="W79" s="349">
        <f>IF(W$24=0,0,W$24/MAE!W$5*1000)</f>
        <v>1.9933206819253546</v>
      </c>
      <c r="X79" s="349">
        <f>IF(X$24=0,0,X$24/MAE!X$5*1000)</f>
        <v>1.8901324510830035</v>
      </c>
      <c r="Y79" s="349">
        <f>IF(Y$24=0,0,Y$24/MAE!Y$5*1000)</f>
        <v>1.7957303205655812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6.7137767521777585</v>
      </c>
      <c r="C80" s="349">
        <f>IF(C$27=0,0,C$27/MAE!C$5*1000)</f>
        <v>6.9552791100628815</v>
      </c>
      <c r="D80" s="349">
        <f>IF(D$27=0,0,D$27/MAE!D$5*1000)</f>
        <v>6.9230687884059288</v>
      </c>
      <c r="E80" s="349">
        <f>IF(E$27=0,0,E$27/MAE!E$5*1000)</f>
        <v>7.8167765614353595</v>
      </c>
      <c r="F80" s="349">
        <f>IF(F$27=0,0,F$27/MAE!F$5*1000)</f>
        <v>7.7875112256751411</v>
      </c>
      <c r="G80" s="349">
        <f>IF(G$27=0,0,G$27/MAE!G$5*1000)</f>
        <v>7.562685813813669</v>
      </c>
      <c r="H80" s="349">
        <f>IF(H$27=0,0,H$27/MAE!H$5*1000)</f>
        <v>6.9492638462279581</v>
      </c>
      <c r="I80" s="349">
        <f>IF(I$27=0,0,I$27/MAE!I$5*1000)</f>
        <v>6.5666295905118597</v>
      </c>
      <c r="J80" s="349">
        <f>IF(J$27=0,0,J$27/MAE!J$5*1000)</f>
        <v>6.8230918591753511</v>
      </c>
      <c r="K80" s="349">
        <f>IF(K$27=0,0,K$27/MAE!K$5*1000)</f>
        <v>7.2492629557909307</v>
      </c>
      <c r="L80" s="349">
        <f>IF(L$27=0,0,L$27/MAE!L$5*1000)</f>
        <v>7.128225715021193</v>
      </c>
      <c r="M80" s="349">
        <f>IF(M$27=0,0,M$27/MAE!M$5*1000)</f>
        <v>6.5667785242639107</v>
      </c>
      <c r="N80" s="349">
        <f>IF(N$27=0,0,N$27/MAE!N$5*1000)</f>
        <v>6.4558172159747844</v>
      </c>
      <c r="O80" s="349">
        <f>IF(O$27=0,0,O$27/MAE!O$5*1000)</f>
        <v>6.5488359025307323</v>
      </c>
      <c r="P80" s="349">
        <f>IF(P$27=0,0,P$27/MAE!P$5*1000)</f>
        <v>6.1672292680345517</v>
      </c>
      <c r="Q80" s="349">
        <f>IF(Q$27=0,0,Q$27/MAE!Q$5*1000)</f>
        <v>5.9359575363987593</v>
      </c>
      <c r="R80" s="349">
        <f>IF(R$27=0,0,R$27/MAE!R$5*1000)</f>
        <v>5.8585245944701096</v>
      </c>
      <c r="S80" s="349">
        <f>IF(S$27=0,0,S$27/MAE!S$5*1000)</f>
        <v>5.8166766723539958</v>
      </c>
      <c r="T80" s="349">
        <f>IF(T$27=0,0,T$27/MAE!T$5*1000)</f>
        <v>5.697601004379127</v>
      </c>
      <c r="U80" s="349">
        <f>IF(U$27=0,0,U$27/MAE!U$5*1000)</f>
        <v>5.5299911747245201</v>
      </c>
      <c r="V80" s="349">
        <f>IF(V$27=0,0,V$27/MAE!V$5*1000)</f>
        <v>5.6199395812759541</v>
      </c>
      <c r="W80" s="349">
        <f>IF(W$27=0,0,W$27/MAE!W$5*1000)</f>
        <v>5.7146065728512809</v>
      </c>
      <c r="X80" s="349">
        <f>IF(X$27=0,0,X$27/MAE!X$5*1000)</f>
        <v>5.4203202417348963</v>
      </c>
      <c r="Y80" s="349">
        <f>IF(Y$27=0,0,Y$27/MAE!Y$5*1000)</f>
        <v>5.1688720068621912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4.8386730784052343</v>
      </c>
      <c r="C81" s="349">
        <f>IF(C$35=0,0,C$35/MAE!C$5*1000)</f>
        <v>4.8889011575893964</v>
      </c>
      <c r="D81" s="349">
        <f>IF(D$35=0,0,D$35/MAE!D$5*1000)</f>
        <v>4.8394241930331914</v>
      </c>
      <c r="E81" s="349">
        <f>IF(E$35=0,0,E$35/MAE!E$5*1000)</f>
        <v>5.3644962666471567</v>
      </c>
      <c r="F81" s="349">
        <f>IF(F$35=0,0,F$35/MAE!F$5*1000)</f>
        <v>5.1868424112041209</v>
      </c>
      <c r="G81" s="349">
        <f>IF(G$35=0,0,G$35/MAE!G$5*1000)</f>
        <v>4.9758441650026954</v>
      </c>
      <c r="H81" s="349">
        <f>IF(H$35=0,0,H$35/MAE!H$5*1000)</f>
        <v>4.7617595495156912</v>
      </c>
      <c r="I81" s="349">
        <f>IF(I$35=0,0,I$35/MAE!I$5*1000)</f>
        <v>4.5539023929198859</v>
      </c>
      <c r="J81" s="349">
        <f>IF(J$35=0,0,J$35/MAE!J$5*1000)</f>
        <v>4.4776175897691717</v>
      </c>
      <c r="K81" s="349">
        <f>IF(K$35=0,0,K$35/MAE!K$5*1000)</f>
        <v>4.842887304564182</v>
      </c>
      <c r="L81" s="349">
        <f>IF(L$35=0,0,L$35/MAE!L$5*1000)</f>
        <v>4.6987204894824961</v>
      </c>
      <c r="M81" s="349">
        <f>IF(M$35=0,0,M$35/MAE!M$5*1000)</f>
        <v>4.3840955379823026</v>
      </c>
      <c r="N81" s="349">
        <f>IF(N$35=0,0,N$35/MAE!N$5*1000)</f>
        <v>4.3654537982960706</v>
      </c>
      <c r="O81" s="349">
        <f>IF(O$35=0,0,O$35/MAE!O$5*1000)</f>
        <v>4.4470686705479574</v>
      </c>
      <c r="P81" s="349">
        <f>IF(P$35=0,0,P$35/MAE!P$5*1000)</f>
        <v>4.1074678217894407</v>
      </c>
      <c r="Q81" s="349">
        <f>IF(Q$35=0,0,Q$35/MAE!Q$5*1000)</f>
        <v>3.8466876877339851</v>
      </c>
      <c r="R81" s="349">
        <f>IF(R$35=0,0,R$35/MAE!R$5*1000)</f>
        <v>3.769206993015791</v>
      </c>
      <c r="S81" s="349">
        <f>IF(S$35=0,0,S$35/MAE!S$5*1000)</f>
        <v>3.8969969400466642</v>
      </c>
      <c r="T81" s="349">
        <f>IF(T$35=0,0,T$35/MAE!T$5*1000)</f>
        <v>3.7685674939567462</v>
      </c>
      <c r="U81" s="349">
        <f>IF(U$35=0,0,U$35/MAE!U$5*1000)</f>
        <v>4.1415318858630927</v>
      </c>
      <c r="V81" s="349">
        <f>IF(V$35=0,0,V$35/MAE!V$5*1000)</f>
        <v>4.0533264688189687</v>
      </c>
      <c r="W81" s="349">
        <f>IF(W$35=0,0,W$35/MAE!W$5*1000)</f>
        <v>3.7231793020036301</v>
      </c>
      <c r="X81" s="349">
        <f>IF(X$35=0,0,X$35/MAE!X$5*1000)</f>
        <v>3.5316912306137529</v>
      </c>
      <c r="Y81" s="349">
        <f>IF(Y$35=0,0,Y$35/MAE!Y$5*1000)</f>
        <v>3.5480097368335297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2.4312157859541186</v>
      </c>
      <c r="C82" s="349">
        <f>IF(C$46=0,0,C$46/MAE!C$5*1000)</f>
        <v>2.6497828310803282</v>
      </c>
      <c r="D82" s="349">
        <f>IF(D$46=0,0,D$46/MAE!D$5*1000)</f>
        <v>2.8025674167982748</v>
      </c>
      <c r="E82" s="349">
        <f>IF(E$46=0,0,E$46/MAE!E$5*1000)</f>
        <v>2.9971681534514927</v>
      </c>
      <c r="F82" s="349">
        <f>IF(F$46=0,0,F$46/MAE!F$5*1000)</f>
        <v>2.8422241641020185</v>
      </c>
      <c r="G82" s="349">
        <f>IF(G$46=0,0,G$46/MAE!G$5*1000)</f>
        <v>2.8636693271961673</v>
      </c>
      <c r="H82" s="349">
        <f>IF(H$46=0,0,H$46/MAE!H$5*1000)</f>
        <v>2.7475550720258983</v>
      </c>
      <c r="I82" s="349">
        <f>IF(I$46=0,0,I$46/MAE!I$5*1000)</f>
        <v>2.6175402346657664</v>
      </c>
      <c r="J82" s="349">
        <f>IF(J$46=0,0,J$46/MAE!J$5*1000)</f>
        <v>2.9552627728384788</v>
      </c>
      <c r="K82" s="349">
        <f>IF(K$46=0,0,K$46/MAE!K$5*1000)</f>
        <v>2.9827945231309401</v>
      </c>
      <c r="L82" s="349">
        <f>IF(L$46=0,0,L$46/MAE!L$5*1000)</f>
        <v>2.9799030580427814</v>
      </c>
      <c r="M82" s="349">
        <f>IF(M$46=0,0,M$46/MAE!M$5*1000)</f>
        <v>2.7466984919019555</v>
      </c>
      <c r="N82" s="349">
        <f>IF(N$46=0,0,N$46/MAE!N$5*1000)</f>
        <v>2.7713959285194756</v>
      </c>
      <c r="O82" s="349">
        <f>IF(O$46=0,0,O$46/MAE!O$5*1000)</f>
        <v>2.9035927367342809</v>
      </c>
      <c r="P82" s="349">
        <f>IF(P$46=0,0,P$46/MAE!P$5*1000)</f>
        <v>2.7280051057300176</v>
      </c>
      <c r="Q82" s="349">
        <f>IF(Q$46=0,0,Q$46/MAE!Q$5*1000)</f>
        <v>2.702340827397129</v>
      </c>
      <c r="R82" s="349">
        <f>IF(R$46=0,0,R$46/MAE!R$5*1000)</f>
        <v>2.6967052522441652</v>
      </c>
      <c r="S82" s="349">
        <f>IF(S$46=0,0,S$46/MAE!S$5*1000)</f>
        <v>2.5918477019201003</v>
      </c>
      <c r="T82" s="349">
        <f>IF(T$46=0,0,T$46/MAE!T$5*1000)</f>
        <v>2.5504986138873242</v>
      </c>
      <c r="U82" s="349">
        <f>IF(U$46=0,0,U$46/MAE!U$5*1000)</f>
        <v>2.4327548098902048</v>
      </c>
      <c r="V82" s="349">
        <f>IF(V$46=0,0,V$46/MAE!V$5*1000)</f>
        <v>2.4850246231913178</v>
      </c>
      <c r="W82" s="349">
        <f>IF(W$46=0,0,W$46/MAE!W$5*1000)</f>
        <v>2.5179760850660902</v>
      </c>
      <c r="X82" s="349">
        <f>IF(X$46=0,0,X$46/MAE!X$5*1000)</f>
        <v>2.3851520548085103</v>
      </c>
      <c r="Y82" s="349">
        <f>IF(Y$46=0,0,Y$46/MAE!Y$5*1000)</f>
        <v>2.2307459143581325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1.6463115797028651</v>
      </c>
      <c r="C83" s="337">
        <f>IF(C$47=0,0,C$47/MAE!C$5*1000)</f>
        <v>1.7943154958552543</v>
      </c>
      <c r="D83" s="337">
        <f>IF(D$47=0,0,D$47/MAE!D$5*1000)</f>
        <v>1.8977744459495798</v>
      </c>
      <c r="E83" s="337">
        <f>IF(E$47=0,0,E$47/MAE!E$5*1000)</f>
        <v>2.0295494401815999</v>
      </c>
      <c r="F83" s="337">
        <f>IF(F$47=0,0,F$47/MAE!F$5*1000)</f>
        <v>1.9246282376519401</v>
      </c>
      <c r="G83" s="337">
        <f>IF(G$47=0,0,G$47/MAE!G$5*1000)</f>
        <v>1.9391499516579469</v>
      </c>
      <c r="H83" s="337">
        <f>IF(H$47=0,0,H$47/MAE!H$5*1000)</f>
        <v>1.8605225241956136</v>
      </c>
      <c r="I83" s="337">
        <f>IF(I$47=0,0,I$47/MAE!I$5*1000)</f>
        <v>1.7724822385427421</v>
      </c>
      <c r="J83" s="337">
        <f>IF(J$47=0,0,J$47/MAE!J$5*1000)</f>
        <v>2.0011729736607613</v>
      </c>
      <c r="K83" s="337">
        <f>IF(K$47=0,0,K$47/MAE!K$5*1000)</f>
        <v>2.0198162547622696</v>
      </c>
      <c r="L83" s="337">
        <f>IF(L$47=0,0,L$47/MAE!L$5*1000)</f>
        <v>2.0178582827531852</v>
      </c>
      <c r="M83" s="337">
        <f>IF(M$47=0,0,M$47/MAE!M$5*1000)</f>
        <v>1.8599424860989804</v>
      </c>
      <c r="N83" s="337">
        <f>IF(N$47=0,0,N$47/MAE!N$5*1000)</f>
        <v>1.8766664955955059</v>
      </c>
      <c r="O83" s="337">
        <f>IF(O$47=0,0,O$47/MAE!O$5*1000)</f>
        <v>1.9661843152070555</v>
      </c>
      <c r="P83" s="337">
        <f>IF(P$47=0,0,P$47/MAE!P$5*1000)</f>
        <v>1.8472841534670035</v>
      </c>
      <c r="Q83" s="337">
        <f>IF(Q$47=0,0,Q$47/MAE!Q$5*1000)</f>
        <v>1.8299054416108811</v>
      </c>
      <c r="R83" s="337">
        <f>IF(R$47=0,0,R$47/MAE!R$5*1000)</f>
        <v>1.8260892798838109</v>
      </c>
      <c r="S83" s="337">
        <f>IF(S$47=0,0,S$47/MAE!S$5*1000)</f>
        <v>1.7550843940505119</v>
      </c>
      <c r="T83" s="337">
        <f>IF(T$47=0,0,T$47/MAE!T$5*1000)</f>
        <v>1.7270846242103386</v>
      </c>
      <c r="U83" s="337">
        <f>IF(U$47=0,0,U$47/MAE!U$5*1000)</f>
        <v>1.6473537385034376</v>
      </c>
      <c r="V83" s="337">
        <f>IF(V$47=0,0,V$47/MAE!V$5*1000)</f>
        <v>1.682748539493</v>
      </c>
      <c r="W83" s="337">
        <f>IF(W$47=0,0,W$47/MAE!W$5*1000)</f>
        <v>1.705061809078523</v>
      </c>
      <c r="X83" s="337">
        <f>IF(X$47=0,0,X$47/MAE!X$5*1000)</f>
        <v>1.615119262497845</v>
      </c>
      <c r="Y83" s="337">
        <f>IF(Y$47=0,0,Y$47/MAE!Y$5*1000)</f>
        <v>1.5105622674053978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HR: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19.305754341001741</v>
      </c>
      <c r="C5" s="223">
        <v>18.081286638146899</v>
      </c>
      <c r="D5" s="223">
        <v>16.65436988759253</v>
      </c>
      <c r="E5" s="223">
        <v>20.514895566535429</v>
      </c>
      <c r="F5" s="223">
        <v>25.512425635711139</v>
      </c>
      <c r="G5" s="223">
        <v>26.593207676857141</v>
      </c>
      <c r="H5" s="223">
        <v>28.917948450336858</v>
      </c>
      <c r="I5" s="223">
        <v>32.190503766214427</v>
      </c>
      <c r="J5" s="223">
        <v>32.571450136923488</v>
      </c>
      <c r="K5" s="223">
        <v>29.585515905806851</v>
      </c>
      <c r="L5" s="223">
        <v>30.186857881511781</v>
      </c>
      <c r="M5" s="223">
        <v>30.967830927760179</v>
      </c>
      <c r="N5" s="223">
        <v>29.568266828398318</v>
      </c>
      <c r="O5" s="223">
        <v>28.934850812635901</v>
      </c>
      <c r="P5" s="223">
        <v>34.951413557289023</v>
      </c>
      <c r="Q5" s="223">
        <v>35.414320709717202</v>
      </c>
      <c r="R5" s="223">
        <v>37.898804027023772</v>
      </c>
      <c r="S5" s="223">
        <v>39.561767483146411</v>
      </c>
      <c r="T5" s="223">
        <v>35.541874668725143</v>
      </c>
      <c r="U5" s="223">
        <v>35.490081307086001</v>
      </c>
      <c r="V5" s="223">
        <v>33.447680844443113</v>
      </c>
      <c r="W5" s="223">
        <v>35.553039308924291</v>
      </c>
      <c r="X5" s="223">
        <v>35.950973899736717</v>
      </c>
      <c r="Y5" s="223">
        <v>37.121545940803578</v>
      </c>
      <c r="DA5" s="89" t="s">
        <v>2596</v>
      </c>
    </row>
    <row r="6" spans="1:105" ht="12" customHeight="1" x14ac:dyDescent="0.25">
      <c r="A6" s="55" t="s">
        <v>91</v>
      </c>
      <c r="B6" s="259">
        <v>0.33488998513177998</v>
      </c>
      <c r="C6" s="259">
        <v>0.3272105798010283</v>
      </c>
      <c r="D6" s="259">
        <v>0.31251111129407178</v>
      </c>
      <c r="E6" s="259">
        <v>0.37578388068628332</v>
      </c>
      <c r="F6" s="259">
        <v>0.4543319485627651</v>
      </c>
      <c r="G6" s="259">
        <v>0.48689316521733161</v>
      </c>
      <c r="H6" s="259">
        <v>0.53709680339653054</v>
      </c>
      <c r="I6" s="259">
        <v>0.59986098424468837</v>
      </c>
      <c r="J6" s="259">
        <v>0.64226050303230842</v>
      </c>
      <c r="K6" s="259">
        <v>0.56545646425828444</v>
      </c>
      <c r="L6" s="259">
        <v>0.58053544405745916</v>
      </c>
      <c r="M6" s="259">
        <v>0.59401634796691438</v>
      </c>
      <c r="N6" s="259">
        <v>0.57287533435360816</v>
      </c>
      <c r="O6" s="259">
        <v>0.56929758731986635</v>
      </c>
      <c r="P6" s="259">
        <v>0.69182924321263861</v>
      </c>
      <c r="Q6" s="259">
        <v>0.71533785560919727</v>
      </c>
      <c r="R6" s="259">
        <v>0.76820789404311529</v>
      </c>
      <c r="S6" s="259">
        <v>0.78346415070714537</v>
      </c>
      <c r="T6" s="259">
        <v>0.70717866392887052</v>
      </c>
      <c r="U6" s="259">
        <v>0.67593011858632923</v>
      </c>
      <c r="V6" s="259">
        <v>0.64549445486099244</v>
      </c>
      <c r="W6" s="259">
        <v>0.7038459616537982</v>
      </c>
      <c r="X6" s="259">
        <v>0.71079818042378862</v>
      </c>
      <c r="Y6" s="259">
        <v>0.72113953448614687</v>
      </c>
      <c r="DA6" s="67" t="s">
        <v>2597</v>
      </c>
    </row>
    <row r="7" spans="1:105" ht="12" customHeight="1" x14ac:dyDescent="0.25">
      <c r="A7" s="173" t="s">
        <v>92</v>
      </c>
      <c r="B7" s="224">
        <v>0.118262065134598</v>
      </c>
      <c r="C7" s="224">
        <v>0.11555018250525349</v>
      </c>
      <c r="D7" s="224">
        <v>0.11035925539726731</v>
      </c>
      <c r="E7" s="224">
        <v>0.13270321522683229</v>
      </c>
      <c r="F7" s="224">
        <v>0.1604414490702539</v>
      </c>
      <c r="G7" s="224">
        <v>0.17194002142484019</v>
      </c>
      <c r="H7" s="224">
        <v>0.18966878666697171</v>
      </c>
      <c r="I7" s="224">
        <v>0.2118331450327906</v>
      </c>
      <c r="J7" s="224">
        <v>0.2268059864886616</v>
      </c>
      <c r="K7" s="224">
        <v>0.1996836339569199</v>
      </c>
      <c r="L7" s="224">
        <v>0.20500858056728691</v>
      </c>
      <c r="M7" s="224">
        <v>0.2097691873545752</v>
      </c>
      <c r="N7" s="224">
        <v>0.2023035119389178</v>
      </c>
      <c r="O7" s="224">
        <v>0.20104007686613409</v>
      </c>
      <c r="P7" s="224">
        <v>0.24431054571738681</v>
      </c>
      <c r="Q7" s="224">
        <v>0.252612308009179</v>
      </c>
      <c r="R7" s="224">
        <v>0.27128267800092509</v>
      </c>
      <c r="S7" s="224">
        <v>0.27667022764234461</v>
      </c>
      <c r="T7" s="224">
        <v>0.24973099503839921</v>
      </c>
      <c r="U7" s="224">
        <v>0.23869597557310551</v>
      </c>
      <c r="V7" s="224">
        <v>0.22794801473311779</v>
      </c>
      <c r="W7" s="224">
        <v>0.24855409435152509</v>
      </c>
      <c r="X7" s="224">
        <v>0.2510091804559455</v>
      </c>
      <c r="Y7" s="224">
        <v>0.25466109583711549</v>
      </c>
      <c r="DA7" s="177" t="s">
        <v>2598</v>
      </c>
    </row>
    <row r="8" spans="1:105" ht="12" customHeight="1" x14ac:dyDescent="0.25">
      <c r="A8" s="173" t="s">
        <v>93</v>
      </c>
      <c r="B8" s="224">
        <v>0.78282266323179117</v>
      </c>
      <c r="C8" s="224">
        <v>0.76487165603553298</v>
      </c>
      <c r="D8" s="224">
        <v>0.73051088803532116</v>
      </c>
      <c r="E8" s="224">
        <v>0.8784142594250961</v>
      </c>
      <c r="F8" s="224">
        <v>1.062024431173239</v>
      </c>
      <c r="G8" s="224">
        <v>1.138137959410175</v>
      </c>
      <c r="H8" s="224">
        <v>1.2554915605574331</v>
      </c>
      <c r="I8" s="224">
        <v>1.402206079917522</v>
      </c>
      <c r="J8" s="224">
        <v>1.5013171483002039</v>
      </c>
      <c r="K8" s="224">
        <v>1.3217837347931369</v>
      </c>
      <c r="L8" s="224">
        <v>1.35703163007004</v>
      </c>
      <c r="M8" s="224">
        <v>1.3885439402904209</v>
      </c>
      <c r="N8" s="224">
        <v>1.3391257273997741</v>
      </c>
      <c r="O8" s="224">
        <v>1.330762558640872</v>
      </c>
      <c r="P8" s="224">
        <v>1.617186642533486</v>
      </c>
      <c r="Q8" s="224">
        <v>1.672139240049701</v>
      </c>
      <c r="R8" s="224">
        <v>1.795725689718302</v>
      </c>
      <c r="S8" s="224">
        <v>1.831387978836873</v>
      </c>
      <c r="T8" s="224">
        <v>1.6530667074432139</v>
      </c>
      <c r="U8" s="224">
        <v>1.580021616299202</v>
      </c>
      <c r="V8" s="224">
        <v>1.508876677983654</v>
      </c>
      <c r="W8" s="224">
        <v>1.645276343483228</v>
      </c>
      <c r="X8" s="224">
        <v>1.661527514478242</v>
      </c>
      <c r="Y8" s="224">
        <v>1.6857009645303009</v>
      </c>
      <c r="DA8" s="177" t="s">
        <v>2599</v>
      </c>
    </row>
    <row r="9" spans="1:105" ht="12" customHeight="1" x14ac:dyDescent="0.25">
      <c r="A9" s="173" t="s">
        <v>94</v>
      </c>
      <c r="B9" s="224">
        <v>0.34332180917255328</v>
      </c>
      <c r="C9" s="224">
        <v>0.33544905260001662</v>
      </c>
      <c r="D9" s="224">
        <v>0.32037948245536912</v>
      </c>
      <c r="E9" s="224">
        <v>0.38524532683272111</v>
      </c>
      <c r="F9" s="224">
        <v>0.46577106951729419</v>
      </c>
      <c r="G9" s="224">
        <v>0.49915210898405032</v>
      </c>
      <c r="H9" s="224">
        <v>0.55061976896780418</v>
      </c>
      <c r="I9" s="224">
        <v>0.61496421961342007</v>
      </c>
      <c r="J9" s="224">
        <v>0.65843126892659465</v>
      </c>
      <c r="K9" s="224">
        <v>0.57969346632171603</v>
      </c>
      <c r="L9" s="224">
        <v>0.59515210305309485</v>
      </c>
      <c r="M9" s="224">
        <v>0.60897242771181626</v>
      </c>
      <c r="N9" s="224">
        <v>0.58729912793067807</v>
      </c>
      <c r="O9" s="224">
        <v>0.58363130076677339</v>
      </c>
      <c r="P9" s="224">
        <v>0.70924804551792375</v>
      </c>
      <c r="Q9" s="224">
        <v>0.73334855522993236</v>
      </c>
      <c r="R9" s="224">
        <v>0.78754974980734704</v>
      </c>
      <c r="S9" s="224">
        <v>0.80319012686142532</v>
      </c>
      <c r="T9" s="224">
        <v>0.72498393229869373</v>
      </c>
      <c r="U9" s="224">
        <v>0.69294861444112865</v>
      </c>
      <c r="V9" s="224">
        <v>0.66174664484673096</v>
      </c>
      <c r="W9" s="224">
        <v>0.72156731960404696</v>
      </c>
      <c r="X9" s="224">
        <v>0.72869458059077752</v>
      </c>
      <c r="Y9" s="224">
        <v>0.73929630815389258</v>
      </c>
      <c r="DA9" s="177" t="s">
        <v>2600</v>
      </c>
    </row>
    <row r="10" spans="1:105" ht="12" customHeight="1" x14ac:dyDescent="0.25">
      <c r="A10" s="56" t="s">
        <v>95</v>
      </c>
      <c r="B10" s="260">
        <v>0.69031585108522764</v>
      </c>
      <c r="C10" s="260">
        <v>0.65016482418644916</v>
      </c>
      <c r="D10" s="260">
        <v>0.59616377257495801</v>
      </c>
      <c r="E10" s="260">
        <v>0.74225621304463174</v>
      </c>
      <c r="F10" s="260">
        <v>0.93780411510853778</v>
      </c>
      <c r="G10" s="260">
        <v>0.97670407058774911</v>
      </c>
      <c r="H10" s="260">
        <v>1.0526194182149331</v>
      </c>
      <c r="I10" s="260">
        <v>1.168408957957624</v>
      </c>
      <c r="J10" s="260">
        <v>1.1905242327914449</v>
      </c>
      <c r="K10" s="260">
        <v>1.0777042595648929</v>
      </c>
      <c r="L10" s="260">
        <v>1.0992279446522659</v>
      </c>
      <c r="M10" s="260">
        <v>1.124406671641198</v>
      </c>
      <c r="N10" s="260">
        <v>1.069443740849348</v>
      </c>
      <c r="O10" s="260">
        <v>1.0460393392038709</v>
      </c>
      <c r="P10" s="260">
        <v>1.2688161026231051</v>
      </c>
      <c r="Q10" s="260">
        <v>1.2978789345448309</v>
      </c>
      <c r="R10" s="260">
        <v>1.389180583869057</v>
      </c>
      <c r="S10" s="260">
        <v>1.4341507162189031</v>
      </c>
      <c r="T10" s="260">
        <v>1.2912695201957189</v>
      </c>
      <c r="U10" s="260">
        <v>1.250115882024367</v>
      </c>
      <c r="V10" s="260">
        <v>1.1906926232876169</v>
      </c>
      <c r="W10" s="260">
        <v>1.2969677944980189</v>
      </c>
      <c r="X10" s="260">
        <v>1.3102275906572891</v>
      </c>
      <c r="Y10" s="260">
        <v>1.341084017653936</v>
      </c>
      <c r="DA10" s="68" t="s">
        <v>2601</v>
      </c>
    </row>
    <row r="11" spans="1:105" ht="12" customHeight="1" x14ac:dyDescent="0.25">
      <c r="A11" s="37" t="s">
        <v>159</v>
      </c>
      <c r="B11" s="226">
        <v>6.7217789267106934E-2</v>
      </c>
      <c r="C11" s="226">
        <v>6.5226883757825427E-2</v>
      </c>
      <c r="D11" s="226">
        <v>6.3484247299504262E-2</v>
      </c>
      <c r="E11" s="226">
        <v>6.6157136580057396E-2</v>
      </c>
      <c r="F11" s="226">
        <v>0.12097745278493389</v>
      </c>
      <c r="G11" s="226">
        <v>9.2500937897113153E-2</v>
      </c>
      <c r="H11" s="226">
        <v>8.8922263993906875E-2</v>
      </c>
      <c r="I11" s="226">
        <v>9.0347166464043879E-2</v>
      </c>
      <c r="J11" s="226">
        <v>5.7341246412663298E-2</v>
      </c>
      <c r="K11" s="226">
        <v>6.0678977248748142E-2</v>
      </c>
      <c r="L11" s="226">
        <v>5.8037430501592158E-2</v>
      </c>
      <c r="M11" s="226">
        <v>5.8517020545277409E-2</v>
      </c>
      <c r="N11" s="226">
        <v>3.9008332873955373E-2</v>
      </c>
      <c r="O11" s="226">
        <v>3.021962678081843E-2</v>
      </c>
      <c r="P11" s="226">
        <v>3.1549938309989013E-2</v>
      </c>
      <c r="Q11" s="226">
        <v>2.9854237482411061E-2</v>
      </c>
      <c r="R11" s="226">
        <v>2.867754197502443E-2</v>
      </c>
      <c r="S11" s="226">
        <v>4.9842374657361598E-2</v>
      </c>
      <c r="T11" s="226">
        <v>5.1772869521277812E-2</v>
      </c>
      <c r="U11" s="226">
        <v>4.7748378826330699E-2</v>
      </c>
      <c r="V11" s="226">
        <v>4.0989378532791138E-2</v>
      </c>
      <c r="W11" s="226">
        <v>4.1767314753398239E-2</v>
      </c>
      <c r="X11" s="226">
        <v>4.7003007342935027E-2</v>
      </c>
      <c r="Y11" s="226">
        <v>4.7905382544844173E-2</v>
      </c>
      <c r="DA11" s="69" t="s">
        <v>2602</v>
      </c>
    </row>
    <row r="12" spans="1:105" ht="12" customHeight="1" x14ac:dyDescent="0.25">
      <c r="A12" s="37" t="s">
        <v>35</v>
      </c>
      <c r="B12" s="226">
        <v>0.38466763998046649</v>
      </c>
      <c r="C12" s="226">
        <v>0.32528126746513492</v>
      </c>
      <c r="D12" s="226">
        <v>0.24478123645747801</v>
      </c>
      <c r="E12" s="226">
        <v>0.36994472828138858</v>
      </c>
      <c r="F12" s="226">
        <v>0.51793196490466009</v>
      </c>
      <c r="G12" s="226">
        <v>0.52505462141447212</v>
      </c>
      <c r="H12" s="226">
        <v>0.53754766542566768</v>
      </c>
      <c r="I12" s="226">
        <v>0.58408369610141586</v>
      </c>
      <c r="J12" s="226">
        <v>0.47885984056252517</v>
      </c>
      <c r="K12" s="226">
        <v>0.50498226629711718</v>
      </c>
      <c r="L12" s="226">
        <v>0.51313679592534589</v>
      </c>
      <c r="M12" s="226">
        <v>0.52036477384423785</v>
      </c>
      <c r="N12" s="226">
        <v>0.45769117740104098</v>
      </c>
      <c r="O12" s="226">
        <v>0.38521173223683558</v>
      </c>
      <c r="P12" s="226">
        <v>0.43662959037854249</v>
      </c>
      <c r="Q12" s="226">
        <v>0.3937384525185994</v>
      </c>
      <c r="R12" s="226">
        <v>0.41917023641429613</v>
      </c>
      <c r="S12" s="226">
        <v>0.49719728389509033</v>
      </c>
      <c r="T12" s="226">
        <v>0.43975507666764668</v>
      </c>
      <c r="U12" s="226">
        <v>0.46252424951147753</v>
      </c>
      <c r="V12" s="226">
        <v>0.44596195866416022</v>
      </c>
      <c r="W12" s="226">
        <v>0.52230054839301987</v>
      </c>
      <c r="X12" s="226">
        <v>0.52661957052680219</v>
      </c>
      <c r="Y12" s="226">
        <v>0.54297414459525462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0.2384304218376542</v>
      </c>
      <c r="C15" s="226">
        <v>0.25965667296348882</v>
      </c>
      <c r="D15" s="226">
        <v>0.2878982888179758</v>
      </c>
      <c r="E15" s="226">
        <v>0.30615434818318571</v>
      </c>
      <c r="F15" s="226">
        <v>0.29889469741894381</v>
      </c>
      <c r="G15" s="226">
        <v>0.35914851127616387</v>
      </c>
      <c r="H15" s="226">
        <v>0.4261494887953583</v>
      </c>
      <c r="I15" s="226">
        <v>0.49397809539216397</v>
      </c>
      <c r="J15" s="226">
        <v>0.65432314581625639</v>
      </c>
      <c r="K15" s="226">
        <v>0.51204301601902802</v>
      </c>
      <c r="L15" s="226">
        <v>0.52805371822532754</v>
      </c>
      <c r="M15" s="226">
        <v>0.54552487725168297</v>
      </c>
      <c r="N15" s="226">
        <v>0.57274423057435198</v>
      </c>
      <c r="O15" s="226">
        <v>0.63060798018621733</v>
      </c>
      <c r="P15" s="226">
        <v>0.80063657393457366</v>
      </c>
      <c r="Q15" s="226">
        <v>0.87428624454382042</v>
      </c>
      <c r="R15" s="226">
        <v>0.94133280547973608</v>
      </c>
      <c r="S15" s="226">
        <v>0.88711105766645137</v>
      </c>
      <c r="T15" s="226">
        <v>0.79974157400679435</v>
      </c>
      <c r="U15" s="226">
        <v>0.73984325368655912</v>
      </c>
      <c r="V15" s="226">
        <v>0.70374128609066566</v>
      </c>
      <c r="W15" s="226">
        <v>0.73289993135160114</v>
      </c>
      <c r="X15" s="226">
        <v>0.73660501278755131</v>
      </c>
      <c r="Y15" s="226">
        <v>0.75020449051383775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3.4110086331373237</v>
      </c>
      <c r="C16" s="261">
        <f t="shared" si="0"/>
        <v>3.1845976601618999</v>
      </c>
      <c r="D16" s="261">
        <f t="shared" si="0"/>
        <v>2.9172376901915902</v>
      </c>
      <c r="E16" s="261">
        <f t="shared" si="0"/>
        <v>3.6309702027536126</v>
      </c>
      <c r="F16" s="261">
        <f t="shared" si="0"/>
        <v>4.59355515952742</v>
      </c>
      <c r="G16" s="261">
        <f t="shared" si="0"/>
        <v>4.7738796572540227</v>
      </c>
      <c r="H16" s="261">
        <f t="shared" si="0"/>
        <v>5.133834253951834</v>
      </c>
      <c r="I16" s="261">
        <f t="shared" si="0"/>
        <v>5.7096785564152288</v>
      </c>
      <c r="J16" s="261">
        <f t="shared" si="0"/>
        <v>5.7862860801626343</v>
      </c>
      <c r="K16" s="261">
        <f t="shared" si="0"/>
        <v>5.2529301874135275</v>
      </c>
      <c r="L16" s="261">
        <f t="shared" si="0"/>
        <v>5.3612256390653501</v>
      </c>
      <c r="M16" s="261">
        <f t="shared" si="0"/>
        <v>5.4820484506000859</v>
      </c>
      <c r="N16" s="261">
        <f t="shared" si="0"/>
        <v>5.2056616045733799</v>
      </c>
      <c r="O16" s="261">
        <f t="shared" si="0"/>
        <v>5.0806391284207244</v>
      </c>
      <c r="P16" s="261">
        <f t="shared" si="0"/>
        <v>6.1647616264476861</v>
      </c>
      <c r="Q16" s="261">
        <f t="shared" si="0"/>
        <v>6.2801493007218276</v>
      </c>
      <c r="R16" s="261">
        <f t="shared" si="0"/>
        <v>6.7318332545537896</v>
      </c>
      <c r="S16" s="261">
        <f t="shared" si="0"/>
        <v>6.9689223334234782</v>
      </c>
      <c r="T16" s="261">
        <f t="shared" si="0"/>
        <v>6.2823671468160489</v>
      </c>
      <c r="U16" s="261">
        <f t="shared" si="0"/>
        <v>6.0957312972410236</v>
      </c>
      <c r="V16" s="261">
        <f t="shared" si="0"/>
        <v>5.800556904633984</v>
      </c>
      <c r="W16" s="261">
        <f t="shared" si="0"/>
        <v>6.3161692953562021</v>
      </c>
      <c r="X16" s="261">
        <f t="shared" si="0"/>
        <v>6.3817177345360214</v>
      </c>
      <c r="Y16" s="261">
        <f t="shared" si="0"/>
        <v>6.5546628205434594</v>
      </c>
      <c r="DA16" s="70"/>
    </row>
    <row r="17" spans="1:105" ht="12" customHeight="1" x14ac:dyDescent="0.25">
      <c r="A17" s="169" t="s">
        <v>2556</v>
      </c>
      <c r="B17" s="351">
        <v>2.4402059666856331</v>
      </c>
      <c r="C17" s="351">
        <v>2.1167349533403539</v>
      </c>
      <c r="D17" s="351">
        <v>1.7228939930559759</v>
      </c>
      <c r="E17" s="351">
        <v>2.3924232041389768</v>
      </c>
      <c r="F17" s="351">
        <v>3.2863229882398648</v>
      </c>
      <c r="G17" s="351">
        <v>3.2442139945928301</v>
      </c>
      <c r="H17" s="351">
        <v>3.2291392809977308</v>
      </c>
      <c r="I17" s="351">
        <v>3.5266469359824559</v>
      </c>
      <c r="J17" s="351">
        <v>2.884604084339633</v>
      </c>
      <c r="K17" s="351">
        <v>3.034485503355957</v>
      </c>
      <c r="L17" s="351">
        <v>2.995673705840562</v>
      </c>
      <c r="M17" s="351">
        <v>3.0468397573189949</v>
      </c>
      <c r="N17" s="351">
        <v>2.6611528792121599</v>
      </c>
      <c r="O17" s="351">
        <v>2.2809857630324548</v>
      </c>
      <c r="P17" s="351">
        <v>2.7960111210740171</v>
      </c>
      <c r="Q17" s="351">
        <v>2.489680242485516</v>
      </c>
      <c r="R17" s="351">
        <v>2.5198682200944589</v>
      </c>
      <c r="S17" s="351">
        <v>3.0671809498797411</v>
      </c>
      <c r="T17" s="351">
        <v>2.7254398556319108</v>
      </c>
      <c r="U17" s="351">
        <v>2.755803104388332</v>
      </c>
      <c r="V17" s="351">
        <v>2.5974628209108301</v>
      </c>
      <c r="W17" s="351">
        <v>2.9786505409181641</v>
      </c>
      <c r="X17" s="351">
        <v>3.0250697530534039</v>
      </c>
      <c r="Y17" s="351">
        <v>3.279370152167715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8.7273759112535376E-2</v>
      </c>
      <c r="D18" s="230">
        <v>0</v>
      </c>
      <c r="E18" s="230">
        <v>8.6214740085559322E-2</v>
      </c>
      <c r="F18" s="230">
        <v>0</v>
      </c>
      <c r="G18" s="230">
        <v>0</v>
      </c>
      <c r="H18" s="230">
        <v>4.3433793867900368E-2</v>
      </c>
      <c r="I18" s="230">
        <v>8.555006210422697E-2</v>
      </c>
      <c r="J18" s="230">
        <v>8.0081131838287287E-2</v>
      </c>
      <c r="K18" s="230">
        <v>0.1178502321752882</v>
      </c>
      <c r="L18" s="230">
        <v>0</v>
      </c>
      <c r="M18" s="230">
        <v>2.329206348574149E-2</v>
      </c>
      <c r="N18" s="230">
        <v>2.2135576640371059E-2</v>
      </c>
      <c r="O18" s="230">
        <v>1.479685093665227E-2</v>
      </c>
      <c r="P18" s="230">
        <v>0</v>
      </c>
      <c r="Q18" s="230">
        <v>0</v>
      </c>
      <c r="R18" s="230">
        <v>0</v>
      </c>
      <c r="S18" s="230">
        <v>2.2343726506226302E-2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0.33188356729268559</v>
      </c>
      <c r="C19" s="230">
        <v>0.16204368845737729</v>
      </c>
      <c r="D19" s="230">
        <v>0.18985962842527301</v>
      </c>
      <c r="E19" s="230">
        <v>0.1600773774949211</v>
      </c>
      <c r="F19" s="230">
        <v>0.16049732865226429</v>
      </c>
      <c r="G19" s="230">
        <v>0.1579297258011832</v>
      </c>
      <c r="H19" s="230">
        <v>0.15852479742608269</v>
      </c>
      <c r="I19" s="230">
        <v>0.31768650169522678</v>
      </c>
      <c r="J19" s="230">
        <v>0.29737786273614791</v>
      </c>
      <c r="K19" s="230">
        <v>0.30826179994591302</v>
      </c>
      <c r="L19" s="230">
        <v>0.30421964694634951</v>
      </c>
      <c r="M19" s="230">
        <v>0.30592303353222872</v>
      </c>
      <c r="N19" s="230">
        <v>0.30338552991243162</v>
      </c>
      <c r="O19" s="230">
        <v>0.29746165759476162</v>
      </c>
      <c r="P19" s="230">
        <v>0.58927606928742793</v>
      </c>
      <c r="Q19" s="230">
        <v>0.42541329274688222</v>
      </c>
      <c r="R19" s="230">
        <v>0.41946673024569647</v>
      </c>
      <c r="S19" s="230">
        <v>0.50019825889614167</v>
      </c>
      <c r="T19" s="230">
        <v>0.48075328583241189</v>
      </c>
      <c r="U19" s="230">
        <v>0.43833772517490288</v>
      </c>
      <c r="V19" s="230">
        <v>0.36822769052597171</v>
      </c>
      <c r="W19" s="230">
        <v>0.39569855054809411</v>
      </c>
      <c r="X19" s="230">
        <v>0.39608992785512542</v>
      </c>
      <c r="Y19" s="230">
        <v>0.68489164745315612</v>
      </c>
      <c r="DA19" s="71" t="s">
        <v>2609</v>
      </c>
    </row>
    <row r="20" spans="1:105" ht="12" customHeight="1" x14ac:dyDescent="0.25">
      <c r="A20" s="59" t="s">
        <v>159</v>
      </c>
      <c r="B20" s="230">
        <v>0.28144725389629388</v>
      </c>
      <c r="C20" s="230">
        <v>0.27585830256599059</v>
      </c>
      <c r="D20" s="230">
        <v>0.27083183394438082</v>
      </c>
      <c r="E20" s="230">
        <v>0.27522777325709019</v>
      </c>
      <c r="F20" s="230">
        <v>0.54410466623097098</v>
      </c>
      <c r="G20" s="230">
        <v>0.40514649022019078</v>
      </c>
      <c r="H20" s="230">
        <v>0.4087120786811107</v>
      </c>
      <c r="I20" s="230">
        <v>0.41059189182432693</v>
      </c>
      <c r="J20" s="230">
        <v>0.26149787145951681</v>
      </c>
      <c r="K20" s="230">
        <v>0.27034846418506348</v>
      </c>
      <c r="L20" s="230">
        <v>0.26736592443398138</v>
      </c>
      <c r="M20" s="230">
        <v>0.26862555640229918</v>
      </c>
      <c r="N20" s="230">
        <v>0.17821493999149371</v>
      </c>
      <c r="O20" s="230">
        <v>0.13796769054353289</v>
      </c>
      <c r="P20" s="230">
        <v>0.13651344743095409</v>
      </c>
      <c r="Q20" s="230">
        <v>0.1331032901625675</v>
      </c>
      <c r="R20" s="230">
        <v>0.13195534442626311</v>
      </c>
      <c r="S20" s="230">
        <v>0.22543570936099069</v>
      </c>
      <c r="T20" s="230">
        <v>0.23679419335672319</v>
      </c>
      <c r="U20" s="230">
        <v>0.2216662324944251</v>
      </c>
      <c r="V20" s="230">
        <v>0.19185428173283969</v>
      </c>
      <c r="W20" s="230">
        <v>0.19559560240568949</v>
      </c>
      <c r="X20" s="230">
        <v>0.2202623515442616</v>
      </c>
      <c r="Y20" s="230">
        <v>0.21507912629709641</v>
      </c>
      <c r="DA20" s="71" t="s">
        <v>2610</v>
      </c>
    </row>
    <row r="21" spans="1:105" ht="12" customHeight="1" x14ac:dyDescent="0.25">
      <c r="A21" s="59" t="s">
        <v>32</v>
      </c>
      <c r="B21" s="230">
        <v>0.25480222574832623</v>
      </c>
      <c r="C21" s="230">
        <v>0.24881673307431679</v>
      </c>
      <c r="D21" s="230">
        <v>0.24293989755271991</v>
      </c>
      <c r="E21" s="230">
        <v>0.36870717005919429</v>
      </c>
      <c r="F21" s="230">
        <v>0.30806386842248767</v>
      </c>
      <c r="G21" s="230">
        <v>0.43650824359393842</v>
      </c>
      <c r="H21" s="230">
        <v>0.20690798666290591</v>
      </c>
      <c r="I21" s="230">
        <v>0.1219512438992745</v>
      </c>
      <c r="J21" s="230">
        <v>0.11415530743441039</v>
      </c>
      <c r="K21" s="230">
        <v>0.1420063542425189</v>
      </c>
      <c r="L21" s="230">
        <v>0.1167816830924009</v>
      </c>
      <c r="M21" s="230">
        <v>0.1174355670688393</v>
      </c>
      <c r="N21" s="230">
        <v>0.1164614881539912</v>
      </c>
      <c r="O21" s="230">
        <v>0.1141874740111638</v>
      </c>
      <c r="P21" s="230">
        <v>0.22620712326839371</v>
      </c>
      <c r="Q21" s="230">
        <v>0.2177395218029099</v>
      </c>
      <c r="R21" s="230">
        <v>8.5882182105777194E-2</v>
      </c>
      <c r="S21" s="230">
        <v>0.12424141104475089</v>
      </c>
      <c r="T21" s="230">
        <v>4.4740422216431312E-2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1.5720729197483281</v>
      </c>
      <c r="C22" s="230">
        <v>1.342742470130134</v>
      </c>
      <c r="D22" s="230">
        <v>1.019262633133603</v>
      </c>
      <c r="E22" s="230">
        <v>1.502196143242212</v>
      </c>
      <c r="F22" s="230">
        <v>2.2736571249341422</v>
      </c>
      <c r="G22" s="230">
        <v>2.2446295349775172</v>
      </c>
      <c r="H22" s="230">
        <v>2.4115606243597321</v>
      </c>
      <c r="I22" s="230">
        <v>2.5908672364594012</v>
      </c>
      <c r="J22" s="230">
        <v>2.1314919108712709</v>
      </c>
      <c r="K22" s="230">
        <v>2.1960186528071741</v>
      </c>
      <c r="L22" s="230">
        <v>2.3073064513678312</v>
      </c>
      <c r="M22" s="230">
        <v>2.3315635368298859</v>
      </c>
      <c r="N22" s="230">
        <v>2.0409553445138728</v>
      </c>
      <c r="O22" s="230">
        <v>1.7165720899463439</v>
      </c>
      <c r="P22" s="230">
        <v>1.844014481087241</v>
      </c>
      <c r="Q22" s="230">
        <v>1.7134241377731569</v>
      </c>
      <c r="R22" s="230">
        <v>1.8825639633167219</v>
      </c>
      <c r="S22" s="230">
        <v>2.194961844071631</v>
      </c>
      <c r="T22" s="230">
        <v>1.9631519542263449</v>
      </c>
      <c r="U22" s="230">
        <v>2.095799146719004</v>
      </c>
      <c r="V22" s="230">
        <v>2.0373808486520182</v>
      </c>
      <c r="W22" s="230">
        <v>2.3873563879643802</v>
      </c>
      <c r="X22" s="230">
        <v>2.4087174736540171</v>
      </c>
      <c r="Y22" s="230">
        <v>2.379399378417463</v>
      </c>
      <c r="DA22" s="71" t="s">
        <v>2612</v>
      </c>
    </row>
    <row r="23" spans="1:105" ht="12" customHeight="1" x14ac:dyDescent="0.25">
      <c r="A23" s="60" t="s">
        <v>2563</v>
      </c>
      <c r="B23" s="329">
        <v>0.97080266645169067</v>
      </c>
      <c r="C23" s="329">
        <v>1.067862706821546</v>
      </c>
      <c r="D23" s="329">
        <v>1.1943436971356141</v>
      </c>
      <c r="E23" s="329">
        <v>1.238546998614636</v>
      </c>
      <c r="F23" s="329">
        <v>1.307232171287555</v>
      </c>
      <c r="G23" s="329">
        <v>1.5296656626611931</v>
      </c>
      <c r="H23" s="329">
        <v>1.9046949729541029</v>
      </c>
      <c r="I23" s="329">
        <v>2.1830316204327729</v>
      </c>
      <c r="J23" s="329">
        <v>2.9016819958230018</v>
      </c>
      <c r="K23" s="329">
        <v>2.2184446840575709</v>
      </c>
      <c r="L23" s="329">
        <v>2.3655519332247881</v>
      </c>
      <c r="M23" s="329">
        <v>2.435208693281091</v>
      </c>
      <c r="N23" s="329">
        <v>2.54450872536122</v>
      </c>
      <c r="O23" s="329">
        <v>2.79965336538827</v>
      </c>
      <c r="P23" s="329">
        <v>3.368750505373669</v>
      </c>
      <c r="Q23" s="329">
        <v>3.7904690582363121</v>
      </c>
      <c r="R23" s="329">
        <v>4.2119650344593307</v>
      </c>
      <c r="S23" s="329">
        <v>3.9017413835437371</v>
      </c>
      <c r="T23" s="329">
        <v>3.5569272911841381</v>
      </c>
      <c r="U23" s="329">
        <v>3.339928192852692</v>
      </c>
      <c r="V23" s="329">
        <v>3.2030940837231539</v>
      </c>
      <c r="W23" s="329">
        <v>3.337518754438038</v>
      </c>
      <c r="X23" s="329">
        <v>3.356647981482618</v>
      </c>
      <c r="Y23" s="329">
        <v>3.2752926683757448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1.4403729328912673</v>
      </c>
      <c r="C24" s="261">
        <f t="shared" si="1"/>
        <v>1.3496217582044414</v>
      </c>
      <c r="D24" s="261">
        <f t="shared" si="1"/>
        <v>1.2199809039111493</v>
      </c>
      <c r="E24" s="261">
        <f t="shared" si="1"/>
        <v>1.539082493179553</v>
      </c>
      <c r="F24" s="261">
        <f t="shared" si="1"/>
        <v>1.9488611666165347</v>
      </c>
      <c r="G24" s="261">
        <f t="shared" si="1"/>
        <v>2.0270255303706137</v>
      </c>
      <c r="H24" s="261">
        <f t="shared" si="1"/>
        <v>2.1751367384423315</v>
      </c>
      <c r="I24" s="261">
        <f t="shared" si="1"/>
        <v>2.4113442444914255</v>
      </c>
      <c r="J24" s="261">
        <f t="shared" si="1"/>
        <v>2.391639436993231</v>
      </c>
      <c r="K24" s="261">
        <f t="shared" si="1"/>
        <v>2.2059220962338379</v>
      </c>
      <c r="L24" s="261">
        <f t="shared" si="1"/>
        <v>2.2428129076203316</v>
      </c>
      <c r="M24" s="261">
        <f t="shared" si="1"/>
        <v>2.2936355516342362</v>
      </c>
      <c r="N24" s="261">
        <f t="shared" si="1"/>
        <v>2.1599871516676061</v>
      </c>
      <c r="O24" s="261">
        <f t="shared" si="1"/>
        <v>2.0742213234102178</v>
      </c>
      <c r="P24" s="261">
        <f t="shared" si="1"/>
        <v>2.4993897510961851</v>
      </c>
      <c r="Q24" s="261">
        <f t="shared" si="1"/>
        <v>2.5059003893961993</v>
      </c>
      <c r="R24" s="261">
        <f t="shared" si="1"/>
        <v>2.6708802848055182</v>
      </c>
      <c r="S24" s="261">
        <f t="shared" si="1"/>
        <v>2.8274292232123579</v>
      </c>
      <c r="T24" s="261">
        <f t="shared" si="1"/>
        <v>2.5402770924409497</v>
      </c>
      <c r="U24" s="261">
        <f t="shared" si="1"/>
        <v>2.49515843429718</v>
      </c>
      <c r="V24" s="261">
        <f t="shared" si="1"/>
        <v>2.3723034078724741</v>
      </c>
      <c r="W24" s="261">
        <f t="shared" si="1"/>
        <v>2.5910830396413269</v>
      </c>
      <c r="X24" s="261">
        <f t="shared" si="1"/>
        <v>2.6192274026807554</v>
      </c>
      <c r="Y24" s="261">
        <f t="shared" si="1"/>
        <v>2.696806572769026</v>
      </c>
      <c r="DA24" s="70"/>
    </row>
    <row r="25" spans="1:105" ht="12" customHeight="1" x14ac:dyDescent="0.25">
      <c r="A25" s="169" t="s">
        <v>2566</v>
      </c>
      <c r="B25" s="352">
        <v>1.054558719403125</v>
      </c>
      <c r="C25" s="352">
        <v>0.97265470007860311</v>
      </c>
      <c r="D25" s="352">
        <v>0.85994855309963558</v>
      </c>
      <c r="E25" s="352">
        <v>1.1061559537028669</v>
      </c>
      <c r="F25" s="352">
        <v>1.4254423390027371</v>
      </c>
      <c r="G25" s="352">
        <v>1.466094144150875</v>
      </c>
      <c r="H25" s="352">
        <v>1.5563676203157131</v>
      </c>
      <c r="I25" s="352">
        <v>1.72026686351953</v>
      </c>
      <c r="J25" s="352">
        <v>1.6517151578769069</v>
      </c>
      <c r="K25" s="352">
        <v>1.5544808746226599</v>
      </c>
      <c r="L25" s="352">
        <v>1.5739997579440821</v>
      </c>
      <c r="M25" s="352">
        <v>1.6092915572930171</v>
      </c>
      <c r="N25" s="352">
        <v>1.4999989275843431</v>
      </c>
      <c r="O25" s="352">
        <v>1.4183548877325991</v>
      </c>
      <c r="P25" s="352">
        <v>1.702359182286705</v>
      </c>
      <c r="Q25" s="352">
        <v>1.6817864284141919</v>
      </c>
      <c r="R25" s="352">
        <v>1.7858567320139991</v>
      </c>
      <c r="S25" s="352">
        <v>1.924829508317067</v>
      </c>
      <c r="T25" s="352">
        <v>1.7255630307112459</v>
      </c>
      <c r="U25" s="352">
        <v>1.716444651701643</v>
      </c>
      <c r="V25" s="352">
        <v>1.628653413934456</v>
      </c>
      <c r="W25" s="352">
        <v>1.780208459425354</v>
      </c>
      <c r="X25" s="352">
        <v>1.8003434315130471</v>
      </c>
      <c r="Y25" s="352">
        <v>1.8660087147694939</v>
      </c>
      <c r="DA25" s="170" t="s">
        <v>2614</v>
      </c>
    </row>
    <row r="26" spans="1:105" ht="12" customHeight="1" x14ac:dyDescent="0.25">
      <c r="A26" s="61" t="s">
        <v>2568</v>
      </c>
      <c r="B26" s="263">
        <v>0.38581421348814249</v>
      </c>
      <c r="C26" s="263">
        <v>0.37696705812583831</v>
      </c>
      <c r="D26" s="263">
        <v>0.3600323508115138</v>
      </c>
      <c r="E26" s="263">
        <v>0.43292653947668608</v>
      </c>
      <c r="F26" s="263">
        <v>0.52341882761379777</v>
      </c>
      <c r="G26" s="263">
        <v>0.5609313862197387</v>
      </c>
      <c r="H26" s="263">
        <v>0.6187691181266185</v>
      </c>
      <c r="I26" s="263">
        <v>0.69107738097189542</v>
      </c>
      <c r="J26" s="263">
        <v>0.73992427911632397</v>
      </c>
      <c r="K26" s="263">
        <v>0.65144122161117779</v>
      </c>
      <c r="L26" s="263">
        <v>0.66881314967624939</v>
      </c>
      <c r="M26" s="263">
        <v>0.68434399434121918</v>
      </c>
      <c r="N26" s="263">
        <v>0.65998822408326319</v>
      </c>
      <c r="O26" s="263">
        <v>0.65586643567761882</v>
      </c>
      <c r="P26" s="263">
        <v>0.79703056880948031</v>
      </c>
      <c r="Q26" s="263">
        <v>0.82411396098200762</v>
      </c>
      <c r="R26" s="263">
        <v>0.88502355279151901</v>
      </c>
      <c r="S26" s="263">
        <v>0.90259971489529078</v>
      </c>
      <c r="T26" s="263">
        <v>0.81471406172970384</v>
      </c>
      <c r="U26" s="263">
        <v>0.77871378259553692</v>
      </c>
      <c r="V26" s="263">
        <v>0.74364999393801789</v>
      </c>
      <c r="W26" s="263">
        <v>0.81087458021597292</v>
      </c>
      <c r="X26" s="263">
        <v>0.81888397116770828</v>
      </c>
      <c r="Y26" s="263">
        <v>0.83079785799953221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4.1767452650661134</v>
      </c>
      <c r="C27" s="261">
        <f t="shared" si="2"/>
        <v>3.899507338973756</v>
      </c>
      <c r="D27" s="261">
        <f t="shared" si="2"/>
        <v>3.5721277839080678</v>
      </c>
      <c r="E27" s="261">
        <f t="shared" si="2"/>
        <v>4.4460859625554443</v>
      </c>
      <c r="F27" s="261">
        <f t="shared" si="2"/>
        <v>5.6247614198294933</v>
      </c>
      <c r="G27" s="261">
        <f t="shared" si="2"/>
        <v>5.8455669272498261</v>
      </c>
      <c r="H27" s="261">
        <f t="shared" si="2"/>
        <v>6.2863276579002028</v>
      </c>
      <c r="I27" s="261">
        <f t="shared" si="2"/>
        <v>6.9914431303043614</v>
      </c>
      <c r="J27" s="261">
        <f t="shared" si="2"/>
        <v>7.0852482614236347</v>
      </c>
      <c r="K27" s="261">
        <f t="shared" si="2"/>
        <v>6.4321594131594217</v>
      </c>
      <c r="L27" s="261">
        <f t="shared" si="2"/>
        <v>6.5647660886514494</v>
      </c>
      <c r="M27" s="261">
        <f t="shared" si="2"/>
        <v>6.7127123884898996</v>
      </c>
      <c r="N27" s="261">
        <f t="shared" si="2"/>
        <v>6.3742795158041421</v>
      </c>
      <c r="O27" s="261">
        <f t="shared" si="2"/>
        <v>6.2211907694947648</v>
      </c>
      <c r="P27" s="261">
        <f t="shared" si="2"/>
        <v>7.5486877058543058</v>
      </c>
      <c r="Q27" s="261">
        <f t="shared" si="2"/>
        <v>7.6899787355777498</v>
      </c>
      <c r="R27" s="261">
        <f t="shared" si="2"/>
        <v>8.2430611280250474</v>
      </c>
      <c r="S27" s="261">
        <f t="shared" si="2"/>
        <v>8.5333742858246637</v>
      </c>
      <c r="T27" s="261">
        <f t="shared" si="2"/>
        <v>7.692694465489037</v>
      </c>
      <c r="U27" s="261">
        <f t="shared" si="2"/>
        <v>7.4641607721318666</v>
      </c>
      <c r="V27" s="261">
        <f t="shared" si="2"/>
        <v>7.1027227403681454</v>
      </c>
      <c r="W27" s="261">
        <f t="shared" si="2"/>
        <v>7.7340848514565712</v>
      </c>
      <c r="X27" s="261">
        <f t="shared" si="2"/>
        <v>7.8143482463706384</v>
      </c>
      <c r="Y27" s="261">
        <f t="shared" si="2"/>
        <v>8.0261177394409717</v>
      </c>
      <c r="DA27" s="70"/>
    </row>
    <row r="28" spans="1:105" ht="12" customHeight="1" x14ac:dyDescent="0.25">
      <c r="A28" s="169" t="s">
        <v>2571</v>
      </c>
      <c r="B28" s="351">
        <v>2.9880073061456751</v>
      </c>
      <c r="C28" s="351">
        <v>2.591920351029005</v>
      </c>
      <c r="D28" s="351">
        <v>2.1096661139460919</v>
      </c>
      <c r="E28" s="351">
        <v>2.929497800986502</v>
      </c>
      <c r="F28" s="351">
        <v>4.0240689651916703</v>
      </c>
      <c r="G28" s="351">
        <v>3.972506932154487</v>
      </c>
      <c r="H28" s="351">
        <v>3.9540480991808939</v>
      </c>
      <c r="I28" s="351">
        <v>4.3183431869172928</v>
      </c>
      <c r="J28" s="351">
        <v>3.5321682665383261</v>
      </c>
      <c r="K28" s="351">
        <v>3.7156965347215798</v>
      </c>
      <c r="L28" s="351">
        <v>3.6681718847027289</v>
      </c>
      <c r="M28" s="351">
        <v>3.7308241926355041</v>
      </c>
      <c r="N28" s="351">
        <v>3.258554545974075</v>
      </c>
      <c r="O28" s="351">
        <v>2.7930437914683122</v>
      </c>
      <c r="P28" s="351">
        <v>3.4236870870294069</v>
      </c>
      <c r="Q28" s="351">
        <v>3.0485880520230819</v>
      </c>
      <c r="R28" s="351">
        <v>3.0855529225646432</v>
      </c>
      <c r="S28" s="351">
        <v>3.7557317753629458</v>
      </c>
      <c r="T28" s="351">
        <v>3.3372732926105031</v>
      </c>
      <c r="U28" s="351">
        <v>3.3744527808836722</v>
      </c>
      <c r="V28" s="351">
        <v>3.1805667194826488</v>
      </c>
      <c r="W28" s="351">
        <v>3.6473271929610158</v>
      </c>
      <c r="X28" s="351">
        <v>3.704167044555188</v>
      </c>
      <c r="Y28" s="351">
        <v>4.0155552883686303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0.10686582748473721</v>
      </c>
      <c r="D29" s="230">
        <v>0</v>
      </c>
      <c r="E29" s="230">
        <v>0.10556906949252159</v>
      </c>
      <c r="F29" s="230">
        <v>0</v>
      </c>
      <c r="G29" s="230">
        <v>0</v>
      </c>
      <c r="H29" s="230">
        <v>5.3184237389265747E-2</v>
      </c>
      <c r="I29" s="230">
        <v>0.1047551780868085</v>
      </c>
      <c r="J29" s="230">
        <v>9.8058528781576268E-2</v>
      </c>
      <c r="K29" s="230">
        <v>0.1443064067452508</v>
      </c>
      <c r="L29" s="230">
        <v>0</v>
      </c>
      <c r="M29" s="230">
        <v>2.8520894064173258E-2</v>
      </c>
      <c r="N29" s="230">
        <v>2.710478772290335E-2</v>
      </c>
      <c r="O29" s="230">
        <v>1.8118592983655851E-2</v>
      </c>
      <c r="P29" s="230">
        <v>0</v>
      </c>
      <c r="Q29" s="230">
        <v>0</v>
      </c>
      <c r="R29" s="230">
        <v>0</v>
      </c>
      <c r="S29" s="230">
        <v>2.7359665109664859E-2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0.40638804158288061</v>
      </c>
      <c r="C30" s="230">
        <v>0.19842084300903351</v>
      </c>
      <c r="D30" s="230">
        <v>0.23248117766359949</v>
      </c>
      <c r="E30" s="230">
        <v>0.1960131152999034</v>
      </c>
      <c r="F30" s="230">
        <v>0.19652734120685419</v>
      </c>
      <c r="G30" s="230">
        <v>0.1933833377157346</v>
      </c>
      <c r="H30" s="230">
        <v>0.19411199684826441</v>
      </c>
      <c r="I30" s="230">
        <v>0.38900387962680821</v>
      </c>
      <c r="J30" s="230">
        <v>0.36413615845242597</v>
      </c>
      <c r="K30" s="230">
        <v>0.37746342850519943</v>
      </c>
      <c r="L30" s="230">
        <v>0.3725138534036932</v>
      </c>
      <c r="M30" s="230">
        <v>0.37459963289660642</v>
      </c>
      <c r="N30" s="230">
        <v>0.37149248560705911</v>
      </c>
      <c r="O30" s="230">
        <v>0.36423876440174879</v>
      </c>
      <c r="P30" s="230">
        <v>0.72156253382134028</v>
      </c>
      <c r="Q30" s="230">
        <v>0.52091423601659026</v>
      </c>
      <c r="R30" s="230">
        <v>0.5136327309130978</v>
      </c>
      <c r="S30" s="230">
        <v>0.61248766395445897</v>
      </c>
      <c r="T30" s="230">
        <v>0.58867749285601412</v>
      </c>
      <c r="U30" s="230">
        <v>0.53674007164273829</v>
      </c>
      <c r="V30" s="230">
        <v>0.45089104962363868</v>
      </c>
      <c r="W30" s="230">
        <v>0.4845288374058293</v>
      </c>
      <c r="X30" s="230">
        <v>0.48500807492464332</v>
      </c>
      <c r="Y30" s="230">
        <v>0.83864283361610936</v>
      </c>
      <c r="DA30" s="71" t="s">
        <v>2618</v>
      </c>
    </row>
    <row r="31" spans="1:105" ht="12" customHeight="1" x14ac:dyDescent="0.25">
      <c r="A31" s="59" t="s">
        <v>159</v>
      </c>
      <c r="B31" s="230">
        <v>0.34462929048525798</v>
      </c>
      <c r="C31" s="230">
        <v>0.33778567661141717</v>
      </c>
      <c r="D31" s="230">
        <v>0.33163081707475189</v>
      </c>
      <c r="E31" s="230">
        <v>0.33701359990664109</v>
      </c>
      <c r="F31" s="230">
        <v>0.6662506117113931</v>
      </c>
      <c r="G31" s="230">
        <v>0.49609774312676452</v>
      </c>
      <c r="H31" s="230">
        <v>0.50046376981360474</v>
      </c>
      <c r="I31" s="230">
        <v>0.50276558182570619</v>
      </c>
      <c r="J31" s="230">
        <v>0.32020147525655129</v>
      </c>
      <c r="K31" s="230">
        <v>0.33103893573681231</v>
      </c>
      <c r="L31" s="230">
        <v>0.32738684624569148</v>
      </c>
      <c r="M31" s="230">
        <v>0.32892925273750923</v>
      </c>
      <c r="N31" s="230">
        <v>0.2182223754997884</v>
      </c>
      <c r="O31" s="230">
        <v>0.16894002923697901</v>
      </c>
      <c r="P31" s="230">
        <v>0.16715932338484191</v>
      </c>
      <c r="Q31" s="230">
        <v>0.16298362060722549</v>
      </c>
      <c r="R31" s="230">
        <v>0.16157797276685279</v>
      </c>
      <c r="S31" s="230">
        <v>0.27604372574815178</v>
      </c>
      <c r="T31" s="230">
        <v>0.28995207349802832</v>
      </c>
      <c r="U31" s="230">
        <v>0.27142803978909202</v>
      </c>
      <c r="V31" s="230">
        <v>0.23492361028510991</v>
      </c>
      <c r="W31" s="230">
        <v>0.23950481927227291</v>
      </c>
      <c r="X31" s="230">
        <v>0.26970900189093261</v>
      </c>
      <c r="Y31" s="230">
        <v>0.26336219546583239</v>
      </c>
      <c r="DA31" s="71" t="s">
        <v>2619</v>
      </c>
    </row>
    <row r="32" spans="1:105" ht="12" customHeight="1" x14ac:dyDescent="0.25">
      <c r="A32" s="59" t="s">
        <v>32</v>
      </c>
      <c r="B32" s="230">
        <v>0.31200272540611379</v>
      </c>
      <c r="C32" s="230">
        <v>0.30467355070324509</v>
      </c>
      <c r="D32" s="230">
        <v>0.29747742557475892</v>
      </c>
      <c r="E32" s="230">
        <v>0.45147816741942148</v>
      </c>
      <c r="F32" s="230">
        <v>0.3772210633744747</v>
      </c>
      <c r="G32" s="230">
        <v>0.53449989011502685</v>
      </c>
      <c r="H32" s="230">
        <v>0.25335671836274182</v>
      </c>
      <c r="I32" s="230">
        <v>0.1493280537542136</v>
      </c>
      <c r="J32" s="230">
        <v>0.13978200910335961</v>
      </c>
      <c r="K32" s="230">
        <v>0.1738853317255333</v>
      </c>
      <c r="L32" s="230">
        <v>0.1429979792968174</v>
      </c>
      <c r="M32" s="230">
        <v>0.14379865355368071</v>
      </c>
      <c r="N32" s="230">
        <v>0.14260590386203009</v>
      </c>
      <c r="O32" s="230">
        <v>0.13982139674836391</v>
      </c>
      <c r="P32" s="230">
        <v>0.27698831420619641</v>
      </c>
      <c r="Q32" s="230">
        <v>0.26661982261580802</v>
      </c>
      <c r="R32" s="230">
        <v>0.1051618556397272</v>
      </c>
      <c r="S32" s="230">
        <v>0.15213234005479701</v>
      </c>
      <c r="T32" s="230">
        <v>5.4784190469099547E-2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1.9249872486714219</v>
      </c>
      <c r="C33" s="230">
        <v>1.644174453220572</v>
      </c>
      <c r="D33" s="230">
        <v>1.2480766936329819</v>
      </c>
      <c r="E33" s="230">
        <v>1.8394238488680139</v>
      </c>
      <c r="F33" s="230">
        <v>2.7840699488989489</v>
      </c>
      <c r="G33" s="230">
        <v>2.748525961196961</v>
      </c>
      <c r="H33" s="230">
        <v>2.952931376767018</v>
      </c>
      <c r="I33" s="230">
        <v>3.1724904936237559</v>
      </c>
      <c r="J33" s="230">
        <v>2.609990094944413</v>
      </c>
      <c r="K33" s="230">
        <v>2.6890024320087842</v>
      </c>
      <c r="L33" s="230">
        <v>2.8252732057565271</v>
      </c>
      <c r="M33" s="230">
        <v>2.8549757593835339</v>
      </c>
      <c r="N33" s="230">
        <v>2.499128993282294</v>
      </c>
      <c r="O33" s="230">
        <v>2.101925008097564</v>
      </c>
      <c r="P33" s="230">
        <v>2.2579769156170291</v>
      </c>
      <c r="Q33" s="230">
        <v>2.0980703727834582</v>
      </c>
      <c r="R33" s="230">
        <v>2.3051803632449661</v>
      </c>
      <c r="S33" s="230">
        <v>2.6877083804958728</v>
      </c>
      <c r="T33" s="230">
        <v>2.40385953578736</v>
      </c>
      <c r="U33" s="230">
        <v>2.566284669451842</v>
      </c>
      <c r="V33" s="230">
        <v>2.4947520595739001</v>
      </c>
      <c r="W33" s="230">
        <v>2.9232935362829142</v>
      </c>
      <c r="X33" s="230">
        <v>2.949449967739612</v>
      </c>
      <c r="Y33" s="230">
        <v>2.913550259286688</v>
      </c>
      <c r="DA33" s="71" t="s">
        <v>2621</v>
      </c>
    </row>
    <row r="34" spans="1:105" ht="12" customHeight="1" x14ac:dyDescent="0.25">
      <c r="A34" s="60" t="s">
        <v>2578</v>
      </c>
      <c r="B34" s="329">
        <v>1.1887379589204381</v>
      </c>
      <c r="C34" s="329">
        <v>1.307586987944751</v>
      </c>
      <c r="D34" s="329">
        <v>1.4624616699619759</v>
      </c>
      <c r="E34" s="329">
        <v>1.5165881615689421</v>
      </c>
      <c r="F34" s="329">
        <v>1.6006924546378229</v>
      </c>
      <c r="G34" s="329">
        <v>1.873059995095339</v>
      </c>
      <c r="H34" s="329">
        <v>2.3322795587193088</v>
      </c>
      <c r="I34" s="329">
        <v>2.6730999433870681</v>
      </c>
      <c r="J34" s="329">
        <v>3.5530799948853091</v>
      </c>
      <c r="K34" s="329">
        <v>2.716462878437842</v>
      </c>
      <c r="L34" s="329">
        <v>2.8965942039487209</v>
      </c>
      <c r="M34" s="329">
        <v>2.9818881958543959</v>
      </c>
      <c r="N34" s="329">
        <v>3.1157249698300671</v>
      </c>
      <c r="O34" s="329">
        <v>3.4281469780264522</v>
      </c>
      <c r="P34" s="329">
        <v>4.1250006188248989</v>
      </c>
      <c r="Q34" s="329">
        <v>4.6413906835546683</v>
      </c>
      <c r="R34" s="329">
        <v>5.1575082054604051</v>
      </c>
      <c r="S34" s="329">
        <v>4.7776425104617184</v>
      </c>
      <c r="T34" s="329">
        <v>4.3554211728785344</v>
      </c>
      <c r="U34" s="329">
        <v>4.0897079912481944</v>
      </c>
      <c r="V34" s="329">
        <v>3.9221560208854962</v>
      </c>
      <c r="W34" s="329">
        <v>4.0867576584955554</v>
      </c>
      <c r="X34" s="329">
        <v>4.1101812018154504</v>
      </c>
      <c r="Y34" s="329">
        <v>4.0105624510723414</v>
      </c>
      <c r="DA34" s="72" t="s">
        <v>2622</v>
      </c>
    </row>
    <row r="35" spans="1:105" ht="12" customHeight="1" x14ac:dyDescent="0.25">
      <c r="A35" s="39" t="s">
        <v>2580</v>
      </c>
      <c r="B35" s="228">
        <v>4.5928247769713213</v>
      </c>
      <c r="C35" s="228">
        <v>4.11743739596995</v>
      </c>
      <c r="D35" s="228">
        <v>3.6881272126329141</v>
      </c>
      <c r="E35" s="228">
        <v>4.5521298692817096</v>
      </c>
      <c r="F35" s="228">
        <v>5.6316216902231826</v>
      </c>
      <c r="G35" s="228">
        <v>5.7085974846905634</v>
      </c>
      <c r="H35" s="228">
        <v>6.259868663219506</v>
      </c>
      <c r="I35" s="228">
        <v>6.9634138519381068</v>
      </c>
      <c r="J35" s="228">
        <v>6.5391985720227108</v>
      </c>
      <c r="K35" s="228">
        <v>6.183687529294426</v>
      </c>
      <c r="L35" s="228">
        <v>6.2608277843578124</v>
      </c>
      <c r="M35" s="228">
        <v>6.4959786574644482</v>
      </c>
      <c r="N35" s="228">
        <v>6.2151387481526079</v>
      </c>
      <c r="O35" s="228">
        <v>6.0223620378409937</v>
      </c>
      <c r="P35" s="228">
        <v>7.1519458563715554</v>
      </c>
      <c r="Q35" s="228">
        <v>6.971997766594014</v>
      </c>
      <c r="R35" s="228">
        <v>7.4069392840680583</v>
      </c>
      <c r="S35" s="228">
        <v>8.1134524615873236</v>
      </c>
      <c r="T35" s="228">
        <v>7.1885355263823989</v>
      </c>
      <c r="U35" s="228">
        <v>8.1042189907603852</v>
      </c>
      <c r="V35" s="228">
        <v>7.3546210593388412</v>
      </c>
      <c r="W35" s="228">
        <v>7.1177067117535442</v>
      </c>
      <c r="X35" s="228">
        <v>7.2247412130386008</v>
      </c>
      <c r="Y35" s="228">
        <v>7.7479340490134767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0.11169738084194709</v>
      </c>
      <c r="D36" s="229">
        <v>0</v>
      </c>
      <c r="E36" s="229">
        <v>0.11511969974988009</v>
      </c>
      <c r="F36" s="229">
        <v>0</v>
      </c>
      <c r="G36" s="229">
        <v>0</v>
      </c>
      <c r="H36" s="229">
        <v>5.9938397482369482E-2</v>
      </c>
      <c r="I36" s="229">
        <v>0.11726766873621559</v>
      </c>
      <c r="J36" s="229">
        <v>0.13494102772544739</v>
      </c>
      <c r="K36" s="229">
        <v>0.17812587489077461</v>
      </c>
      <c r="L36" s="229">
        <v>0</v>
      </c>
      <c r="M36" s="229">
        <v>3.6049594625803018E-2</v>
      </c>
      <c r="N36" s="229">
        <v>3.5144523664216457E-2</v>
      </c>
      <c r="O36" s="229">
        <v>2.4912998248886611E-2</v>
      </c>
      <c r="P36" s="229">
        <v>0</v>
      </c>
      <c r="Q36" s="229">
        <v>0</v>
      </c>
      <c r="R36" s="229">
        <v>0</v>
      </c>
      <c r="S36" s="229">
        <v>3.8824086267205911E-2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0.39347261086377988</v>
      </c>
      <c r="C38" s="229">
        <v>0.2094589267255316</v>
      </c>
      <c r="D38" s="229">
        <v>0.26634070677061072</v>
      </c>
      <c r="E38" s="229">
        <v>0.2158765816424581</v>
      </c>
      <c r="F38" s="229">
        <v>0.21450594309946239</v>
      </c>
      <c r="G38" s="229">
        <v>0.22288609729562919</v>
      </c>
      <c r="H38" s="229">
        <v>0.22094389973675951</v>
      </c>
      <c r="I38" s="229">
        <v>0.4398090599429445</v>
      </c>
      <c r="J38" s="229">
        <v>0.50609249072020968</v>
      </c>
      <c r="K38" s="229">
        <v>0.47056944558609859</v>
      </c>
      <c r="L38" s="229">
        <v>0.48376224341914992</v>
      </c>
      <c r="M38" s="229">
        <v>0.47820272234298539</v>
      </c>
      <c r="N38" s="229">
        <v>0.48648463849306273</v>
      </c>
      <c r="O38" s="229">
        <v>0.50581900065474361</v>
      </c>
      <c r="P38" s="229">
        <v>1.030069508904784</v>
      </c>
      <c r="Q38" s="229">
        <v>0.82654773036403451</v>
      </c>
      <c r="R38" s="229">
        <v>0.84595614885239234</v>
      </c>
      <c r="S38" s="229">
        <v>0.87779935812755872</v>
      </c>
      <c r="T38" s="229">
        <v>0.86745850772065702</v>
      </c>
      <c r="U38" s="229">
        <v>0.63669733246952021</v>
      </c>
      <c r="V38" s="229">
        <v>0.57018764142862921</v>
      </c>
      <c r="W38" s="229">
        <v>0.70205782557460472</v>
      </c>
      <c r="X38" s="229">
        <v>0.70078044649020987</v>
      </c>
      <c r="Y38" s="229">
        <v>1.087196218371139</v>
      </c>
      <c r="DA38" s="73" t="s">
        <v>2626</v>
      </c>
    </row>
    <row r="39" spans="1:105" ht="12" customHeight="1" x14ac:dyDescent="0.25">
      <c r="A39" s="64" t="s">
        <v>159</v>
      </c>
      <c r="B39" s="229">
        <v>0.34002209289108032</v>
      </c>
      <c r="C39" s="229">
        <v>0.36335753980873342</v>
      </c>
      <c r="D39" s="229">
        <v>0.38715600067953232</v>
      </c>
      <c r="E39" s="229">
        <v>0.37822409403449209</v>
      </c>
      <c r="F39" s="229">
        <v>0.74102922198396526</v>
      </c>
      <c r="G39" s="229">
        <v>0.58265642866642253</v>
      </c>
      <c r="H39" s="229">
        <v>0.58047516546126798</v>
      </c>
      <c r="I39" s="229">
        <v>0.57923812773377281</v>
      </c>
      <c r="J39" s="229">
        <v>0.45349319943336058</v>
      </c>
      <c r="K39" s="229">
        <v>0.42054191170456229</v>
      </c>
      <c r="L39" s="229">
        <v>0.43324357483710341</v>
      </c>
      <c r="M39" s="229">
        <v>0.42788647407793678</v>
      </c>
      <c r="N39" s="229">
        <v>0.29120561179841542</v>
      </c>
      <c r="O39" s="229">
        <v>0.23906880089233329</v>
      </c>
      <c r="P39" s="229">
        <v>0.24316693709980719</v>
      </c>
      <c r="Q39" s="229">
        <v>0.26352816357260589</v>
      </c>
      <c r="R39" s="229">
        <v>0.27118063816507698</v>
      </c>
      <c r="S39" s="229">
        <v>0.40314117418258189</v>
      </c>
      <c r="T39" s="229">
        <v>0.43539041215568569</v>
      </c>
      <c r="U39" s="229">
        <v>0.32809913385065259</v>
      </c>
      <c r="V39" s="229">
        <v>0.30272913151198683</v>
      </c>
      <c r="W39" s="229">
        <v>0.35362981558167822</v>
      </c>
      <c r="X39" s="229">
        <v>0.39710907421409608</v>
      </c>
      <c r="Y39" s="229">
        <v>0.34790902112143879</v>
      </c>
      <c r="DA39" s="73" t="s">
        <v>2627</v>
      </c>
    </row>
    <row r="40" spans="1:105" ht="12" customHeight="1" x14ac:dyDescent="0.25">
      <c r="A40" s="64" t="s">
        <v>32</v>
      </c>
      <c r="B40" s="229">
        <v>0.29843566830644042</v>
      </c>
      <c r="C40" s="229">
        <v>0.31773502426436839</v>
      </c>
      <c r="D40" s="229">
        <v>0.33668403097488092</v>
      </c>
      <c r="E40" s="229">
        <v>0.49121984957916509</v>
      </c>
      <c r="F40" s="229">
        <v>0.40675325631722431</v>
      </c>
      <c r="G40" s="229">
        <v>0.60859769231494565</v>
      </c>
      <c r="H40" s="229">
        <v>0.28489236858612088</v>
      </c>
      <c r="I40" s="229">
        <v>0.16679014892950211</v>
      </c>
      <c r="J40" s="229">
        <v>0.19192701921665059</v>
      </c>
      <c r="K40" s="229">
        <v>0.21415614741606109</v>
      </c>
      <c r="L40" s="229">
        <v>0.18345865052624749</v>
      </c>
      <c r="M40" s="229">
        <v>0.18135029616813031</v>
      </c>
      <c r="N40" s="229">
        <v>0.18449107282305471</v>
      </c>
      <c r="O40" s="229">
        <v>0.1918233027339665</v>
      </c>
      <c r="P40" s="229">
        <v>0.39063644305157402</v>
      </c>
      <c r="Q40" s="229">
        <v>0.41793900005195822</v>
      </c>
      <c r="R40" s="229">
        <v>0.1711087245657453</v>
      </c>
      <c r="S40" s="229">
        <v>0.2153962863047286</v>
      </c>
      <c r="T40" s="229">
        <v>7.9752679025633835E-2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2.3225908043221111E-2</v>
      </c>
      <c r="C41" s="229">
        <v>2.2617368967294611E-2</v>
      </c>
      <c r="D41" s="229">
        <v>2.2617368968310601E-2</v>
      </c>
      <c r="E41" s="229">
        <v>2.261736896774473E-2</v>
      </c>
      <c r="F41" s="229">
        <v>2.1349579228010802E-2</v>
      </c>
      <c r="G41" s="229">
        <v>2.134957922841502E-2</v>
      </c>
      <c r="H41" s="229">
        <v>0.45802707740070708</v>
      </c>
      <c r="I41" s="229">
        <v>0.89470457557346372</v>
      </c>
      <c r="J41" s="229">
        <v>2.0741040152483771E-2</v>
      </c>
      <c r="K41" s="229">
        <v>2.0741040152949541E-2</v>
      </c>
      <c r="L41" s="229">
        <v>1.947325041181229E-2</v>
      </c>
      <c r="M41" s="229">
        <v>1.88647113372192E-2</v>
      </c>
      <c r="N41" s="229">
        <v>1.759692159593192E-2</v>
      </c>
      <c r="O41" s="229">
        <v>1.6937670930790381E-2</v>
      </c>
      <c r="P41" s="229">
        <v>1.572059278043033E-2</v>
      </c>
      <c r="Q41" s="229">
        <v>1.5720592780581091E-2</v>
      </c>
      <c r="R41" s="229">
        <v>1.5720592780530399E-2</v>
      </c>
      <c r="S41" s="229">
        <v>8.7731050036070363E-3</v>
      </c>
      <c r="T41" s="229">
        <v>2.134957922764915E-2</v>
      </c>
      <c r="U41" s="229">
        <v>7.5560268526903979E-3</v>
      </c>
      <c r="V41" s="229">
        <v>2.702927726423247E-2</v>
      </c>
      <c r="W41" s="229">
        <v>1.5720592780686059E-2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1.859331606132804</v>
      </c>
      <c r="C42" s="229">
        <v>1.731469663963902</v>
      </c>
      <c r="D42" s="229">
        <v>1.4264167559933121</v>
      </c>
      <c r="E42" s="229">
        <v>2.0209595538757941</v>
      </c>
      <c r="F42" s="229">
        <v>3.0314604090845041</v>
      </c>
      <c r="G42" s="229">
        <v>3.1602335484251372</v>
      </c>
      <c r="H42" s="229">
        <v>3.3530374185404619</v>
      </c>
      <c r="I42" s="229">
        <v>3.5782112412748348</v>
      </c>
      <c r="J42" s="229">
        <v>3.6187647723187002</v>
      </c>
      <c r="K42" s="229">
        <v>3.3442246752547029</v>
      </c>
      <c r="L42" s="229">
        <v>3.6602049125444802</v>
      </c>
      <c r="M42" s="229">
        <v>3.6358212988717651</v>
      </c>
      <c r="N42" s="229">
        <v>3.2648495899839332</v>
      </c>
      <c r="O42" s="229">
        <v>2.911934487627116</v>
      </c>
      <c r="P42" s="229">
        <v>3.215640294094817</v>
      </c>
      <c r="Q42" s="229">
        <v>3.3210634263005399</v>
      </c>
      <c r="R42" s="229">
        <v>3.7875247485767591</v>
      </c>
      <c r="S42" s="229">
        <v>3.8426910240667729</v>
      </c>
      <c r="T42" s="229">
        <v>3.5337496119146712</v>
      </c>
      <c r="U42" s="229">
        <v>3.0368913015176249</v>
      </c>
      <c r="V42" s="229">
        <v>3.1472336268908991</v>
      </c>
      <c r="W42" s="229">
        <v>4.2255290200059559</v>
      </c>
      <c r="X42" s="229">
        <v>4.2513753220368713</v>
      </c>
      <c r="Y42" s="229">
        <v>3.7679819580461289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4.2323510499545157E-2</v>
      </c>
      <c r="H43" s="229">
        <v>0.11286269466232431</v>
      </c>
      <c r="I43" s="229">
        <v>4.2323510498365559E-2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2.8215673664670409E-2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4.1052299443143092E-2</v>
      </c>
      <c r="I44" s="229">
        <v>4.1052299443137208E-2</v>
      </c>
      <c r="J44" s="229">
        <v>0.46542366859754591</v>
      </c>
      <c r="K44" s="229">
        <v>0.32856624297008918</v>
      </c>
      <c r="L44" s="229">
        <v>0.10950565349511179</v>
      </c>
      <c r="M44" s="229">
        <v>0.10950565349961661</v>
      </c>
      <c r="N44" s="229">
        <v>8.2153881356752084E-2</v>
      </c>
      <c r="O44" s="229">
        <v>8.215388135595536E-2</v>
      </c>
      <c r="P44" s="229">
        <v>6.8453354052790613E-2</v>
      </c>
      <c r="Q44" s="229">
        <v>0.1095056534965871</v>
      </c>
      <c r="R44" s="229">
        <v>0.10950565349623401</v>
      </c>
      <c r="S44" s="229">
        <v>0.16016803504683591</v>
      </c>
      <c r="T44" s="229">
        <v>0.18889971640370451</v>
      </c>
      <c r="U44" s="229">
        <v>0.1054152082952042</v>
      </c>
      <c r="V44" s="229">
        <v>0.18756908964948829</v>
      </c>
      <c r="W44" s="229">
        <v>0.31895616086167572</v>
      </c>
      <c r="X44" s="229">
        <v>0.23276111677220679</v>
      </c>
      <c r="Y44" s="229">
        <v>0.85288246600147444</v>
      </c>
      <c r="DA44" s="73" t="s">
        <v>2632</v>
      </c>
    </row>
    <row r="45" spans="1:105" ht="12" customHeight="1" x14ac:dyDescent="0.25">
      <c r="A45" s="64" t="s">
        <v>39</v>
      </c>
      <c r="B45" s="229">
        <v>1.6783368907339959</v>
      </c>
      <c r="C45" s="229">
        <v>1.3611014913981729</v>
      </c>
      <c r="D45" s="229">
        <v>1.248912349246267</v>
      </c>
      <c r="E45" s="229">
        <v>1.3081127214321759</v>
      </c>
      <c r="F45" s="229">
        <v>1.2165232805100159</v>
      </c>
      <c r="G45" s="229">
        <v>1.0705506282604691</v>
      </c>
      <c r="H45" s="229">
        <v>1.1486393419063521</v>
      </c>
      <c r="I45" s="229">
        <v>1.10401721980587</v>
      </c>
      <c r="J45" s="229">
        <v>1.1478153538583129</v>
      </c>
      <c r="K45" s="229">
        <v>1.2067621913191879</v>
      </c>
      <c r="L45" s="229">
        <v>1.371179499123907</v>
      </c>
      <c r="M45" s="229">
        <v>1.6082979065409919</v>
      </c>
      <c r="N45" s="229">
        <v>1.8532125084372419</v>
      </c>
      <c r="O45" s="229">
        <v>2.021496221732531</v>
      </c>
      <c r="P45" s="229">
        <v>2.188258726387351</v>
      </c>
      <c r="Q45" s="229">
        <v>2.0176932000277068</v>
      </c>
      <c r="R45" s="229">
        <v>2.205942777631321</v>
      </c>
      <c r="S45" s="229">
        <v>2.566659392588031</v>
      </c>
      <c r="T45" s="229">
        <v>2.0619350199343991</v>
      </c>
      <c r="U45" s="229">
        <v>3.9895599877746921</v>
      </c>
      <c r="V45" s="229">
        <v>3.1198722925936049</v>
      </c>
      <c r="W45" s="229">
        <v>1.5018132969489431</v>
      </c>
      <c r="X45" s="229">
        <v>1.642715253525217</v>
      </c>
      <c r="Y45" s="229">
        <v>1.6919643854732951</v>
      </c>
      <c r="DA45" s="73" t="s">
        <v>2633</v>
      </c>
    </row>
    <row r="46" spans="1:105" ht="12" customHeight="1" x14ac:dyDescent="0.25">
      <c r="A46" s="39" t="s">
        <v>2592</v>
      </c>
      <c r="B46" s="228">
        <v>2.0999489793351001</v>
      </c>
      <c r="C46" s="228">
        <v>2.0517947791434561</v>
      </c>
      <c r="D46" s="228">
        <v>1.95962082573065</v>
      </c>
      <c r="E46" s="228">
        <v>2.3563767557492659</v>
      </c>
      <c r="F46" s="228">
        <v>2.8489174177253318</v>
      </c>
      <c r="G46" s="228">
        <v>3.0530946004283619</v>
      </c>
      <c r="H46" s="228">
        <v>3.3678997108643518</v>
      </c>
      <c r="I46" s="228">
        <v>3.761466504027871</v>
      </c>
      <c r="J46" s="228">
        <v>4.0273353868113491</v>
      </c>
      <c r="K46" s="228">
        <v>3.5457307703912448</v>
      </c>
      <c r="L46" s="228">
        <v>3.640284473531191</v>
      </c>
      <c r="M46" s="228">
        <v>3.7248173400307238</v>
      </c>
      <c r="N46" s="228">
        <v>3.592251267796875</v>
      </c>
      <c r="O46" s="228">
        <v>3.569816777171936</v>
      </c>
      <c r="P46" s="228">
        <v>4.3381593289117681</v>
      </c>
      <c r="Q46" s="228">
        <v>4.4855715800972202</v>
      </c>
      <c r="R46" s="228">
        <v>4.8170965231409033</v>
      </c>
      <c r="S46" s="228">
        <v>4.9127618521518563</v>
      </c>
      <c r="T46" s="228">
        <v>4.4344088490452336</v>
      </c>
      <c r="U46" s="228">
        <v>4.238462855402112</v>
      </c>
      <c r="V46" s="228">
        <v>4.0476140877082756</v>
      </c>
      <c r="W46" s="228">
        <v>4.4135109271852766</v>
      </c>
      <c r="X46" s="228">
        <v>4.45710525773658</v>
      </c>
      <c r="Y46" s="228">
        <v>4.5219513769767428</v>
      </c>
      <c r="DA46" s="92" t="s">
        <v>2634</v>
      </c>
    </row>
    <row r="47" spans="1:105" ht="12" customHeight="1" x14ac:dyDescent="0.25">
      <c r="A47" s="39" t="s">
        <v>2594</v>
      </c>
      <c r="B47" s="228">
        <v>1.3152413798446689</v>
      </c>
      <c r="C47" s="228">
        <v>1.285081410565116</v>
      </c>
      <c r="D47" s="228">
        <v>1.2273509614611671</v>
      </c>
      <c r="E47" s="228">
        <v>1.4758473878002789</v>
      </c>
      <c r="F47" s="228">
        <v>1.7843357683570871</v>
      </c>
      <c r="G47" s="228">
        <v>1.9122161512396081</v>
      </c>
      <c r="H47" s="228">
        <v>2.1093850881549621</v>
      </c>
      <c r="I47" s="228">
        <v>2.3558840922713968</v>
      </c>
      <c r="J47" s="228">
        <v>2.52240325997071</v>
      </c>
      <c r="K47" s="228">
        <v>2.220764350419441</v>
      </c>
      <c r="L47" s="228">
        <v>2.2799852858854939</v>
      </c>
      <c r="M47" s="228">
        <v>2.332929964575865</v>
      </c>
      <c r="N47" s="228">
        <v>2.2499010979313798</v>
      </c>
      <c r="O47" s="228">
        <v>2.2358499134997469</v>
      </c>
      <c r="P47" s="228">
        <v>2.7170787090029789</v>
      </c>
      <c r="Q47" s="228">
        <v>2.809406043887348</v>
      </c>
      <c r="R47" s="228">
        <v>3.0170469569917051</v>
      </c>
      <c r="S47" s="228">
        <v>3.076964126680036</v>
      </c>
      <c r="T47" s="228">
        <v>2.7773617696465802</v>
      </c>
      <c r="U47" s="228">
        <v>2.654636750329296</v>
      </c>
      <c r="V47" s="228">
        <v>2.5351042288092862</v>
      </c>
      <c r="W47" s="228">
        <v>2.7642729699407509</v>
      </c>
      <c r="X47" s="228">
        <v>2.791576998768087</v>
      </c>
      <c r="Y47" s="228">
        <v>2.8321914613985109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0.99999999999999956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0.99999999999999989</v>
      </c>
      <c r="K51" s="232">
        <f t="shared" si="3"/>
        <v>1</v>
      </c>
      <c r="L51" s="232">
        <f t="shared" si="3"/>
        <v>0.99999999999999967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0.99999999999999978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1.7346640758840359E-2</v>
      </c>
      <c r="C52" s="233">
        <f t="shared" si="4"/>
        <v>1.809664247624378E-2</v>
      </c>
      <c r="D52" s="233">
        <f t="shared" si="4"/>
        <v>1.8764511260608657E-2</v>
      </c>
      <c r="E52" s="233">
        <f t="shared" si="4"/>
        <v>1.8317611194632367E-2</v>
      </c>
      <c r="F52" s="233">
        <f t="shared" si="4"/>
        <v>1.7808261552629937E-2</v>
      </c>
      <c r="G52" s="233">
        <f t="shared" si="4"/>
        <v>1.8308929525679318E-2</v>
      </c>
      <c r="H52" s="233">
        <f t="shared" si="4"/>
        <v>1.857312956757394E-2</v>
      </c>
      <c r="I52" s="233">
        <f t="shared" si="4"/>
        <v>1.8634718754363608E-2</v>
      </c>
      <c r="J52" s="233">
        <f t="shared" si="4"/>
        <v>1.9718511160306991E-2</v>
      </c>
      <c r="K52" s="233">
        <f t="shared" si="4"/>
        <v>1.9112611254052878E-2</v>
      </c>
      <c r="L52" s="233">
        <f t="shared" si="4"/>
        <v>1.9231396866018755E-2</v>
      </c>
      <c r="M52" s="233">
        <f t="shared" si="4"/>
        <v>1.9181722780410373E-2</v>
      </c>
      <c r="N52" s="233">
        <f t="shared" si="4"/>
        <v>1.9374667364791237E-2</v>
      </c>
      <c r="O52" s="233">
        <f t="shared" si="4"/>
        <v>1.9675151982164466E-2</v>
      </c>
      <c r="P52" s="233">
        <f t="shared" si="4"/>
        <v>1.9794027559962863E-2</v>
      </c>
      <c r="Q52" s="233">
        <f t="shared" si="4"/>
        <v>2.0199112711285702E-2</v>
      </c>
      <c r="R52" s="233">
        <f t="shared" si="4"/>
        <v>2.0269977213406103E-2</v>
      </c>
      <c r="S52" s="233">
        <f t="shared" si="4"/>
        <v>1.980356795335058E-2</v>
      </c>
      <c r="T52" s="233">
        <f t="shared" si="4"/>
        <v>1.9897055811497418E-2</v>
      </c>
      <c r="U52" s="233">
        <f t="shared" si="4"/>
        <v>1.9045606369218773E-2</v>
      </c>
      <c r="V52" s="233">
        <f t="shared" si="4"/>
        <v>1.9298631132694293E-2</v>
      </c>
      <c r="W52" s="233">
        <f t="shared" si="4"/>
        <v>1.9797068698909334E-2</v>
      </c>
      <c r="X52" s="233">
        <f t="shared" si="4"/>
        <v>1.9771319197252515E-2</v>
      </c>
      <c r="Y52" s="233">
        <f t="shared" si="4"/>
        <v>1.9426441335070547E-2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6.1257417371893066E-3</v>
      </c>
      <c r="C53" s="233">
        <f t="shared" si="5"/>
        <v>6.3905951394781883E-3</v>
      </c>
      <c r="D53" s="233">
        <f t="shared" si="5"/>
        <v>6.626444359175949E-3</v>
      </c>
      <c r="E53" s="233">
        <f t="shared" si="5"/>
        <v>6.4686273832805724E-3</v>
      </c>
      <c r="F53" s="233">
        <f t="shared" si="5"/>
        <v>6.2887571476416271E-3</v>
      </c>
      <c r="G53" s="233">
        <f t="shared" si="5"/>
        <v>6.4655615642212191E-3</v>
      </c>
      <c r="H53" s="233">
        <f t="shared" si="5"/>
        <v>6.5588603905531303E-3</v>
      </c>
      <c r="I53" s="233">
        <f t="shared" si="5"/>
        <v>6.5806098149703476E-3</v>
      </c>
      <c r="J53" s="233">
        <f t="shared" si="5"/>
        <v>6.9633370800261333E-3</v>
      </c>
      <c r="K53" s="233">
        <f t="shared" si="5"/>
        <v>6.7493713678228378E-3</v>
      </c>
      <c r="L53" s="233">
        <f t="shared" si="5"/>
        <v>6.7913189697310734E-3</v>
      </c>
      <c r="M53" s="233">
        <f t="shared" si="5"/>
        <v>6.7737772091274861E-3</v>
      </c>
      <c r="N53" s="233">
        <f t="shared" si="5"/>
        <v>6.8419130926070703E-3</v>
      </c>
      <c r="O53" s="233">
        <f t="shared" si="5"/>
        <v>6.9480253472860324E-3</v>
      </c>
      <c r="P53" s="233">
        <f t="shared" si="5"/>
        <v>6.9900047194639573E-3</v>
      </c>
      <c r="Q53" s="233">
        <f t="shared" si="5"/>
        <v>7.1330552992892975E-3</v>
      </c>
      <c r="R53" s="233">
        <f t="shared" si="5"/>
        <v>7.1580801813029976E-3</v>
      </c>
      <c r="S53" s="233">
        <f t="shared" si="5"/>
        <v>6.9933737859464457E-3</v>
      </c>
      <c r="T53" s="233">
        <f t="shared" si="5"/>
        <v>7.0263878134190962E-3</v>
      </c>
      <c r="U53" s="233">
        <f t="shared" si="5"/>
        <v>6.7257094597145128E-3</v>
      </c>
      <c r="V53" s="233">
        <f t="shared" si="5"/>
        <v>6.8150618810687534E-3</v>
      </c>
      <c r="W53" s="233">
        <f t="shared" si="5"/>
        <v>6.9910786583338505E-3</v>
      </c>
      <c r="X53" s="233">
        <f t="shared" si="5"/>
        <v>6.9819855549944848E-3</v>
      </c>
      <c r="Y53" s="233">
        <f t="shared" si="5"/>
        <v>6.8601964003119527E-3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4.0548670070312931E-2</v>
      </c>
      <c r="C54" s="233">
        <f t="shared" si="6"/>
        <v>4.2301837880377884E-2</v>
      </c>
      <c r="D54" s="233">
        <f t="shared" si="6"/>
        <v>4.3863015710942643E-2</v>
      </c>
      <c r="E54" s="233">
        <f t="shared" si="6"/>
        <v>4.2818363689747181E-2</v>
      </c>
      <c r="F54" s="233">
        <f t="shared" si="6"/>
        <v>4.1627732554236838E-2</v>
      </c>
      <c r="G54" s="233">
        <f t="shared" si="6"/>
        <v>4.2798069839489306E-2</v>
      </c>
      <c r="H54" s="233">
        <f t="shared" si="6"/>
        <v>4.341565110379772E-2</v>
      </c>
      <c r="I54" s="233">
        <f t="shared" si="6"/>
        <v>4.3559619013766683E-2</v>
      </c>
      <c r="J54" s="233">
        <f t="shared" si="6"/>
        <v>4.6093039824416294E-2</v>
      </c>
      <c r="K54" s="233">
        <f t="shared" si="6"/>
        <v>4.4676717451924031E-2</v>
      </c>
      <c r="L54" s="233">
        <f t="shared" si="6"/>
        <v>4.4954384964364463E-2</v>
      </c>
      <c r="M54" s="233">
        <f t="shared" si="6"/>
        <v>4.4838269219743855E-2</v>
      </c>
      <c r="N54" s="233">
        <f t="shared" si="6"/>
        <v>4.5289287166254688E-2</v>
      </c>
      <c r="O54" s="233">
        <f t="shared" si="6"/>
        <v>4.5991685502650863E-2</v>
      </c>
      <c r="P54" s="233">
        <f t="shared" si="6"/>
        <v>4.6269563314878463E-2</v>
      </c>
      <c r="Q54" s="233">
        <f t="shared" si="6"/>
        <v>4.7216470810094884E-2</v>
      </c>
      <c r="R54" s="233">
        <f t="shared" si="6"/>
        <v>4.738212024943738E-2</v>
      </c>
      <c r="S54" s="233">
        <f t="shared" si="6"/>
        <v>4.6291864477921947E-2</v>
      </c>
      <c r="T54" s="233">
        <f t="shared" si="6"/>
        <v>4.6510397182223481E-2</v>
      </c>
      <c r="U54" s="233">
        <f t="shared" si="6"/>
        <v>4.4520090067636242E-2</v>
      </c>
      <c r="V54" s="233">
        <f t="shared" si="6"/>
        <v>4.511154854057195E-2</v>
      </c>
      <c r="W54" s="233">
        <f t="shared" si="6"/>
        <v>4.6276672134476039E-2</v>
      </c>
      <c r="X54" s="233">
        <f t="shared" si="6"/>
        <v>4.6216481342398627E-2</v>
      </c>
      <c r="Y54" s="233">
        <f t="shared" si="6"/>
        <v>4.5410311499915139E-2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1.7783392614884944E-2</v>
      </c>
      <c r="C55" s="233">
        <f t="shared" si="7"/>
        <v>1.8552277794894569E-2</v>
      </c>
      <c r="D55" s="233">
        <f t="shared" si="7"/>
        <v>1.9236962107707908E-2</v>
      </c>
      <c r="E55" s="233">
        <f t="shared" si="7"/>
        <v>1.8778810039917822E-2</v>
      </c>
      <c r="F55" s="233">
        <f t="shared" si="7"/>
        <v>1.8256636047390529E-2</v>
      </c>
      <c r="G55" s="233">
        <f t="shared" si="7"/>
        <v>1.8769909784837266E-2</v>
      </c>
      <c r="H55" s="233">
        <f t="shared" si="7"/>
        <v>1.9040761826981892E-2</v>
      </c>
      <c r="I55" s="233">
        <f t="shared" si="7"/>
        <v>1.9103901699694937E-2</v>
      </c>
      <c r="J55" s="233">
        <f t="shared" si="7"/>
        <v>2.0214981714313879E-2</v>
      </c>
      <c r="K55" s="233">
        <f t="shared" si="7"/>
        <v>1.9593826525361947E-2</v>
      </c>
      <c r="L55" s="233">
        <f t="shared" si="7"/>
        <v>1.9715602908694955E-2</v>
      </c>
      <c r="M55" s="233">
        <f t="shared" si="7"/>
        <v>1.9664678134299722E-2</v>
      </c>
      <c r="N55" s="233">
        <f t="shared" si="7"/>
        <v>1.9862480656682151E-2</v>
      </c>
      <c r="O55" s="233">
        <f t="shared" si="7"/>
        <v>2.0170530843445736E-2</v>
      </c>
      <c r="P55" s="233">
        <f t="shared" si="7"/>
        <v>2.0292399457761331E-2</v>
      </c>
      <c r="Q55" s="233">
        <f t="shared" si="7"/>
        <v>2.0707683799472444E-2</v>
      </c>
      <c r="R55" s="233">
        <f t="shared" si="7"/>
        <v>2.0780332520408402E-2</v>
      </c>
      <c r="S55" s="233">
        <f t="shared" si="7"/>
        <v>2.0302180058148055E-2</v>
      </c>
      <c r="T55" s="233">
        <f t="shared" si="7"/>
        <v>2.0398021743536193E-2</v>
      </c>
      <c r="U55" s="233">
        <f t="shared" si="7"/>
        <v>1.9525134598741355E-2</v>
      </c>
      <c r="V55" s="233">
        <f t="shared" si="7"/>
        <v>1.9784529992508324E-2</v>
      </c>
      <c r="W55" s="233">
        <f t="shared" si="7"/>
        <v>2.0295517166177234E-2</v>
      </c>
      <c r="X55" s="233">
        <f t="shared" si="7"/>
        <v>2.0269119346336097E-2</v>
      </c>
      <c r="Y55" s="233">
        <f t="shared" si="7"/>
        <v>1.9915558186418807E-2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3.5756999643320249E-2</v>
      </c>
      <c r="C56" s="233">
        <f t="shared" si="8"/>
        <v>3.5957884922567809E-2</v>
      </c>
      <c r="D56" s="233">
        <f t="shared" si="8"/>
        <v>3.5796237059625938E-2</v>
      </c>
      <c r="E56" s="233">
        <f t="shared" si="8"/>
        <v>3.618133032348575E-2</v>
      </c>
      <c r="F56" s="233">
        <f t="shared" si="8"/>
        <v>3.6758720182052861E-2</v>
      </c>
      <c r="G56" s="233">
        <f t="shared" si="8"/>
        <v>3.672757654721473E-2</v>
      </c>
      <c r="H56" s="233">
        <f t="shared" si="8"/>
        <v>3.6400210755707027E-2</v>
      </c>
      <c r="I56" s="233">
        <f t="shared" si="8"/>
        <v>3.6296696890588231E-2</v>
      </c>
      <c r="J56" s="233">
        <f t="shared" si="8"/>
        <v>3.6551158385234088E-2</v>
      </c>
      <c r="K56" s="233">
        <f t="shared" si="8"/>
        <v>3.6426752299876852E-2</v>
      </c>
      <c r="L56" s="233">
        <f t="shared" si="8"/>
        <v>3.6414122628029406E-2</v>
      </c>
      <c r="M56" s="233">
        <f t="shared" si="8"/>
        <v>3.6308861097315584E-2</v>
      </c>
      <c r="N56" s="233">
        <f t="shared" si="8"/>
        <v>3.6168631291646075E-2</v>
      </c>
      <c r="O56" s="233">
        <f t="shared" si="8"/>
        <v>3.6151537326989211E-2</v>
      </c>
      <c r="P56" s="233">
        <f t="shared" si="8"/>
        <v>3.6302282897468015E-2</v>
      </c>
      <c r="Q56" s="233">
        <f t="shared" si="8"/>
        <v>3.6648420992830472E-2</v>
      </c>
      <c r="R56" s="233">
        <f t="shared" si="8"/>
        <v>3.665499794870837E-2</v>
      </c>
      <c r="S56" s="233">
        <f t="shared" si="8"/>
        <v>3.6250926271933159E-2</v>
      </c>
      <c r="T56" s="233">
        <f t="shared" si="8"/>
        <v>3.6330934488719123E-2</v>
      </c>
      <c r="U56" s="233">
        <f t="shared" si="8"/>
        <v>3.5224373570955078E-2</v>
      </c>
      <c r="V56" s="233">
        <f t="shared" si="8"/>
        <v>3.5598660153008325E-2</v>
      </c>
      <c r="W56" s="233">
        <f t="shared" si="8"/>
        <v>3.647980087520851E-2</v>
      </c>
      <c r="X56" s="233">
        <f t="shared" si="8"/>
        <v>3.6444842754785135E-2</v>
      </c>
      <c r="Y56" s="233">
        <f t="shared" si="8"/>
        <v>3.6126836414423998E-2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0.17668351999553791</v>
      </c>
      <c r="C57" s="234">
        <f t="shared" si="9"/>
        <v>0.17612671730136792</v>
      </c>
      <c r="D57" s="234">
        <f t="shared" si="9"/>
        <v>0.17516349822186464</v>
      </c>
      <c r="E57" s="234">
        <f t="shared" si="9"/>
        <v>0.17699189308458241</v>
      </c>
      <c r="F57" s="234">
        <f t="shared" si="9"/>
        <v>0.18005168246713354</v>
      </c>
      <c r="G57" s="234">
        <f t="shared" si="9"/>
        <v>0.17951499929090967</v>
      </c>
      <c r="H57" s="234">
        <f t="shared" si="9"/>
        <v>0.17753106734969754</v>
      </c>
      <c r="I57" s="234">
        <f t="shared" si="9"/>
        <v>0.1773715191872153</v>
      </c>
      <c r="J57" s="234">
        <f t="shared" si="9"/>
        <v>0.17764901641892858</v>
      </c>
      <c r="K57" s="234">
        <f t="shared" si="9"/>
        <v>0.17755073814286662</v>
      </c>
      <c r="L57" s="234">
        <f t="shared" si="9"/>
        <v>0.17760131445641059</v>
      </c>
      <c r="M57" s="234">
        <f t="shared" si="9"/>
        <v>0.17702397250192517</v>
      </c>
      <c r="N57" s="234">
        <f t="shared" si="9"/>
        <v>0.17605568952637068</v>
      </c>
      <c r="O57" s="234">
        <f t="shared" si="9"/>
        <v>0.17558891736887755</v>
      </c>
      <c r="P57" s="234">
        <f t="shared" si="9"/>
        <v>0.1763808956208022</v>
      </c>
      <c r="Q57" s="234">
        <f t="shared" si="9"/>
        <v>0.17733360897131767</v>
      </c>
      <c r="R57" s="234">
        <f t="shared" si="9"/>
        <v>0.17762653538495965</v>
      </c>
      <c r="S57" s="234">
        <f t="shared" si="9"/>
        <v>0.17615295717999171</v>
      </c>
      <c r="T57" s="234">
        <f t="shared" si="9"/>
        <v>0.1767595886646964</v>
      </c>
      <c r="U57" s="234">
        <f t="shared" si="9"/>
        <v>0.17175873012226492</v>
      </c>
      <c r="V57" s="234">
        <f t="shared" si="9"/>
        <v>0.17342179661456766</v>
      </c>
      <c r="W57" s="234">
        <f t="shared" si="9"/>
        <v>0.17765483396438511</v>
      </c>
      <c r="X57" s="234">
        <f t="shared" si="9"/>
        <v>0.17751167888619443</v>
      </c>
      <c r="Y57" s="234">
        <f t="shared" si="9"/>
        <v>0.1765730024012456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0.12639785649313381</v>
      </c>
      <c r="C58" s="302">
        <f t="shared" si="10"/>
        <v>0.11706771734233688</v>
      </c>
      <c r="D58" s="302">
        <f t="shared" si="10"/>
        <v>0.10344996566573968</v>
      </c>
      <c r="E58" s="302">
        <f t="shared" si="10"/>
        <v>0.11661883417245253</v>
      </c>
      <c r="F58" s="302">
        <f t="shared" si="10"/>
        <v>0.12881264350026439</v>
      </c>
      <c r="G58" s="302">
        <f t="shared" si="10"/>
        <v>0.12199408337701668</v>
      </c>
      <c r="H58" s="302">
        <f t="shared" si="10"/>
        <v>0.11166557290685382</v>
      </c>
      <c r="I58" s="302">
        <f t="shared" si="10"/>
        <v>0.10955550623236444</v>
      </c>
      <c r="J58" s="302">
        <f t="shared" si="10"/>
        <v>8.8562347461146718E-2</v>
      </c>
      <c r="K58" s="302">
        <f t="shared" si="10"/>
        <v>0.10256659079453025</v>
      </c>
      <c r="L58" s="302">
        <f t="shared" si="10"/>
        <v>9.9237678780582525E-2</v>
      </c>
      <c r="M58" s="302">
        <f t="shared" si="10"/>
        <v>9.8387251093771222E-2</v>
      </c>
      <c r="N58" s="302">
        <f t="shared" si="10"/>
        <v>9.0000299803040973E-2</v>
      </c>
      <c r="O58" s="302">
        <f t="shared" si="10"/>
        <v>7.8831778943762323E-2</v>
      </c>
      <c r="P58" s="302">
        <f t="shared" si="10"/>
        <v>7.999708270714323E-2</v>
      </c>
      <c r="Q58" s="302">
        <f t="shared" si="10"/>
        <v>7.0301510592080396E-2</v>
      </c>
      <c r="R58" s="302">
        <f t="shared" si="10"/>
        <v>6.6489386269225403E-2</v>
      </c>
      <c r="S58" s="302">
        <f t="shared" si="10"/>
        <v>7.7528916047200913E-2</v>
      </c>
      <c r="T58" s="302">
        <f t="shared" si="10"/>
        <v>7.6682501444701373E-2</v>
      </c>
      <c r="U58" s="302">
        <f t="shared" si="10"/>
        <v>7.7649951842688636E-2</v>
      </c>
      <c r="V58" s="302">
        <f t="shared" si="10"/>
        <v>7.7657486418594671E-2</v>
      </c>
      <c r="W58" s="302">
        <f t="shared" si="10"/>
        <v>8.3780475560368842E-2</v>
      </c>
      <c r="X58" s="302">
        <f t="shared" si="10"/>
        <v>8.4144306117825571E-2</v>
      </c>
      <c r="Y58" s="302">
        <f t="shared" si="10"/>
        <v>8.8341421916996968E-2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5.0285663502404092E-2</v>
      </c>
      <c r="C59" s="302">
        <f t="shared" si="11"/>
        <v>5.9058999959031029E-2</v>
      </c>
      <c r="D59" s="302">
        <f t="shared" si="11"/>
        <v>7.1713532556124962E-2</v>
      </c>
      <c r="E59" s="302">
        <f t="shared" si="11"/>
        <v>6.03730589121299E-2</v>
      </c>
      <c r="F59" s="302">
        <f t="shared" si="11"/>
        <v>5.1239038966869169E-2</v>
      </c>
      <c r="G59" s="302">
        <f t="shared" si="11"/>
        <v>5.7520915913892988E-2</v>
      </c>
      <c r="H59" s="302">
        <f t="shared" si="11"/>
        <v>6.5865494442843703E-2</v>
      </c>
      <c r="I59" s="302">
        <f t="shared" si="11"/>
        <v>6.781601295485086E-2</v>
      </c>
      <c r="J59" s="302">
        <f t="shared" si="11"/>
        <v>8.9086668957781875E-2</v>
      </c>
      <c r="K59" s="302">
        <f t="shared" si="11"/>
        <v>7.4984147348336389E-2</v>
      </c>
      <c r="L59" s="302">
        <f t="shared" si="11"/>
        <v>7.8363635675828061E-2</v>
      </c>
      <c r="M59" s="302">
        <f t="shared" si="11"/>
        <v>7.8636721408153948E-2</v>
      </c>
      <c r="N59" s="302">
        <f t="shared" si="11"/>
        <v>8.6055389723329725E-2</v>
      </c>
      <c r="O59" s="302">
        <f t="shared" si="11"/>
        <v>9.6757138425115241E-2</v>
      </c>
      <c r="P59" s="302">
        <f t="shared" si="11"/>
        <v>9.6383812913658981E-2</v>
      </c>
      <c r="Q59" s="302">
        <f t="shared" si="11"/>
        <v>0.10703209837923729</v>
      </c>
      <c r="R59" s="302">
        <f t="shared" si="11"/>
        <v>0.11113714911573425</v>
      </c>
      <c r="S59" s="302">
        <f t="shared" si="11"/>
        <v>9.8624041132790802E-2</v>
      </c>
      <c r="T59" s="302">
        <f t="shared" si="11"/>
        <v>0.10007708721999503</v>
      </c>
      <c r="U59" s="302">
        <f t="shared" si="11"/>
        <v>9.4108778279576297E-2</v>
      </c>
      <c r="V59" s="302">
        <f t="shared" si="11"/>
        <v>9.5764310195972979E-2</v>
      </c>
      <c r="W59" s="302">
        <f t="shared" si="11"/>
        <v>9.3874358404016284E-2</v>
      </c>
      <c r="X59" s="302">
        <f t="shared" si="11"/>
        <v>9.3367372768368873E-2</v>
      </c>
      <c r="Y59" s="302">
        <f t="shared" si="11"/>
        <v>8.8231580484248659E-2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7.4608477216152588E-2</v>
      </c>
      <c r="C60" s="301">
        <f t="shared" si="12"/>
        <v>7.464190935157701E-2</v>
      </c>
      <c r="D60" s="301">
        <f t="shared" si="12"/>
        <v>7.3252900718869737E-2</v>
      </c>
      <c r="E60" s="301">
        <f t="shared" si="12"/>
        <v>7.5022682332838916E-2</v>
      </c>
      <c r="F60" s="301">
        <f t="shared" si="12"/>
        <v>7.638870542707657E-2</v>
      </c>
      <c r="G60" s="301">
        <f t="shared" si="12"/>
        <v>7.6223430997932676E-2</v>
      </c>
      <c r="H60" s="301">
        <f t="shared" si="12"/>
        <v>7.5217532881970181E-2</v>
      </c>
      <c r="I60" s="301">
        <f t="shared" si="12"/>
        <v>7.4908558809888962E-2</v>
      </c>
      <c r="J60" s="301">
        <f t="shared" si="12"/>
        <v>7.3427477958128498E-2</v>
      </c>
      <c r="K60" s="301">
        <f t="shared" si="12"/>
        <v>7.4560879832447816E-2</v>
      </c>
      <c r="L60" s="301">
        <f t="shared" si="12"/>
        <v>7.4297660141500285E-2</v>
      </c>
      <c r="M60" s="301">
        <f t="shared" si="12"/>
        <v>7.406510184664486E-2</v>
      </c>
      <c r="N60" s="301">
        <f t="shared" si="12"/>
        <v>7.3050854289270842E-2</v>
      </c>
      <c r="O60" s="301">
        <f t="shared" si="12"/>
        <v>7.1685917333446272E-2</v>
      </c>
      <c r="P60" s="301">
        <f t="shared" si="12"/>
        <v>7.1510405351686956E-2</v>
      </c>
      <c r="Q60" s="301">
        <f t="shared" si="12"/>
        <v>7.075952154882402E-2</v>
      </c>
      <c r="R60" s="301">
        <f t="shared" si="12"/>
        <v>7.0473999203274199E-2</v>
      </c>
      <c r="S60" s="301">
        <f t="shared" si="12"/>
        <v>7.146872860058294E-2</v>
      </c>
      <c r="T60" s="301">
        <f t="shared" si="12"/>
        <v>7.1472794165138714E-2</v>
      </c>
      <c r="U60" s="301">
        <f t="shared" si="12"/>
        <v>7.0305796504303672E-2</v>
      </c>
      <c r="V60" s="301">
        <f t="shared" si="12"/>
        <v>7.0925796586778916E-2</v>
      </c>
      <c r="W60" s="301">
        <f t="shared" si="12"/>
        <v>7.2879368121727087E-2</v>
      </c>
      <c r="X60" s="301">
        <f t="shared" si="12"/>
        <v>7.2855534038813258E-2</v>
      </c>
      <c r="Y60" s="301">
        <f t="shared" si="12"/>
        <v>7.2648013557127397E-2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5.4624061861361373E-2</v>
      </c>
      <c r="C61" s="302">
        <f t="shared" si="13"/>
        <v>5.37934450984561E-2</v>
      </c>
      <c r="D61" s="302">
        <f t="shared" si="13"/>
        <v>5.1635009844491049E-2</v>
      </c>
      <c r="E61" s="302">
        <f t="shared" si="13"/>
        <v>5.3919648292398072E-2</v>
      </c>
      <c r="F61" s="302">
        <f t="shared" si="13"/>
        <v>5.5872474038982302E-2</v>
      </c>
      <c r="G61" s="302">
        <f t="shared" si="13"/>
        <v>5.5130398783248331E-2</v>
      </c>
      <c r="H61" s="302">
        <f t="shared" si="13"/>
        <v>5.3820125690748413E-2</v>
      </c>
      <c r="I61" s="302">
        <f t="shared" si="13"/>
        <v>5.3440197022484551E-2</v>
      </c>
      <c r="J61" s="302">
        <f t="shared" si="13"/>
        <v>5.071051951735172E-2</v>
      </c>
      <c r="K61" s="302">
        <f t="shared" si="13"/>
        <v>5.2541955988590912E-2</v>
      </c>
      <c r="L61" s="302">
        <f t="shared" si="13"/>
        <v>5.2141887841466693E-2</v>
      </c>
      <c r="M61" s="302">
        <f t="shared" si="13"/>
        <v>5.1966557200827913E-2</v>
      </c>
      <c r="N61" s="302">
        <f t="shared" si="13"/>
        <v>5.0730025411692227E-2</v>
      </c>
      <c r="O61" s="302">
        <f t="shared" si="13"/>
        <v>4.9018911378426774E-2</v>
      </c>
      <c r="P61" s="302">
        <f t="shared" si="13"/>
        <v>4.8706447294223458E-2</v>
      </c>
      <c r="Q61" s="302">
        <f t="shared" si="13"/>
        <v>4.7488880055031886E-2</v>
      </c>
      <c r="R61" s="302">
        <f t="shared" si="13"/>
        <v>4.7121717369777487E-2</v>
      </c>
      <c r="S61" s="302">
        <f t="shared" si="13"/>
        <v>4.8653779413092645E-2</v>
      </c>
      <c r="T61" s="302">
        <f t="shared" si="13"/>
        <v>4.85501411164911E-2</v>
      </c>
      <c r="U61" s="302">
        <f t="shared" si="13"/>
        <v>4.8364066479581018E-2</v>
      </c>
      <c r="V61" s="302">
        <f t="shared" si="13"/>
        <v>4.8692566205379678E-2</v>
      </c>
      <c r="W61" s="302">
        <f t="shared" si="13"/>
        <v>5.0071906481944504E-2</v>
      </c>
      <c r="X61" s="302">
        <f t="shared" si="13"/>
        <v>5.0077737435820391E-2</v>
      </c>
      <c r="Y61" s="302">
        <f t="shared" si="13"/>
        <v>5.0267537826823062E-2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1.9984415354791223E-2</v>
      </c>
      <c r="C62" s="302">
        <f t="shared" si="14"/>
        <v>2.0848464253120907E-2</v>
      </c>
      <c r="D62" s="302">
        <f t="shared" si="14"/>
        <v>2.1617890874378688E-2</v>
      </c>
      <c r="E62" s="302">
        <f t="shared" si="14"/>
        <v>2.1103034040440841E-2</v>
      </c>
      <c r="F62" s="302">
        <f t="shared" si="14"/>
        <v>2.0516231388094268E-2</v>
      </c>
      <c r="G62" s="302">
        <f t="shared" si="14"/>
        <v>2.1093032214684344E-2</v>
      </c>
      <c r="H62" s="302">
        <f t="shared" si="14"/>
        <v>2.1397407191221775E-2</v>
      </c>
      <c r="I62" s="302">
        <f t="shared" si="14"/>
        <v>2.1468361787404407E-2</v>
      </c>
      <c r="J62" s="302">
        <f t="shared" si="14"/>
        <v>2.2716958440776779E-2</v>
      </c>
      <c r="K62" s="302">
        <f t="shared" si="14"/>
        <v>2.201892384385689E-2</v>
      </c>
      <c r="L62" s="302">
        <f t="shared" si="14"/>
        <v>2.2155772300033589E-2</v>
      </c>
      <c r="M62" s="302">
        <f t="shared" si="14"/>
        <v>2.2098544645816946E-2</v>
      </c>
      <c r="N62" s="302">
        <f t="shared" si="14"/>
        <v>2.2320828877578622E-2</v>
      </c>
      <c r="O62" s="302">
        <f t="shared" si="14"/>
        <v>2.2667005955019501E-2</v>
      </c>
      <c r="P62" s="302">
        <f t="shared" si="14"/>
        <v>2.2803958057463509E-2</v>
      </c>
      <c r="Q62" s="302">
        <f t="shared" si="14"/>
        <v>2.3270641493792144E-2</v>
      </c>
      <c r="R62" s="302">
        <f t="shared" si="14"/>
        <v>2.3352281833496705E-2</v>
      </c>
      <c r="S62" s="302">
        <f t="shared" si="14"/>
        <v>2.2814949187490285E-2</v>
      </c>
      <c r="T62" s="302">
        <f t="shared" si="14"/>
        <v>2.2922653048647615E-2</v>
      </c>
      <c r="U62" s="302">
        <f t="shared" si="14"/>
        <v>2.1941730024722647E-2</v>
      </c>
      <c r="V62" s="302">
        <f t="shared" si="14"/>
        <v>2.2233230381399238E-2</v>
      </c>
      <c r="W62" s="302">
        <f t="shared" si="14"/>
        <v>2.2807461639782579E-2</v>
      </c>
      <c r="X62" s="302">
        <f t="shared" si="14"/>
        <v>2.277779660299287E-2</v>
      </c>
      <c r="Y62" s="302">
        <f t="shared" si="14"/>
        <v>2.2380475730304345E-2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0.21634716734147513</v>
      </c>
      <c r="C63" s="301">
        <f t="shared" si="15"/>
        <v>0.21566536812412404</v>
      </c>
      <c r="D63" s="301">
        <f t="shared" si="15"/>
        <v>0.21448591619003823</v>
      </c>
      <c r="E63" s="301">
        <f t="shared" si="15"/>
        <v>0.21672476704234583</v>
      </c>
      <c r="F63" s="301">
        <f t="shared" si="15"/>
        <v>0.22047144791893902</v>
      </c>
      <c r="G63" s="301">
        <f t="shared" si="15"/>
        <v>0.2198142848460119</v>
      </c>
      <c r="H63" s="301">
        <f t="shared" si="15"/>
        <v>0.21738498042820098</v>
      </c>
      <c r="I63" s="301">
        <f t="shared" si="15"/>
        <v>0.21718961533128403</v>
      </c>
      <c r="J63" s="301">
        <f t="shared" si="15"/>
        <v>0.21752940785991257</v>
      </c>
      <c r="K63" s="301">
        <f t="shared" si="15"/>
        <v>0.21740906711371424</v>
      </c>
      <c r="L63" s="301">
        <f t="shared" si="15"/>
        <v>0.21747099729356401</v>
      </c>
      <c r="M63" s="301">
        <f t="shared" si="15"/>
        <v>0.21676404796154097</v>
      </c>
      <c r="N63" s="301">
        <f t="shared" si="15"/>
        <v>0.21557839533841322</v>
      </c>
      <c r="O63" s="301">
        <f t="shared" si="15"/>
        <v>0.21500683759454395</v>
      </c>
      <c r="P63" s="301">
        <f t="shared" si="15"/>
        <v>0.21597660688261483</v>
      </c>
      <c r="Q63" s="301">
        <f t="shared" si="15"/>
        <v>0.21714319465875637</v>
      </c>
      <c r="R63" s="301">
        <f t="shared" si="15"/>
        <v>0.21750188006321589</v>
      </c>
      <c r="S63" s="301">
        <f t="shared" si="15"/>
        <v>0.21569749858774487</v>
      </c>
      <c r="T63" s="301">
        <f t="shared" si="15"/>
        <v>0.21644031265064859</v>
      </c>
      <c r="U63" s="301">
        <f t="shared" si="15"/>
        <v>0.21031681239461014</v>
      </c>
      <c r="V63" s="301">
        <f t="shared" si="15"/>
        <v>0.2123532203443686</v>
      </c>
      <c r="W63" s="301">
        <f t="shared" si="15"/>
        <v>0.21753653138496129</v>
      </c>
      <c r="X63" s="301">
        <f t="shared" si="15"/>
        <v>0.21736123945248298</v>
      </c>
      <c r="Y63" s="301">
        <f t="shared" si="15"/>
        <v>0.21621183967499466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0.1547728855017966</v>
      </c>
      <c r="C64" s="302">
        <f t="shared" si="16"/>
        <v>0.14334822531714722</v>
      </c>
      <c r="D64" s="302">
        <f t="shared" si="16"/>
        <v>0.12667342734580361</v>
      </c>
      <c r="E64" s="302">
        <f t="shared" si="16"/>
        <v>0.14279857245606431</v>
      </c>
      <c r="F64" s="302">
        <f t="shared" si="16"/>
        <v>0.1577297675513441</v>
      </c>
      <c r="G64" s="302">
        <f t="shared" si="16"/>
        <v>0.14938051025757149</v>
      </c>
      <c r="H64" s="302">
        <f t="shared" si="16"/>
        <v>0.13673335457982097</v>
      </c>
      <c r="I64" s="302">
        <f t="shared" si="16"/>
        <v>0.13414959946820137</v>
      </c>
      <c r="J64" s="302">
        <f t="shared" si="16"/>
        <v>0.10844369076875109</v>
      </c>
      <c r="K64" s="302">
        <f t="shared" si="16"/>
        <v>0.12559174383003702</v>
      </c>
      <c r="L64" s="302">
        <f t="shared" si="16"/>
        <v>0.12151552503744799</v>
      </c>
      <c r="M64" s="302">
        <f t="shared" si="16"/>
        <v>0.12047418501278109</v>
      </c>
      <c r="N64" s="302">
        <f t="shared" si="16"/>
        <v>0.11020444873841756</v>
      </c>
      <c r="O64" s="302">
        <f t="shared" si="16"/>
        <v>9.6528708910729372E-2</v>
      </c>
      <c r="P64" s="302">
        <f t="shared" si="16"/>
        <v>9.7955611478134516E-2</v>
      </c>
      <c r="Q64" s="302">
        <f t="shared" si="16"/>
        <v>8.6083482357649496E-2</v>
      </c>
      <c r="R64" s="302">
        <f t="shared" si="16"/>
        <v>8.1415575023541298E-2</v>
      </c>
      <c r="S64" s="302">
        <f t="shared" si="16"/>
        <v>9.4933366588409215E-2</v>
      </c>
      <c r="T64" s="302">
        <f t="shared" si="16"/>
        <v>9.3896940544532292E-2</v>
      </c>
      <c r="U64" s="302">
        <f t="shared" si="16"/>
        <v>9.5081573684924869E-2</v>
      </c>
      <c r="V64" s="302">
        <f t="shared" si="16"/>
        <v>9.5090799696238362E-2</v>
      </c>
      <c r="W64" s="302">
        <f t="shared" si="16"/>
        <v>0.10258833742085977</v>
      </c>
      <c r="X64" s="302">
        <f t="shared" si="16"/>
        <v>0.10303384422590886</v>
      </c>
      <c r="Y64" s="302">
        <f t="shared" si="16"/>
        <v>0.10817316969428199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6.1574281839678509E-2</v>
      </c>
      <c r="C65" s="302">
        <f t="shared" si="17"/>
        <v>7.231714280697682E-2</v>
      </c>
      <c r="D65" s="302">
        <f t="shared" si="17"/>
        <v>8.7812488844234607E-2</v>
      </c>
      <c r="E65" s="302">
        <f t="shared" si="17"/>
        <v>7.392619458628151E-2</v>
      </c>
      <c r="F65" s="302">
        <f t="shared" si="17"/>
        <v>6.2741680367594921E-2</v>
      </c>
      <c r="G65" s="302">
        <f t="shared" si="17"/>
        <v>7.0433774588440412E-2</v>
      </c>
      <c r="H65" s="302">
        <f t="shared" si="17"/>
        <v>8.065162584838001E-2</v>
      </c>
      <c r="I65" s="302">
        <f t="shared" si="17"/>
        <v>8.3040015863082656E-2</v>
      </c>
      <c r="J65" s="302">
        <f t="shared" si="17"/>
        <v>0.10908571709116149</v>
      </c>
      <c r="K65" s="302">
        <f t="shared" si="17"/>
        <v>9.1817323283677213E-2</v>
      </c>
      <c r="L65" s="302">
        <f t="shared" si="17"/>
        <v>9.5955472256116017E-2</v>
      </c>
      <c r="M65" s="302">
        <f t="shared" si="17"/>
        <v>9.6289862948759908E-2</v>
      </c>
      <c r="N65" s="302">
        <f t="shared" si="17"/>
        <v>0.10537394659999565</v>
      </c>
      <c r="O65" s="302">
        <f t="shared" si="17"/>
        <v>0.11847812868381455</v>
      </c>
      <c r="P65" s="302">
        <f t="shared" si="17"/>
        <v>0.11802099540448031</v>
      </c>
      <c r="Q65" s="302">
        <f t="shared" si="17"/>
        <v>0.13105971230110688</v>
      </c>
      <c r="R65" s="302">
        <f t="shared" si="17"/>
        <v>0.13608630503967459</v>
      </c>
      <c r="S65" s="302">
        <f t="shared" si="17"/>
        <v>0.12076413199933565</v>
      </c>
      <c r="T65" s="302">
        <f t="shared" si="17"/>
        <v>0.12254337210611631</v>
      </c>
      <c r="U65" s="302">
        <f t="shared" si="17"/>
        <v>0.11523523870968527</v>
      </c>
      <c r="V65" s="302">
        <f t="shared" si="17"/>
        <v>0.11726242064813024</v>
      </c>
      <c r="W65" s="302">
        <f t="shared" si="17"/>
        <v>0.11494819396410152</v>
      </c>
      <c r="X65" s="302">
        <f t="shared" si="17"/>
        <v>0.11432739522657412</v>
      </c>
      <c r="Y65" s="302">
        <f t="shared" si="17"/>
        <v>0.10803866998071265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0.23789926546496229</v>
      </c>
      <c r="C66" s="301">
        <f t="shared" si="18"/>
        <v>0.22771816399852918</v>
      </c>
      <c r="D66" s="301">
        <f t="shared" si="18"/>
        <v>0.22145102081469686</v>
      </c>
      <c r="E66" s="301">
        <f t="shared" si="18"/>
        <v>0.22189388459316817</v>
      </c>
      <c r="F66" s="301">
        <f t="shared" si="18"/>
        <v>0.22074034710130788</v>
      </c>
      <c r="G66" s="301">
        <f t="shared" si="18"/>
        <v>0.21466374248859404</v>
      </c>
      <c r="H66" s="301">
        <f t="shared" si="18"/>
        <v>0.21647001252423168</v>
      </c>
      <c r="I66" s="301">
        <f t="shared" si="18"/>
        <v>0.21631888405693619</v>
      </c>
      <c r="J66" s="301">
        <f t="shared" si="18"/>
        <v>0.20076473551325788</v>
      </c>
      <c r="K66" s="301">
        <f t="shared" si="18"/>
        <v>0.20901063713006715</v>
      </c>
      <c r="L66" s="301">
        <f t="shared" si="18"/>
        <v>0.20740243350045101</v>
      </c>
      <c r="M66" s="301">
        <f t="shared" si="18"/>
        <v>0.20976537467599399</v>
      </c>
      <c r="N66" s="301">
        <f t="shared" si="18"/>
        <v>0.21019624803248149</v>
      </c>
      <c r="O66" s="301">
        <f t="shared" si="18"/>
        <v>0.2081352372209577</v>
      </c>
      <c r="P66" s="301">
        <f t="shared" si="18"/>
        <v>0.20462536785955074</v>
      </c>
      <c r="Q66" s="301">
        <f t="shared" si="18"/>
        <v>0.19686944792028704</v>
      </c>
      <c r="R66" s="301">
        <f t="shared" si="18"/>
        <v>0.19543992150218076</v>
      </c>
      <c r="S66" s="301">
        <f t="shared" si="18"/>
        <v>0.20508316432130366</v>
      </c>
      <c r="T66" s="301">
        <f t="shared" si="18"/>
        <v>0.20225538448336006</v>
      </c>
      <c r="U66" s="301">
        <f t="shared" si="18"/>
        <v>0.22835166030296711</v>
      </c>
      <c r="V66" s="301">
        <f t="shared" si="18"/>
        <v>0.21988433498703136</v>
      </c>
      <c r="W66" s="301">
        <f t="shared" si="18"/>
        <v>0.20019966928585214</v>
      </c>
      <c r="X66" s="301">
        <f t="shared" si="18"/>
        <v>0.20096093177301966</v>
      </c>
      <c r="Y66" s="301">
        <f t="shared" si="18"/>
        <v>0.20871797907794126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0.10877321560417916</v>
      </c>
      <c r="C67" s="301">
        <f t="shared" si="19"/>
        <v>0.11347614913723522</v>
      </c>
      <c r="D67" s="301">
        <f t="shared" si="19"/>
        <v>0.11766406288301326</v>
      </c>
      <c r="E67" s="301">
        <f t="shared" si="19"/>
        <v>0.11486174755834803</v>
      </c>
      <c r="F67" s="301">
        <f t="shared" si="19"/>
        <v>0.11166783819009142</v>
      </c>
      <c r="G67" s="301">
        <f t="shared" si="19"/>
        <v>0.11480730860028335</v>
      </c>
      <c r="H67" s="301">
        <f t="shared" si="19"/>
        <v>0.11646399178864017</v>
      </c>
      <c r="I67" s="301">
        <f t="shared" si="19"/>
        <v>0.11685019070673015</v>
      </c>
      <c r="J67" s="301">
        <f t="shared" si="19"/>
        <v>0.12364618000983324</v>
      </c>
      <c r="K67" s="301">
        <f t="shared" si="19"/>
        <v>0.11984684606075476</v>
      </c>
      <c r="L67" s="301">
        <f t="shared" si="19"/>
        <v>0.12059169880548305</v>
      </c>
      <c r="M67" s="301">
        <f t="shared" si="19"/>
        <v>0.12028021428816713</v>
      </c>
      <c r="N67" s="301">
        <f t="shared" si="19"/>
        <v>0.12149008559225936</v>
      </c>
      <c r="O67" s="301">
        <f t="shared" si="19"/>
        <v>0.12337429352194865</v>
      </c>
      <c r="P67" s="301">
        <f t="shared" si="19"/>
        <v>0.12411971040315926</v>
      </c>
      <c r="Q67" s="301">
        <f t="shared" si="19"/>
        <v>0.12665982264249506</v>
      </c>
      <c r="R67" s="301">
        <f t="shared" si="19"/>
        <v>0.12710418301606743</v>
      </c>
      <c r="S67" s="301">
        <f t="shared" si="19"/>
        <v>0.12417953404747974</v>
      </c>
      <c r="T67" s="301">
        <f t="shared" si="19"/>
        <v>0.12476575561579099</v>
      </c>
      <c r="U67" s="301">
        <f t="shared" si="19"/>
        <v>0.11942668766317688</v>
      </c>
      <c r="V67" s="301">
        <f t="shared" si="19"/>
        <v>0.1210132955565059</v>
      </c>
      <c r="W67" s="301">
        <f t="shared" si="19"/>
        <v>0.12413878005859899</v>
      </c>
      <c r="X67" s="301">
        <f t="shared" si="19"/>
        <v>0.12397731616859539</v>
      </c>
      <c r="Y67" s="301">
        <f t="shared" si="19"/>
        <v>0.12181473757013621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6.8126909553145362E-2</v>
      </c>
      <c r="C68" s="235">
        <f t="shared" si="20"/>
        <v>7.107245387360446E-2</v>
      </c>
      <c r="D68" s="235">
        <f t="shared" si="20"/>
        <v>7.3695430673455908E-2</v>
      </c>
      <c r="E68" s="235">
        <f t="shared" si="20"/>
        <v>7.1940282757652907E-2</v>
      </c>
      <c r="F68" s="235">
        <f t="shared" si="20"/>
        <v>6.9939871411499765E-2</v>
      </c>
      <c r="G68" s="235">
        <f t="shared" si="20"/>
        <v>7.1906186514826595E-2</v>
      </c>
      <c r="H68" s="235">
        <f t="shared" si="20"/>
        <v>7.2943801382645806E-2</v>
      </c>
      <c r="I68" s="235">
        <f t="shared" si="20"/>
        <v>7.3185685734561787E-2</v>
      </c>
      <c r="J68" s="235">
        <f t="shared" si="20"/>
        <v>7.7442154075641714E-2</v>
      </c>
      <c r="K68" s="235">
        <f t="shared" si="20"/>
        <v>7.5062552821110823E-2</v>
      </c>
      <c r="L68" s="235">
        <f t="shared" si="20"/>
        <v>7.5529069465752247E-2</v>
      </c>
      <c r="M68" s="235">
        <f t="shared" si="20"/>
        <v>7.5333980284831001E-2</v>
      </c>
      <c r="N68" s="235">
        <f t="shared" si="20"/>
        <v>7.6091747649223121E-2</v>
      </c>
      <c r="O68" s="235">
        <f t="shared" si="20"/>
        <v>7.7271865957689589E-2</v>
      </c>
      <c r="P68" s="235">
        <f t="shared" si="20"/>
        <v>7.7738735932651265E-2</v>
      </c>
      <c r="Q68" s="235">
        <f t="shared" si="20"/>
        <v>7.9329660645346939E-2</v>
      </c>
      <c r="R68" s="235">
        <f t="shared" si="20"/>
        <v>7.9607972717038705E-2</v>
      </c>
      <c r="S68" s="235">
        <f t="shared" si="20"/>
        <v>7.7776204715596806E-2</v>
      </c>
      <c r="T68" s="235">
        <f t="shared" si="20"/>
        <v>7.8143367380969997E-2</v>
      </c>
      <c r="U68" s="235">
        <f t="shared" si="20"/>
        <v>7.4799398946411189E-2</v>
      </c>
      <c r="V68" s="235">
        <f t="shared" si="20"/>
        <v>7.5793124210896082E-2</v>
      </c>
      <c r="W68" s="235">
        <f t="shared" si="20"/>
        <v>7.7750679651370377E-2</v>
      </c>
      <c r="X68" s="235">
        <f t="shared" si="20"/>
        <v>7.7649551485127657E-2</v>
      </c>
      <c r="Y68" s="235">
        <f t="shared" si="20"/>
        <v>7.6295083882414461E-2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0.5399555170970588</v>
      </c>
      <c r="C72" s="322">
        <f>IF(C$5=0,0,C$5/MAE_fec!C$5)</f>
        <v>0.53944082951315708</v>
      </c>
      <c r="D72" s="322">
        <f>IF(D$5=0,0,D$5/MAE_fec!D$5)</f>
        <v>0.54406018328947048</v>
      </c>
      <c r="E72" s="322">
        <f>IF(E$5=0,0,E$5/MAE_fec!E$5)</f>
        <v>0.53783694900848511</v>
      </c>
      <c r="F72" s="322">
        <f>IF(F$5=0,0,F$5/MAE_fec!F$5)</f>
        <v>0.53611381463979346</v>
      </c>
      <c r="G72" s="322">
        <f>IF(G$5=0,0,G$5/MAE_fec!G$5)</f>
        <v>0.53671070193935011</v>
      </c>
      <c r="H72" s="322">
        <f>IF(H$5=0,0,H$5/MAE_fec!H$5)</f>
        <v>0.54130276847782066</v>
      </c>
      <c r="I72" s="322">
        <f>IF(I$5=0,0,I$5/MAE_fec!I$5)</f>
        <v>0.54159056147551643</v>
      </c>
      <c r="J72" s="322">
        <f>IF(J$5=0,0,J$5/MAE_fec!J$5)</f>
        <v>0.5480545168101939</v>
      </c>
      <c r="K72" s="322">
        <f>IF(K$5=0,0,K$5/MAE_fec!K$5)</f>
        <v>0.54378607278811419</v>
      </c>
      <c r="L72" s="322">
        <f>IF(L$5=0,0,L$5/MAE_fec!L$5)</f>
        <v>0.54742445582687838</v>
      </c>
      <c r="M72" s="322">
        <f>IF(M$5=0,0,M$5/MAE_fec!M$5)</f>
        <v>0.54790141691377603</v>
      </c>
      <c r="N72" s="322">
        <f>IF(N$5=0,0,N$5/MAE_fec!N$5)</f>
        <v>0.55132483697208468</v>
      </c>
      <c r="O72" s="322">
        <f>IF(O$5=0,0,O$5/MAE_fec!O$5)</f>
        <v>0.555176255742862</v>
      </c>
      <c r="P72" s="322">
        <f>IF(P$5=0,0,P$5/MAE_fec!P$5)</f>
        <v>0.55342097586950423</v>
      </c>
      <c r="Q72" s="322">
        <f>IF(Q$5=0,0,Q$5/MAE_fec!Q$5)</f>
        <v>0.5558332532885073</v>
      </c>
      <c r="R72" s="322">
        <f>IF(R$5=0,0,R$5/MAE_fec!R$5)</f>
        <v>0.55853669738067235</v>
      </c>
      <c r="S72" s="322">
        <f>IF(S$5=0,0,S$5/MAE_fec!S$5)</f>
        <v>0.55501610491427866</v>
      </c>
      <c r="T72" s="322">
        <f>IF(T$5=0,0,T$5/MAE_fec!T$5)</f>
        <v>0.55533656900431305</v>
      </c>
      <c r="U72" s="322">
        <f>IF(U$5=0,0,U$5/MAE_fec!U$5)</f>
        <v>0.56036108273856966</v>
      </c>
      <c r="V72" s="322">
        <f>IF(V$5=0,0,V$5/MAE_fec!V$5)</f>
        <v>0.55872725136899948</v>
      </c>
      <c r="W72" s="322">
        <f>IF(W$5=0,0,W$5/MAE_fec!W$5)</f>
        <v>0.55281721491266778</v>
      </c>
      <c r="X72" s="322">
        <f>IF(X$5=0,0,X$5/MAE_fec!X$5)</f>
        <v>0.55303118574710086</v>
      </c>
      <c r="Y72" s="322">
        <f>IF(Y$5=0,0,Y$5/MAE_fec!Y$5)</f>
        <v>0.55073878049537706</v>
      </c>
      <c r="DA72" s="95"/>
    </row>
    <row r="73" spans="1:105" ht="12" customHeight="1" x14ac:dyDescent="0.25">
      <c r="A73" s="173" t="s">
        <v>91</v>
      </c>
      <c r="B73" s="335">
        <f>IF(B$6=0,0,B$6/MAE_fec!B$6)</f>
        <v>0.47836124629343496</v>
      </c>
      <c r="C73" s="335">
        <f>IF(C$6=0,0,C$6/MAE_fec!C$6)</f>
        <v>0.47836124629343502</v>
      </c>
      <c r="D73" s="335">
        <f>IF(D$6=0,0,D$6/MAE_fec!D$6)</f>
        <v>0.47836124629343491</v>
      </c>
      <c r="E73" s="335">
        <f>IF(E$6=0,0,E$6/MAE_fec!E$6)</f>
        <v>0.47836124629343507</v>
      </c>
      <c r="F73" s="335">
        <f>IF(F$6=0,0,F$6/MAE_fec!F$6)</f>
        <v>0.47836124629343502</v>
      </c>
      <c r="G73" s="335">
        <f>IF(G$6=0,0,G$6/MAE_fec!G$6)</f>
        <v>0.47836124629343513</v>
      </c>
      <c r="H73" s="335">
        <f>IF(H$6=0,0,H$6/MAE_fec!H$6)</f>
        <v>0.47836124629343485</v>
      </c>
      <c r="I73" s="335">
        <f>IF(I$6=0,0,I$6/MAE_fec!I$6)</f>
        <v>0.47836124629343507</v>
      </c>
      <c r="J73" s="335">
        <f>IF(J$6=0,0,J$6/MAE_fec!J$6)</f>
        <v>0.47836124629343507</v>
      </c>
      <c r="K73" s="335">
        <f>IF(K$6=0,0,K$6/MAE_fec!K$6)</f>
        <v>0.47836124629343518</v>
      </c>
      <c r="L73" s="335">
        <f>IF(L$6=0,0,L$6/MAE_fec!L$6)</f>
        <v>0.47836124629343507</v>
      </c>
      <c r="M73" s="335">
        <f>IF(M$6=0,0,M$6/MAE_fec!M$6)</f>
        <v>0.47836124629343479</v>
      </c>
      <c r="N73" s="335">
        <f>IF(N$6=0,0,N$6/MAE_fec!N$6)</f>
        <v>0.47836124629343502</v>
      </c>
      <c r="O73" s="335">
        <f>IF(O$6=0,0,O$6/MAE_fec!O$6)</f>
        <v>0.47836124629343518</v>
      </c>
      <c r="P73" s="335">
        <f>IF(P$6=0,0,P$6/MAE_fec!P$6)</f>
        <v>0.47836124629343496</v>
      </c>
      <c r="Q73" s="335">
        <f>IF(Q$6=0,0,Q$6/MAE_fec!Q$6)</f>
        <v>0.47836124629343496</v>
      </c>
      <c r="R73" s="335">
        <f>IF(R$6=0,0,R$6/MAE_fec!R$6)</f>
        <v>0.47836124629343485</v>
      </c>
      <c r="S73" s="335">
        <f>IF(S$6=0,0,S$6/MAE_fec!S$6)</f>
        <v>0.47836124629343502</v>
      </c>
      <c r="T73" s="335">
        <f>IF(T$6=0,0,T$6/MAE_fec!T$6)</f>
        <v>0.47836124629343513</v>
      </c>
      <c r="U73" s="335">
        <f>IF(U$6=0,0,U$6/MAE_fec!U$6)</f>
        <v>0.47836124629343507</v>
      </c>
      <c r="V73" s="335">
        <f>IF(V$6=0,0,V$6/MAE_fec!V$6)</f>
        <v>0.47836124629343502</v>
      </c>
      <c r="W73" s="335">
        <f>IF(W$6=0,0,W$6/MAE_fec!W$6)</f>
        <v>0.47836124629343485</v>
      </c>
      <c r="X73" s="335">
        <f>IF(X$6=0,0,X$6/MAE_fec!X$6)</f>
        <v>0.47836124629343496</v>
      </c>
      <c r="Y73" s="335">
        <f>IF(Y$6=0,0,Y$6/MAE_fec!Y$6)</f>
        <v>0.47836124629343491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0.12421109165491295</v>
      </c>
      <c r="C74" s="335">
        <f>IF(C$7=0,0,C$7/MAE_fec!C$7)</f>
        <v>0.12421109165491291</v>
      </c>
      <c r="D74" s="335">
        <f>IF(D$7=0,0,D$7/MAE_fec!D$7)</f>
        <v>0.12421109165491301</v>
      </c>
      <c r="E74" s="335">
        <f>IF(E$7=0,0,E$7/MAE_fec!E$7)</f>
        <v>0.12421109165491297</v>
      </c>
      <c r="F74" s="335">
        <f>IF(F$7=0,0,F$7/MAE_fec!F$7)</f>
        <v>0.12421109165491298</v>
      </c>
      <c r="G74" s="335">
        <f>IF(G$7=0,0,G$7/MAE_fec!G$7)</f>
        <v>0.1242110916549129</v>
      </c>
      <c r="H74" s="335">
        <f>IF(H$7=0,0,H$7/MAE_fec!H$7)</f>
        <v>0.12421109165491295</v>
      </c>
      <c r="I74" s="335">
        <f>IF(I$7=0,0,I$7/MAE_fec!I$7)</f>
        <v>0.12421109165491295</v>
      </c>
      <c r="J74" s="335">
        <f>IF(J$7=0,0,J$7/MAE_fec!J$7)</f>
        <v>0.12421109165491297</v>
      </c>
      <c r="K74" s="335">
        <f>IF(K$7=0,0,K$7/MAE_fec!K$7)</f>
        <v>0.12421109165491295</v>
      </c>
      <c r="L74" s="335">
        <f>IF(L$7=0,0,L$7/MAE_fec!L$7)</f>
        <v>0.12421109165491295</v>
      </c>
      <c r="M74" s="335">
        <f>IF(M$7=0,0,M$7/MAE_fec!M$7)</f>
        <v>0.12421109165491295</v>
      </c>
      <c r="N74" s="335">
        <f>IF(N$7=0,0,N$7/MAE_fec!N$7)</f>
        <v>0.12421109165491299</v>
      </c>
      <c r="O74" s="335">
        <f>IF(O$7=0,0,O$7/MAE_fec!O$7)</f>
        <v>0.12421109165491295</v>
      </c>
      <c r="P74" s="335">
        <f>IF(P$7=0,0,P$7/MAE_fec!P$7)</f>
        <v>0.12421109165491293</v>
      </c>
      <c r="Q74" s="335">
        <f>IF(Q$7=0,0,Q$7/MAE_fec!Q$7)</f>
        <v>0.12421109165491293</v>
      </c>
      <c r="R74" s="335">
        <f>IF(R$7=0,0,R$7/MAE_fec!R$7)</f>
        <v>0.12421109165491291</v>
      </c>
      <c r="S74" s="335">
        <f>IF(S$7=0,0,S$7/MAE_fec!S$7)</f>
        <v>0.12421109165491297</v>
      </c>
      <c r="T74" s="335">
        <f>IF(T$7=0,0,T$7/MAE_fec!T$7)</f>
        <v>0.12421109165491301</v>
      </c>
      <c r="U74" s="335">
        <f>IF(U$7=0,0,U$7/MAE_fec!U$7)</f>
        <v>0.12421109165491297</v>
      </c>
      <c r="V74" s="335">
        <f>IF(V$7=0,0,V$7/MAE_fec!V$7)</f>
        <v>0.12421109165491295</v>
      </c>
      <c r="W74" s="335">
        <f>IF(W$7=0,0,W$7/MAE_fec!W$7)</f>
        <v>0.12421109165491294</v>
      </c>
      <c r="X74" s="335">
        <f>IF(X$7=0,0,X$7/MAE_fec!X$7)</f>
        <v>0.12421109165491298</v>
      </c>
      <c r="Y74" s="335">
        <f>IF(Y$7=0,0,Y$7/MAE_fec!Y$7)</f>
        <v>0.12421109165491294</v>
      </c>
      <c r="DA74" s="177"/>
    </row>
    <row r="75" spans="1:105" ht="12" customHeight="1" x14ac:dyDescent="0.25">
      <c r="A75" s="173" t="s">
        <v>93</v>
      </c>
      <c r="B75" s="335">
        <f>IF(B$8=0,0,B$8/MAE_fec!B$8)</f>
        <v>0.66559176047121105</v>
      </c>
      <c r="C75" s="335">
        <f>IF(C$8=0,0,C$8/MAE_fec!C$8)</f>
        <v>0.6655917604712106</v>
      </c>
      <c r="D75" s="335">
        <f>IF(D$8=0,0,D$8/MAE_fec!D$8)</f>
        <v>0.66559176047121082</v>
      </c>
      <c r="E75" s="335">
        <f>IF(E$8=0,0,E$8/MAE_fec!E$8)</f>
        <v>0.66559176047121116</v>
      </c>
      <c r="F75" s="335">
        <f>IF(F$8=0,0,F$8/MAE_fec!F$8)</f>
        <v>0.66559176047121116</v>
      </c>
      <c r="G75" s="335">
        <f>IF(G$8=0,0,G$8/MAE_fec!G$8)</f>
        <v>0.6655917604712106</v>
      </c>
      <c r="H75" s="335">
        <f>IF(H$8=0,0,H$8/MAE_fec!H$8)</f>
        <v>0.66559176047121116</v>
      </c>
      <c r="I75" s="335">
        <f>IF(I$8=0,0,I$8/MAE_fec!I$8)</f>
        <v>0.66559176047121071</v>
      </c>
      <c r="J75" s="335">
        <f>IF(J$8=0,0,J$8/MAE_fec!J$8)</f>
        <v>0.66559176047121082</v>
      </c>
      <c r="K75" s="335">
        <f>IF(K$8=0,0,K$8/MAE_fec!K$8)</f>
        <v>0.66559176047121071</v>
      </c>
      <c r="L75" s="335">
        <f>IF(L$8=0,0,L$8/MAE_fec!L$8)</f>
        <v>0.66559176047121116</v>
      </c>
      <c r="M75" s="335">
        <f>IF(M$8=0,0,M$8/MAE_fec!M$8)</f>
        <v>0.66559176047121071</v>
      </c>
      <c r="N75" s="335">
        <f>IF(N$8=0,0,N$8/MAE_fec!N$8)</f>
        <v>0.66559176047121094</v>
      </c>
      <c r="O75" s="335">
        <f>IF(O$8=0,0,O$8/MAE_fec!O$8)</f>
        <v>0.66559176047121082</v>
      </c>
      <c r="P75" s="335">
        <f>IF(P$8=0,0,P$8/MAE_fec!P$8)</f>
        <v>0.66559176047121105</v>
      </c>
      <c r="Q75" s="335">
        <f>IF(Q$8=0,0,Q$8/MAE_fec!Q$8)</f>
        <v>0.66559176047121094</v>
      </c>
      <c r="R75" s="335">
        <f>IF(R$8=0,0,R$8/MAE_fec!R$8)</f>
        <v>0.66559176047121094</v>
      </c>
      <c r="S75" s="335">
        <f>IF(S$8=0,0,S$8/MAE_fec!S$8)</f>
        <v>0.66559176047121082</v>
      </c>
      <c r="T75" s="335">
        <f>IF(T$8=0,0,T$8/MAE_fec!T$8)</f>
        <v>0.66559176047121082</v>
      </c>
      <c r="U75" s="335">
        <f>IF(U$8=0,0,U$8/MAE_fec!U$8)</f>
        <v>0.66559176047121094</v>
      </c>
      <c r="V75" s="335">
        <f>IF(V$8=0,0,V$8/MAE_fec!V$8)</f>
        <v>0.66559176047121094</v>
      </c>
      <c r="W75" s="335">
        <f>IF(W$8=0,0,W$8/MAE_fec!W$8)</f>
        <v>0.66559176047121082</v>
      </c>
      <c r="X75" s="335">
        <f>IF(X$8=0,0,X$8/MAE_fec!X$8)</f>
        <v>0.66559176047121116</v>
      </c>
      <c r="Y75" s="335">
        <f>IF(Y$8=0,0,Y$8/MAE_fec!Y$8)</f>
        <v>0.66559176047121082</v>
      </c>
      <c r="DA75" s="177"/>
    </row>
    <row r="76" spans="1:105" ht="12" customHeight="1" x14ac:dyDescent="0.25">
      <c r="A76" s="173" t="s">
        <v>94</v>
      </c>
      <c r="B76" s="335">
        <f>IF(B$9=0,0,B$9/MAE_fec!B$9)</f>
        <v>0.47154362915651549</v>
      </c>
      <c r="C76" s="335">
        <f>IF(C$9=0,0,C$9/MAE_fec!C$9)</f>
        <v>0.4715436291565156</v>
      </c>
      <c r="D76" s="335">
        <f>IF(D$9=0,0,D$9/MAE_fec!D$9)</f>
        <v>0.4715436291565156</v>
      </c>
      <c r="E76" s="335">
        <f>IF(E$9=0,0,E$9/MAE_fec!E$9)</f>
        <v>0.4715436291565156</v>
      </c>
      <c r="F76" s="335">
        <f>IF(F$9=0,0,F$9/MAE_fec!F$9)</f>
        <v>0.47154362915651549</v>
      </c>
      <c r="G76" s="335">
        <f>IF(G$9=0,0,G$9/MAE_fec!G$9)</f>
        <v>0.47154362915651571</v>
      </c>
      <c r="H76" s="335">
        <f>IF(H$9=0,0,H$9/MAE_fec!H$9)</f>
        <v>0.47154362915651576</v>
      </c>
      <c r="I76" s="335">
        <f>IF(I$9=0,0,I$9/MAE_fec!I$9)</f>
        <v>0.4715436291565156</v>
      </c>
      <c r="J76" s="335">
        <f>IF(J$9=0,0,J$9/MAE_fec!J$9)</f>
        <v>0.47154362915651565</v>
      </c>
      <c r="K76" s="335">
        <f>IF(K$9=0,0,K$9/MAE_fec!K$9)</f>
        <v>0.47154362915651571</v>
      </c>
      <c r="L76" s="335">
        <f>IF(L$9=0,0,L$9/MAE_fec!L$9)</f>
        <v>0.47154362915651549</v>
      </c>
      <c r="M76" s="335">
        <f>IF(M$9=0,0,M$9/MAE_fec!M$9)</f>
        <v>0.47154362915651543</v>
      </c>
      <c r="N76" s="335">
        <f>IF(N$9=0,0,N$9/MAE_fec!N$9)</f>
        <v>0.47154362915651571</v>
      </c>
      <c r="O76" s="335">
        <f>IF(O$9=0,0,O$9/MAE_fec!O$9)</f>
        <v>0.4715436291565156</v>
      </c>
      <c r="P76" s="335">
        <f>IF(P$9=0,0,P$9/MAE_fec!P$9)</f>
        <v>0.47154362915651571</v>
      </c>
      <c r="Q76" s="335">
        <f>IF(Q$9=0,0,Q$9/MAE_fec!Q$9)</f>
        <v>0.4715436291565156</v>
      </c>
      <c r="R76" s="335">
        <f>IF(R$9=0,0,R$9/MAE_fec!R$9)</f>
        <v>0.47154362915651549</v>
      </c>
      <c r="S76" s="335">
        <f>IF(S$9=0,0,S$9/MAE_fec!S$9)</f>
        <v>0.47154362915651554</v>
      </c>
      <c r="T76" s="335">
        <f>IF(T$9=0,0,T$9/MAE_fec!T$9)</f>
        <v>0.47154362915651549</v>
      </c>
      <c r="U76" s="335">
        <f>IF(U$9=0,0,U$9/MAE_fec!U$9)</f>
        <v>0.47154362915651554</v>
      </c>
      <c r="V76" s="335">
        <f>IF(V$9=0,0,V$9/MAE_fec!V$9)</f>
        <v>0.4715436291565156</v>
      </c>
      <c r="W76" s="335">
        <f>IF(W$9=0,0,W$9/MAE_fec!W$9)</f>
        <v>0.47154362915651554</v>
      </c>
      <c r="X76" s="335">
        <f>IF(X$9=0,0,X$9/MAE_fec!X$9)</f>
        <v>0.47154362915651554</v>
      </c>
      <c r="Y76" s="335">
        <f>IF(Y$9=0,0,Y$9/MAE_fec!Y$9)</f>
        <v>0.47154362915651576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0.71775199323426997</v>
      </c>
      <c r="C77" s="335">
        <f>IF(C$10=0,0,C$10/MAE_fec!C$10)</f>
        <v>0.72570961262967437</v>
      </c>
      <c r="D77" s="335">
        <f>IF(D$10=0,0,D$10/MAE_fec!D$10)</f>
        <v>0.73823987047168915</v>
      </c>
      <c r="E77" s="335">
        <f>IF(E$10=0,0,E$10/MAE_fec!E$10)</f>
        <v>0.72868813357650231</v>
      </c>
      <c r="F77" s="335">
        <f>IF(F$10=0,0,F$10/MAE_fec!F$10)</f>
        <v>0.71116633902801318</v>
      </c>
      <c r="G77" s="335">
        <f>IF(G$10=0,0,G$10/MAE_fec!G$10)</f>
        <v>0.72134839000347206</v>
      </c>
      <c r="H77" s="335">
        <f>IF(H$10=0,0,H$10/MAE_fec!H$10)</f>
        <v>0.72790795643245099</v>
      </c>
      <c r="I77" s="335">
        <f>IF(I$10=0,0,I$10/MAE_fec!I$10)</f>
        <v>0.7313098964746424</v>
      </c>
      <c r="J77" s="335">
        <f>IF(J$10=0,0,J$10/MAE_fec!J$10)</f>
        <v>0.75433333681146275</v>
      </c>
      <c r="K77" s="335">
        <f>IF(K$10=0,0,K$10/MAE_fec!K$10)</f>
        <v>0.74143778193437404</v>
      </c>
      <c r="L77" s="335">
        <f>IF(L$10=0,0,L$10/MAE_fec!L$10)</f>
        <v>0.74259562483574026</v>
      </c>
      <c r="M77" s="335">
        <f>IF(M$10=0,0,M$10/MAE_fec!M$10)</f>
        <v>0.7434334844371514</v>
      </c>
      <c r="N77" s="335">
        <f>IF(N$10=0,0,N$10/MAE_fec!N$10)</f>
        <v>0.75307689303116199</v>
      </c>
      <c r="O77" s="335">
        <f>IF(O$10=0,0,O$10/MAE_fec!O$10)</f>
        <v>0.76510183349255523</v>
      </c>
      <c r="P77" s="335">
        <f>IF(P$10=0,0,P$10/MAE_fec!P$10)</f>
        <v>0.77032928756663721</v>
      </c>
      <c r="Q77" s="335">
        <f>IF(Q$10=0,0,Q$10/MAE_fec!Q$10)</f>
        <v>0.77796422917599684</v>
      </c>
      <c r="R77" s="335">
        <f>IF(R$10=0,0,R$10/MAE_fec!R$10)</f>
        <v>0.7789011775558381</v>
      </c>
      <c r="S77" s="335">
        <f>IF(S$10=0,0,S$10/MAE_fec!S$10)</f>
        <v>0.7672364897889703</v>
      </c>
      <c r="T77" s="335">
        <f>IF(T$10=0,0,T$10/MAE_fec!T$10)</f>
        <v>0.76686273258400761</v>
      </c>
      <c r="U77" s="335">
        <f>IF(U$10=0,0,U$10/MAE_fec!U$10)</f>
        <v>0.76234555700815099</v>
      </c>
      <c r="V77" s="335">
        <f>IF(V$10=0,0,V$10/MAE_fec!V$10)</f>
        <v>0.76256697959680553</v>
      </c>
      <c r="W77" s="335">
        <f>IF(W$10=0,0,W$10/MAE_fec!W$10)</f>
        <v>0.75839474541289253</v>
      </c>
      <c r="X77" s="335">
        <f>IF(X$10=0,0,X$10/MAE_fec!X$10)</f>
        <v>0.75756887390469385</v>
      </c>
      <c r="Y77" s="335">
        <f>IF(Y$10=0,0,Y$10/MAE_fec!Y$10)</f>
        <v>0.75711517034179232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0.52511446390440519</v>
      </c>
      <c r="C78" s="353">
        <f>IF(C$16=0,0,C$16/MAE_fec!C$16)</f>
        <v>0.52788541720062321</v>
      </c>
      <c r="D78" s="353">
        <f>IF(D$16=0,0,D$16/MAE_fec!D$16)</f>
        <v>0.53799778258428466</v>
      </c>
      <c r="E78" s="353">
        <f>IF(E$16=0,0,E$16/MAE_fec!E$16)</f>
        <v>0.52745408538306893</v>
      </c>
      <c r="F78" s="353">
        <f>IF(F$16=0,0,F$16/MAE_fec!F$16)</f>
        <v>0.52535396139816537</v>
      </c>
      <c r="G78" s="353">
        <f>IF(G$16=0,0,G$16/MAE_fec!G$16)</f>
        <v>0.5285685385368869</v>
      </c>
      <c r="H78" s="353">
        <f>IF(H$16=0,0,H$16/MAE_fec!H$16)</f>
        <v>0.53803879597096171</v>
      </c>
      <c r="I78" s="353">
        <f>IF(I$16=0,0,I$16/MAE_fec!I$16)</f>
        <v>0.54016768727779363</v>
      </c>
      <c r="J78" s="353">
        <f>IF(J$16=0,0,J$16/MAE_fec!J$16)</f>
        <v>0.55554632989781738</v>
      </c>
      <c r="K78" s="353">
        <f>IF(K$16=0,0,K$16/MAE_fec!K$16)</f>
        <v>0.54418761128584947</v>
      </c>
      <c r="L78" s="353">
        <f>IF(L$16=0,0,L$16/MAE_fec!L$16)</f>
        <v>0.54963293626316334</v>
      </c>
      <c r="M78" s="353">
        <f>IF(M$16=0,0,M$16/MAE_fec!M$16)</f>
        <v>0.54956593281159605</v>
      </c>
      <c r="N78" s="353">
        <f>IF(N$16=0,0,N$16/MAE_fec!N$16)</f>
        <v>0.55536674353518622</v>
      </c>
      <c r="O78" s="353">
        <f>IF(O$16=0,0,O$16/MAE_fec!O$16)</f>
        <v>0.56333574581155377</v>
      </c>
      <c r="P78" s="353">
        <f>IF(P$16=0,0,P$16/MAE_fec!P$16)</f>
        <v>0.56116318218784833</v>
      </c>
      <c r="Q78" s="353">
        <f>IF(Q$16=0,0,Q$16/MAE_fec!Q$16)</f>
        <v>0.56901643258954115</v>
      </c>
      <c r="R78" s="353">
        <f>IF(R$16=0,0,R$16/MAE_fec!R$16)</f>
        <v>0.57427051582518163</v>
      </c>
      <c r="S78" s="353">
        <f>IF(S$16=0,0,S$16/MAE_fec!S$16)</f>
        <v>0.56428403307205277</v>
      </c>
      <c r="T78" s="353">
        <f>IF(T$16=0,0,T$16/MAE_fec!T$16)</f>
        <v>0.56616619459105499</v>
      </c>
      <c r="U78" s="353">
        <f>IF(U$16=0,0,U$16/MAE_fec!U$16)</f>
        <v>0.5648259342557933</v>
      </c>
      <c r="V78" s="353">
        <f>IF(V$16=0,0,V$16/MAE_fec!V$16)</f>
        <v>0.56570880311489324</v>
      </c>
      <c r="W78" s="353">
        <f>IF(W$16=0,0,W$16/MAE_fec!W$16)</f>
        <v>0.56293482304286946</v>
      </c>
      <c r="X78" s="353">
        <f>IF(X$16=0,0,X$16/MAE_fec!X$16)</f>
        <v>0.56246968406290443</v>
      </c>
      <c r="Y78" s="353">
        <f>IF(Y$16=0,0,Y$16/MAE_fec!Y$16)</f>
        <v>0.55847288253117389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0.45915278183812291</v>
      </c>
      <c r="C79" s="349">
        <f>IF(C$24=0,0,C$24/MAE_fec!C$24)</f>
        <v>0.46023430398374854</v>
      </c>
      <c r="D79" s="349">
        <f>IF(D$24=0,0,D$24/MAE_fec!D$24)</f>
        <v>0.46173432057015279</v>
      </c>
      <c r="E79" s="349">
        <f>IF(E$24=0,0,E$24/MAE_fec!E$24)</f>
        <v>0.46042132992958418</v>
      </c>
      <c r="F79" s="349">
        <f>IF(F$24=0,0,F$24/MAE_fec!F$24)</f>
        <v>0.4592205673011282</v>
      </c>
      <c r="G79" s="349">
        <f>IF(G$24=0,0,G$24/MAE_fec!G$24)</f>
        <v>0.45998965046561835</v>
      </c>
      <c r="H79" s="349">
        <f>IF(H$24=0,0,H$24/MAE_fec!H$24)</f>
        <v>0.46072316237015354</v>
      </c>
      <c r="I79" s="349">
        <f>IF(I$24=0,0,I$24/MAE_fec!I$24)</f>
        <v>0.46092434593218179</v>
      </c>
      <c r="J79" s="349">
        <f>IF(J$24=0,0,J$24/MAE_fec!J$24)</f>
        <v>0.46309716904648085</v>
      </c>
      <c r="K79" s="349">
        <f>IF(K$24=0,0,K$24/MAE_fec!K$24)</f>
        <v>0.46175352285862231</v>
      </c>
      <c r="L79" s="349">
        <f>IF(L$24=0,0,L$24/MAE_fec!L$24)</f>
        <v>0.46202879594641649</v>
      </c>
      <c r="M79" s="349">
        <f>IF(M$24=0,0,M$24/MAE_fec!M$24)</f>
        <v>0.46204440503410393</v>
      </c>
      <c r="N79" s="349">
        <f>IF(N$24=0,0,N$24/MAE_fec!N$24)</f>
        <v>0.46273073493433864</v>
      </c>
      <c r="O79" s="349">
        <f>IF(O$24=0,0,O$24/MAE_fec!O$24)</f>
        <v>0.4637514555833539</v>
      </c>
      <c r="P79" s="349">
        <f>IF(P$24=0,0,P$24/MAE_fec!P$24)</f>
        <v>0.46401017373600539</v>
      </c>
      <c r="Q79" s="349">
        <f>IF(Q$24=0,0,Q$24/MAE_fec!Q$24)</f>
        <v>0.46497206069045233</v>
      </c>
      <c r="R79" s="349">
        <f>IF(R$24=0,0,R$24/MAE_fec!R$24)</f>
        <v>0.46521277038601727</v>
      </c>
      <c r="S79" s="349">
        <f>IF(S$24=0,0,S$24/MAE_fec!S$24)</f>
        <v>0.46404285598965778</v>
      </c>
      <c r="T79" s="349">
        <f>IF(T$24=0,0,T$24/MAE_fec!T$24)</f>
        <v>0.46418612221219041</v>
      </c>
      <c r="U79" s="349">
        <f>IF(U$24=0,0,U$24/MAE_fec!U$24)</f>
        <v>0.46335699786671508</v>
      </c>
      <c r="V79" s="349">
        <f>IF(V$24=0,0,V$24/MAE_fec!V$24)</f>
        <v>0.46348957420661813</v>
      </c>
      <c r="W79" s="349">
        <f>IF(W$24=0,0,W$24/MAE_fec!W$24)</f>
        <v>0.46343933027285311</v>
      </c>
      <c r="X79" s="349">
        <f>IF(X$24=0,0,X$24/MAE_fec!X$24)</f>
        <v>0.46341008616780838</v>
      </c>
      <c r="Y79" s="349">
        <f>IF(Y$24=0,0,Y$24/MAE_fec!Y$24)</f>
        <v>0.46297147600785821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0.45009811191806176</v>
      </c>
      <c r="C80" s="349">
        <f>IF(C$27=0,0,C$27/MAE_fec!C$27)</f>
        <v>0.45247321474339125</v>
      </c>
      <c r="D80" s="349">
        <f>IF(D$27=0,0,D$27/MAE_fec!D$27)</f>
        <v>0.46114095650081532</v>
      </c>
      <c r="E80" s="349">
        <f>IF(E$27=0,0,E$27/MAE_fec!E$27)</f>
        <v>0.45210350175691616</v>
      </c>
      <c r="F80" s="349">
        <f>IF(F$27=0,0,F$27/MAE_fec!F$27)</f>
        <v>0.45030339548414167</v>
      </c>
      <c r="G80" s="349">
        <f>IF(G$27=0,0,G$27/MAE_fec!G$27)</f>
        <v>0.4530587473173317</v>
      </c>
      <c r="H80" s="349">
        <f>IF(H$27=0,0,H$27/MAE_fec!H$27)</f>
        <v>0.46117611083225285</v>
      </c>
      <c r="I80" s="349">
        <f>IF(I$27=0,0,I$27/MAE_fec!I$27)</f>
        <v>0.46300087480953761</v>
      </c>
      <c r="J80" s="349">
        <f>IF(J$27=0,0,J$27/MAE_fec!J$27)</f>
        <v>0.4761825684838436</v>
      </c>
      <c r="K80" s="349">
        <f>IF(K$27=0,0,K$27/MAE_fec!K$27)</f>
        <v>0.46644652395929964</v>
      </c>
      <c r="L80" s="349">
        <f>IF(L$27=0,0,L$27/MAE_fec!L$27)</f>
        <v>0.47111394536842571</v>
      </c>
      <c r="M80" s="349">
        <f>IF(M$27=0,0,M$27/MAE_fec!M$27)</f>
        <v>0.47105651383851077</v>
      </c>
      <c r="N80" s="349">
        <f>IF(N$27=0,0,N$27/MAE_fec!N$27)</f>
        <v>0.47602863731587408</v>
      </c>
      <c r="O80" s="349">
        <f>IF(O$27=0,0,O$27/MAE_fec!O$27)</f>
        <v>0.48285921069561749</v>
      </c>
      <c r="P80" s="349">
        <f>IF(P$27=0,0,P$27/MAE_fec!P$27)</f>
        <v>0.48099701330386985</v>
      </c>
      <c r="Q80" s="349">
        <f>IF(Q$27=0,0,Q$27/MAE_fec!Q$27)</f>
        <v>0.48772837079103537</v>
      </c>
      <c r="R80" s="349">
        <f>IF(R$27=0,0,R$27/MAE_fec!R$27)</f>
        <v>0.49223187070729851</v>
      </c>
      <c r="S80" s="349">
        <f>IF(S$27=0,0,S$27/MAE_fec!S$27)</f>
        <v>0.48367202834747364</v>
      </c>
      <c r="T80" s="349">
        <f>IF(T$27=0,0,T$27/MAE_fec!T$27)</f>
        <v>0.48528530964947575</v>
      </c>
      <c r="U80" s="349">
        <f>IF(U$27=0,0,U$27/MAE_fec!U$27)</f>
        <v>0.48413651507639432</v>
      </c>
      <c r="V80" s="349">
        <f>IF(V$27=0,0,V$27/MAE_fec!V$27)</f>
        <v>0.48489325981276554</v>
      </c>
      <c r="W80" s="349">
        <f>IF(W$27=0,0,W$27/MAE_fec!W$27)</f>
        <v>0.48251556260817369</v>
      </c>
      <c r="X80" s="349">
        <f>IF(X$27=0,0,X$27/MAE_fec!X$27)</f>
        <v>0.48211687205391801</v>
      </c>
      <c r="Y80" s="349">
        <f>IF(Y$27=0,0,Y$27/MAE_fec!Y$27)</f>
        <v>0.47869104216957764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0.68673581032705733</v>
      </c>
      <c r="C81" s="349">
        <f>IF(C$35=0,0,C$35/MAE_fec!C$35)</f>
        <v>0.67969401132001428</v>
      </c>
      <c r="D81" s="349">
        <f>IF(D$35=0,0,D$35/MAE_fec!D$35)</f>
        <v>0.68111047246786094</v>
      </c>
      <c r="E81" s="349">
        <f>IF(E$35=0,0,E$35/MAE_fec!E$35)</f>
        <v>0.6744867304030876</v>
      </c>
      <c r="F81" s="349">
        <f>IF(F$35=0,0,F$35/MAE_fec!F$35)</f>
        <v>0.67690889495373352</v>
      </c>
      <c r="G81" s="349">
        <f>IF(G$35=0,0,G$35/MAE_fec!G$35)</f>
        <v>0.67246021057387928</v>
      </c>
      <c r="H81" s="349">
        <f>IF(H$35=0,0,H$35/MAE_fec!H$35)</f>
        <v>0.67020297287903186</v>
      </c>
      <c r="I81" s="349">
        <f>IF(I$35=0,0,I$35/MAE_fec!I$35)</f>
        <v>0.66496071853062177</v>
      </c>
      <c r="J81" s="349">
        <f>IF(J$35=0,0,J$35/MAE_fec!J$35)</f>
        <v>0.66969516708962384</v>
      </c>
      <c r="K81" s="349">
        <f>IF(K$35=0,0,K$35/MAE_fec!K$35)</f>
        <v>0.67124658309779917</v>
      </c>
      <c r="L81" s="349">
        <f>IF(L$35=0,0,L$35/MAE_fec!L$35)</f>
        <v>0.68161681184749467</v>
      </c>
      <c r="M81" s="349">
        <f>IF(M$35=0,0,M$35/MAE_fec!M$35)</f>
        <v>0.68279750051635812</v>
      </c>
      <c r="N81" s="349">
        <f>IF(N$35=0,0,N$35/MAE_fec!N$35)</f>
        <v>0.68639582672600774</v>
      </c>
      <c r="O81" s="349">
        <f>IF(O$35=0,0,O$35/MAE_fec!O$35)</f>
        <v>0.68834178461918638</v>
      </c>
      <c r="P81" s="349">
        <f>IF(P$35=0,0,P$35/MAE_fec!P$35)</f>
        <v>0.68424410241131062</v>
      </c>
      <c r="Q81" s="349">
        <f>IF(Q$35=0,0,Q$35/MAE_fec!Q$35)</f>
        <v>0.68236065504655541</v>
      </c>
      <c r="R81" s="349">
        <f>IF(R$35=0,0,R$35/MAE_fec!R$35)</f>
        <v>0.68747714255029535</v>
      </c>
      <c r="S81" s="349">
        <f>IF(S$35=0,0,S$35/MAE_fec!S$35)</f>
        <v>0.68640546400851166</v>
      </c>
      <c r="T81" s="349">
        <f>IF(T$35=0,0,T$35/MAE_fec!T$35)</f>
        <v>0.68560633145321992</v>
      </c>
      <c r="U81" s="349">
        <f>IF(U$35=0,0,U$35/MAE_fec!U$35)</f>
        <v>0.70187771138202726</v>
      </c>
      <c r="V81" s="349">
        <f>IF(V$35=0,0,V$35/MAE_fec!V$35)</f>
        <v>0.69614810960184093</v>
      </c>
      <c r="W81" s="349">
        <f>IF(W$35=0,0,W$35/MAE_fec!W$35)</f>
        <v>0.68157690531283077</v>
      </c>
      <c r="X81" s="349">
        <f>IF(X$35=0,0,X$35/MAE_fec!X$35)</f>
        <v>0.68410707707472029</v>
      </c>
      <c r="Y81" s="349">
        <f>IF(Y$35=0,0,Y$35/MAE_fec!Y$35)</f>
        <v>0.67320396419095341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0.6249155540538176</v>
      </c>
      <c r="C82" s="349">
        <f>IF(C$46=0,0,C$46/MAE_fec!C$46)</f>
        <v>0.62491555405381782</v>
      </c>
      <c r="D82" s="349">
        <f>IF(D$46=0,0,D$46/MAE_fec!D$46)</f>
        <v>0.62491555405381771</v>
      </c>
      <c r="E82" s="349">
        <f>IF(E$46=0,0,E$46/MAE_fec!E$46)</f>
        <v>0.62491555405381793</v>
      </c>
      <c r="F82" s="349">
        <f>IF(F$46=0,0,F$46/MAE_fec!F$46)</f>
        <v>0.62491555405381782</v>
      </c>
      <c r="G82" s="349">
        <f>IF(G$46=0,0,G$46/MAE_fec!G$46)</f>
        <v>0.62491555405381782</v>
      </c>
      <c r="H82" s="349">
        <f>IF(H$46=0,0,H$46/MAE_fec!H$46)</f>
        <v>0.62491555405381782</v>
      </c>
      <c r="I82" s="349">
        <f>IF(I$46=0,0,I$46/MAE_fec!I$46)</f>
        <v>0.62491555405381793</v>
      </c>
      <c r="J82" s="349">
        <f>IF(J$46=0,0,J$46/MAE_fec!J$46)</f>
        <v>0.62491555405381782</v>
      </c>
      <c r="K82" s="349">
        <f>IF(K$46=0,0,K$46/MAE_fec!K$46)</f>
        <v>0.62491555405381782</v>
      </c>
      <c r="L82" s="349">
        <f>IF(L$46=0,0,L$46/MAE_fec!L$46)</f>
        <v>0.62491555405381782</v>
      </c>
      <c r="M82" s="349">
        <f>IF(M$46=0,0,M$46/MAE_fec!M$46)</f>
        <v>0.62491555405381782</v>
      </c>
      <c r="N82" s="349">
        <f>IF(N$46=0,0,N$46/MAE_fec!N$46)</f>
        <v>0.62491555405381793</v>
      </c>
      <c r="O82" s="349">
        <f>IF(O$46=0,0,O$46/MAE_fec!O$46)</f>
        <v>0.62491555405381793</v>
      </c>
      <c r="P82" s="349">
        <f>IF(P$46=0,0,P$46/MAE_fec!P$46)</f>
        <v>0.62491555405381771</v>
      </c>
      <c r="Q82" s="349">
        <f>IF(Q$46=0,0,Q$46/MAE_fec!Q$46)</f>
        <v>0.62491555405381793</v>
      </c>
      <c r="R82" s="349">
        <f>IF(R$46=0,0,R$46/MAE_fec!R$46)</f>
        <v>0.62491555405381782</v>
      </c>
      <c r="S82" s="349">
        <f>IF(S$46=0,0,S$46/MAE_fec!S$46)</f>
        <v>0.62491555405381782</v>
      </c>
      <c r="T82" s="349">
        <f>IF(T$46=0,0,T$46/MAE_fec!T$46)</f>
        <v>0.62491555405381793</v>
      </c>
      <c r="U82" s="349">
        <f>IF(U$46=0,0,U$46/MAE_fec!U$46)</f>
        <v>0.62491555405381782</v>
      </c>
      <c r="V82" s="349">
        <f>IF(V$46=0,0,V$46/MAE_fec!V$46)</f>
        <v>0.62491555405381771</v>
      </c>
      <c r="W82" s="349">
        <f>IF(W$46=0,0,W$46/MAE_fec!W$46)</f>
        <v>0.62491555405381782</v>
      </c>
      <c r="X82" s="349">
        <f>IF(X$46=0,0,X$46/MAE_fec!X$46)</f>
        <v>0.62491555405381793</v>
      </c>
      <c r="Y82" s="349">
        <f>IF(Y$46=0,0,Y$46/MAE_fec!Y$46)</f>
        <v>0.62491555405381782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0.57800225038544684</v>
      </c>
      <c r="C83" s="337">
        <f>IF(C$47=0,0,C$47/MAE_fec!C$47)</f>
        <v>0.57800225038544673</v>
      </c>
      <c r="D83" s="337">
        <f>IF(D$47=0,0,D$47/MAE_fec!D$47)</f>
        <v>0.57800225038544684</v>
      </c>
      <c r="E83" s="337">
        <f>IF(E$47=0,0,E$47/MAE_fec!E$47)</f>
        <v>0.57800225038544673</v>
      </c>
      <c r="F83" s="337">
        <f>IF(F$47=0,0,F$47/MAE_fec!F$47)</f>
        <v>0.57800225038544673</v>
      </c>
      <c r="G83" s="337">
        <f>IF(G$47=0,0,G$47/MAE_fec!G$47)</f>
        <v>0.57800225038544684</v>
      </c>
      <c r="H83" s="337">
        <f>IF(H$47=0,0,H$47/MAE_fec!H$47)</f>
        <v>0.57800225038544673</v>
      </c>
      <c r="I83" s="337">
        <f>IF(I$47=0,0,I$47/MAE_fec!I$47)</f>
        <v>0.57800225038544661</v>
      </c>
      <c r="J83" s="337">
        <f>IF(J$47=0,0,J$47/MAE_fec!J$47)</f>
        <v>0.57800225038544661</v>
      </c>
      <c r="K83" s="337">
        <f>IF(K$47=0,0,K$47/MAE_fec!K$47)</f>
        <v>0.5780022503854465</v>
      </c>
      <c r="L83" s="337">
        <f>IF(L$47=0,0,L$47/MAE_fec!L$47)</f>
        <v>0.57800225038544661</v>
      </c>
      <c r="M83" s="337">
        <f>IF(M$47=0,0,M$47/MAE_fec!M$47)</f>
        <v>0.5780022503854465</v>
      </c>
      <c r="N83" s="337">
        <f>IF(N$47=0,0,N$47/MAE_fec!N$47)</f>
        <v>0.57800225038544661</v>
      </c>
      <c r="O83" s="337">
        <f>IF(O$47=0,0,O$47/MAE_fec!O$47)</f>
        <v>0.57800225038544673</v>
      </c>
      <c r="P83" s="337">
        <f>IF(P$47=0,0,P$47/MAE_fec!P$47)</f>
        <v>0.57800225038544661</v>
      </c>
      <c r="Q83" s="337">
        <f>IF(Q$47=0,0,Q$47/MAE_fec!Q$47)</f>
        <v>0.57800225038544661</v>
      </c>
      <c r="R83" s="337">
        <f>IF(R$47=0,0,R$47/MAE_fec!R$47)</f>
        <v>0.57800225038544661</v>
      </c>
      <c r="S83" s="337">
        <f>IF(S$47=0,0,S$47/MAE_fec!S$47)</f>
        <v>0.57800225038544661</v>
      </c>
      <c r="T83" s="337">
        <f>IF(T$47=0,0,T$47/MAE_fec!T$47)</f>
        <v>0.57800225038544673</v>
      </c>
      <c r="U83" s="337">
        <f>IF(U$47=0,0,U$47/MAE_fec!U$47)</f>
        <v>0.57800225038544684</v>
      </c>
      <c r="V83" s="337">
        <f>IF(V$47=0,0,V$47/MAE_fec!V$47)</f>
        <v>0.57800225038544684</v>
      </c>
      <c r="W83" s="337">
        <f>IF(W$47=0,0,W$47/MAE_fec!W$47)</f>
        <v>0.57800225038544661</v>
      </c>
      <c r="X83" s="337">
        <f>IF(X$47=0,0,X$47/MAE_fec!X$47)</f>
        <v>0.57800225038544661</v>
      </c>
      <c r="Y83" s="337">
        <f>IF(Y$47=0,0,Y$47/MAE_fec!Y$47)</f>
        <v>0.57800225038544661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HR: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49.894225918503039</v>
      </c>
      <c r="C5" s="223">
        <v>46.417956118110091</v>
      </c>
      <c r="D5" s="223">
        <v>38.32270163930383</v>
      </c>
      <c r="E5" s="223">
        <v>53.277130078242891</v>
      </c>
      <c r="F5" s="223">
        <v>69.310663918482135</v>
      </c>
      <c r="G5" s="223">
        <v>70.08969275922297</v>
      </c>
      <c r="H5" s="223">
        <v>71.864620093211016</v>
      </c>
      <c r="I5" s="223">
        <v>81.069733078098267</v>
      </c>
      <c r="J5" s="223">
        <v>65.975101198660298</v>
      </c>
      <c r="K5" s="223">
        <v>67.095224389917988</v>
      </c>
      <c r="L5" s="223">
        <v>64.648251718153958</v>
      </c>
      <c r="M5" s="223">
        <v>65.860332359393198</v>
      </c>
      <c r="N5" s="223">
        <v>58.218182213712751</v>
      </c>
      <c r="O5" s="223">
        <v>51.563218003766387</v>
      </c>
      <c r="P5" s="223">
        <v>64.207452238483171</v>
      </c>
      <c r="Q5" s="223">
        <v>59.920408798797808</v>
      </c>
      <c r="R5" s="223">
        <v>60.340146478712548</v>
      </c>
      <c r="S5" s="223">
        <v>70.207405799453767</v>
      </c>
      <c r="T5" s="223">
        <v>62.375897518573787</v>
      </c>
      <c r="U5" s="223">
        <v>58.60157183938157</v>
      </c>
      <c r="V5" s="223">
        <v>57.172239718751619</v>
      </c>
      <c r="W5" s="223">
        <v>68.30726327871551</v>
      </c>
      <c r="X5" s="223">
        <v>67.814583478759459</v>
      </c>
      <c r="Y5" s="223">
        <v>77.529866039117948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1.6776651033041079</v>
      </c>
      <c r="C10" s="260">
        <v>1.4613323267601219</v>
      </c>
      <c r="D10" s="260">
        <v>1.172951423201618</v>
      </c>
      <c r="E10" s="260">
        <v>1.6211471162973221</v>
      </c>
      <c r="F10" s="260">
        <v>2.41392487581204</v>
      </c>
      <c r="G10" s="260">
        <v>2.2937641121066399</v>
      </c>
      <c r="H10" s="260">
        <v>2.318934000012904</v>
      </c>
      <c r="I10" s="260">
        <v>2.48776761355054</v>
      </c>
      <c r="J10" s="260">
        <v>1.95446838687769</v>
      </c>
      <c r="K10" s="260">
        <v>2.0621541111142809</v>
      </c>
      <c r="L10" s="260">
        <v>2.077027930361564</v>
      </c>
      <c r="M10" s="260">
        <v>2.1045653056743481</v>
      </c>
      <c r="N10" s="260">
        <v>1.7876857902209611</v>
      </c>
      <c r="O10" s="260">
        <v>1.4913028360175069</v>
      </c>
      <c r="P10" s="260">
        <v>1.676605957134798</v>
      </c>
      <c r="Q10" s="260">
        <v>1.5190503706406011</v>
      </c>
      <c r="R10" s="260">
        <v>1.601368041504021</v>
      </c>
      <c r="S10" s="260">
        <v>1.979984860437942</v>
      </c>
      <c r="T10" s="260">
        <v>1.790355258003679</v>
      </c>
      <c r="U10" s="260">
        <v>1.848937793359452</v>
      </c>
      <c r="V10" s="260">
        <v>1.75703913385216</v>
      </c>
      <c r="W10" s="260">
        <v>2.02606206034773</v>
      </c>
      <c r="X10" s="260">
        <v>2.067698559719354</v>
      </c>
      <c r="Y10" s="260">
        <v>2.1290767075173771</v>
      </c>
      <c r="DA10" s="68" t="s">
        <v>2641</v>
      </c>
    </row>
    <row r="11" spans="1:105" ht="12" customHeight="1" x14ac:dyDescent="0.25">
      <c r="A11" s="37" t="s">
        <v>159</v>
      </c>
      <c r="B11" s="226">
        <v>0.34201288099125271</v>
      </c>
      <c r="C11" s="226">
        <v>0.33188289402746052</v>
      </c>
      <c r="D11" s="226">
        <v>0.3230161323840145</v>
      </c>
      <c r="E11" s="226">
        <v>0.33661614174730908</v>
      </c>
      <c r="F11" s="226">
        <v>0.61554906242960594</v>
      </c>
      <c r="G11" s="226">
        <v>0.47065683964804178</v>
      </c>
      <c r="H11" s="226">
        <v>0.4524480799564653</v>
      </c>
      <c r="I11" s="226">
        <v>0.45969816961660809</v>
      </c>
      <c r="J11" s="226">
        <v>0.29175974245884911</v>
      </c>
      <c r="K11" s="226">
        <v>0.30874255239159609</v>
      </c>
      <c r="L11" s="226">
        <v>0.29530201792715788</v>
      </c>
      <c r="M11" s="226">
        <v>0.29774223463651323</v>
      </c>
      <c r="N11" s="226">
        <v>0.1984794866708873</v>
      </c>
      <c r="O11" s="226">
        <v>0.1537614034986689</v>
      </c>
      <c r="P11" s="226">
        <v>0.16053020211088631</v>
      </c>
      <c r="Q11" s="226">
        <v>0.15190225507986141</v>
      </c>
      <c r="R11" s="226">
        <v>0.1459150748271526</v>
      </c>
      <c r="S11" s="226">
        <v>0.25360450466869888</v>
      </c>
      <c r="T11" s="226">
        <v>0.26342711438772898</v>
      </c>
      <c r="U11" s="226">
        <v>0.24294998069873239</v>
      </c>
      <c r="V11" s="226">
        <v>0.2085593054293004</v>
      </c>
      <c r="W11" s="226">
        <v>0.2125175464089317</v>
      </c>
      <c r="X11" s="226">
        <v>0.23915743335041281</v>
      </c>
      <c r="Y11" s="226">
        <v>0.24374883610115791</v>
      </c>
      <c r="DA11" s="69" t="s">
        <v>2642</v>
      </c>
    </row>
    <row r="12" spans="1:105" ht="12" customHeight="1" x14ac:dyDescent="0.25">
      <c r="A12" s="37" t="s">
        <v>35</v>
      </c>
      <c r="B12" s="226">
        <v>1.3356522223128551</v>
      </c>
      <c r="C12" s="226">
        <v>1.1294494327326621</v>
      </c>
      <c r="D12" s="226">
        <v>0.84993529081760355</v>
      </c>
      <c r="E12" s="226">
        <v>1.2845309745500131</v>
      </c>
      <c r="F12" s="226">
        <v>1.7983758133824339</v>
      </c>
      <c r="G12" s="226">
        <v>1.823107272458599</v>
      </c>
      <c r="H12" s="226">
        <v>1.866485920056439</v>
      </c>
      <c r="I12" s="226">
        <v>2.0280694439339308</v>
      </c>
      <c r="J12" s="226">
        <v>1.662708644418841</v>
      </c>
      <c r="K12" s="226">
        <v>1.7534115587226851</v>
      </c>
      <c r="L12" s="226">
        <v>1.781725912434406</v>
      </c>
      <c r="M12" s="226">
        <v>1.8068230710378339</v>
      </c>
      <c r="N12" s="226">
        <v>1.5892063035500741</v>
      </c>
      <c r="O12" s="226">
        <v>1.3375414325188379</v>
      </c>
      <c r="P12" s="226">
        <v>1.516075755023911</v>
      </c>
      <c r="Q12" s="226">
        <v>1.3671481155607399</v>
      </c>
      <c r="R12" s="226">
        <v>1.455452966676869</v>
      </c>
      <c r="S12" s="226">
        <v>1.726380355769243</v>
      </c>
      <c r="T12" s="226">
        <v>1.5269281436159501</v>
      </c>
      <c r="U12" s="226">
        <v>1.605987812660719</v>
      </c>
      <c r="V12" s="226">
        <v>1.54847982842286</v>
      </c>
      <c r="W12" s="226">
        <v>1.8135445139387989</v>
      </c>
      <c r="X12" s="226">
        <v>1.8285411263689419</v>
      </c>
      <c r="Y12" s="226">
        <v>1.8853278714162189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12.81018718435203</v>
      </c>
      <c r="C16" s="261">
        <f t="shared" si="0"/>
        <v>11.678995554888131</v>
      </c>
      <c r="D16" s="261">
        <f t="shared" si="0"/>
        <v>9.3300471093049762</v>
      </c>
      <c r="E16" s="261">
        <f t="shared" si="0"/>
        <v>13.27936559592397</v>
      </c>
      <c r="F16" s="261">
        <f t="shared" si="0"/>
        <v>17.26504124745232</v>
      </c>
      <c r="G16" s="261">
        <f t="shared" si="0"/>
        <v>17.149797704563689</v>
      </c>
      <c r="H16" s="261">
        <f t="shared" si="0"/>
        <v>16.648961853307821</v>
      </c>
      <c r="I16" s="261">
        <f t="shared" si="0"/>
        <v>18.22319488393045</v>
      </c>
      <c r="J16" s="261">
        <f t="shared" si="0"/>
        <v>14.886717665031011</v>
      </c>
      <c r="K16" s="261">
        <f t="shared" si="0"/>
        <v>15.862817234756131</v>
      </c>
      <c r="L16" s="261">
        <f t="shared" si="0"/>
        <v>14.94576456242954</v>
      </c>
      <c r="M16" s="261">
        <f t="shared" si="0"/>
        <v>15.307056494726179</v>
      </c>
      <c r="N16" s="261">
        <f t="shared" si="0"/>
        <v>13.32207990022577</v>
      </c>
      <c r="O16" s="261">
        <f t="shared" si="0"/>
        <v>11.43908451681369</v>
      </c>
      <c r="P16" s="261">
        <f t="shared" si="0"/>
        <v>14.28341315276305</v>
      </c>
      <c r="Q16" s="261">
        <f t="shared" si="0"/>
        <v>12.71152920695933</v>
      </c>
      <c r="R16" s="261">
        <f t="shared" si="0"/>
        <v>12.47678299300085</v>
      </c>
      <c r="S16" s="261">
        <f t="shared" si="0"/>
        <v>15.47693941179125</v>
      </c>
      <c r="T16" s="261">
        <f t="shared" si="0"/>
        <v>13.568229159384011</v>
      </c>
      <c r="U16" s="261">
        <f t="shared" si="0"/>
        <v>13.52161318033342</v>
      </c>
      <c r="V16" s="261">
        <f t="shared" si="0"/>
        <v>12.676576735145209</v>
      </c>
      <c r="W16" s="261">
        <f t="shared" si="0"/>
        <v>14.468131640337081</v>
      </c>
      <c r="X16" s="261">
        <f t="shared" si="0"/>
        <v>14.732243165298989</v>
      </c>
      <c r="Y16" s="261">
        <f t="shared" si="0"/>
        <v>16.117683993519311</v>
      </c>
      <c r="DA16" s="70"/>
    </row>
    <row r="17" spans="1:105" ht="12" customHeight="1" x14ac:dyDescent="0.25">
      <c r="A17" s="60" t="s">
        <v>2556</v>
      </c>
      <c r="B17" s="329">
        <v>12.81018718435203</v>
      </c>
      <c r="C17" s="329">
        <v>11.678995554888131</v>
      </c>
      <c r="D17" s="329">
        <v>9.3300471093049762</v>
      </c>
      <c r="E17" s="329">
        <v>13.27936559592397</v>
      </c>
      <c r="F17" s="329">
        <v>17.26504124745232</v>
      </c>
      <c r="G17" s="329">
        <v>17.149797704563689</v>
      </c>
      <c r="H17" s="329">
        <v>16.648961853307821</v>
      </c>
      <c r="I17" s="329">
        <v>18.22319488393045</v>
      </c>
      <c r="J17" s="329">
        <v>14.886717665031011</v>
      </c>
      <c r="K17" s="329">
        <v>15.862817234756131</v>
      </c>
      <c r="L17" s="329">
        <v>14.94576456242954</v>
      </c>
      <c r="M17" s="329">
        <v>15.307056494726179</v>
      </c>
      <c r="N17" s="329">
        <v>13.32207990022577</v>
      </c>
      <c r="O17" s="329">
        <v>11.43908451681369</v>
      </c>
      <c r="P17" s="329">
        <v>14.28341315276305</v>
      </c>
      <c r="Q17" s="329">
        <v>12.71152920695933</v>
      </c>
      <c r="R17" s="329">
        <v>12.47678299300085</v>
      </c>
      <c r="S17" s="329">
        <v>15.47693941179125</v>
      </c>
      <c r="T17" s="329">
        <v>13.568229159384011</v>
      </c>
      <c r="U17" s="329">
        <v>13.52161318033342</v>
      </c>
      <c r="V17" s="329">
        <v>12.676576735145209</v>
      </c>
      <c r="W17" s="329">
        <v>14.468131640337081</v>
      </c>
      <c r="X17" s="329">
        <v>14.732243165298989</v>
      </c>
      <c r="Y17" s="329">
        <v>16.117683993519311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0.92563151466075377</v>
      </c>
      <c r="D18" s="230">
        <v>0</v>
      </c>
      <c r="E18" s="230">
        <v>0.91439948574435981</v>
      </c>
      <c r="F18" s="230">
        <v>0</v>
      </c>
      <c r="G18" s="230">
        <v>0</v>
      </c>
      <c r="H18" s="230">
        <v>0.40231456176091851</v>
      </c>
      <c r="I18" s="230">
        <v>0.90734986518396898</v>
      </c>
      <c r="J18" s="230">
        <v>0.84934601320014058</v>
      </c>
      <c r="K18" s="230">
        <v>1.203328018270581</v>
      </c>
      <c r="L18" s="230">
        <v>0</v>
      </c>
      <c r="M18" s="230">
        <v>0.2267328033027817</v>
      </c>
      <c r="N18" s="230">
        <v>0.20504605936189699</v>
      </c>
      <c r="O18" s="230">
        <v>0.13756475117841649</v>
      </c>
      <c r="P18" s="230">
        <v>0</v>
      </c>
      <c r="Q18" s="230">
        <v>0</v>
      </c>
      <c r="R18" s="230">
        <v>0</v>
      </c>
      <c r="S18" s="230">
        <v>0.21750137123267779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1.78736592111798</v>
      </c>
      <c r="C19" s="230">
        <v>0.87268968705989403</v>
      </c>
      <c r="D19" s="230">
        <v>1.0224930158840511</v>
      </c>
      <c r="E19" s="230">
        <v>0.86210007807959943</v>
      </c>
      <c r="F19" s="230">
        <v>0.86436173385632942</v>
      </c>
      <c r="G19" s="230">
        <v>0.85053385478288168</v>
      </c>
      <c r="H19" s="230">
        <v>0.85373862551511737</v>
      </c>
      <c r="I19" s="230">
        <v>1.71090732620841</v>
      </c>
      <c r="J19" s="230">
        <v>1.601534724618483</v>
      </c>
      <c r="K19" s="230">
        <v>1.660150397021348</v>
      </c>
      <c r="L19" s="230">
        <v>1.638381297158102</v>
      </c>
      <c r="M19" s="230">
        <v>1.647554921387002</v>
      </c>
      <c r="N19" s="230">
        <v>1.63388914235571</v>
      </c>
      <c r="O19" s="230">
        <v>1.6019860035892171</v>
      </c>
      <c r="P19" s="230">
        <v>3.1735586457820948</v>
      </c>
      <c r="Q19" s="230">
        <v>2.2910722216499502</v>
      </c>
      <c r="R19" s="230">
        <v>2.2590468844236451</v>
      </c>
      <c r="S19" s="230">
        <v>2.6938282273104148</v>
      </c>
      <c r="T19" s="230">
        <v>2.589106916536636</v>
      </c>
      <c r="U19" s="230">
        <v>2.3606770239005659</v>
      </c>
      <c r="V19" s="230">
        <v>1.983097960007389</v>
      </c>
      <c r="W19" s="230">
        <v>2.1310428535370001</v>
      </c>
      <c r="X19" s="230">
        <v>2.1331506242428331</v>
      </c>
      <c r="Y19" s="230">
        <v>3.68849834989435</v>
      </c>
      <c r="DA19" s="71" t="s">
        <v>2649</v>
      </c>
    </row>
    <row r="20" spans="1:105" ht="12" customHeight="1" x14ac:dyDescent="0.25">
      <c r="A20" s="59" t="s">
        <v>159</v>
      </c>
      <c r="B20" s="230">
        <v>1.862055702767218</v>
      </c>
      <c r="C20" s="230">
        <v>1.825079187441492</v>
      </c>
      <c r="D20" s="230">
        <v>1.7918240590574801</v>
      </c>
      <c r="E20" s="230">
        <v>1.820907604030582</v>
      </c>
      <c r="F20" s="230">
        <v>3.599797768966523</v>
      </c>
      <c r="G20" s="230">
        <v>2.680450145193487</v>
      </c>
      <c r="H20" s="230">
        <v>2.704040086951538</v>
      </c>
      <c r="I20" s="230">
        <v>2.7164769351886591</v>
      </c>
      <c r="J20" s="230">
        <v>1.7300705410048201</v>
      </c>
      <c r="K20" s="230">
        <v>1.7886260835774499</v>
      </c>
      <c r="L20" s="230">
        <v>1.768893593473714</v>
      </c>
      <c r="M20" s="230">
        <v>1.7772273215791521</v>
      </c>
      <c r="N20" s="230">
        <v>1.179070467860224</v>
      </c>
      <c r="O20" s="230">
        <v>0.91279456956034288</v>
      </c>
      <c r="P20" s="230">
        <v>0.90317329366050791</v>
      </c>
      <c r="Q20" s="230">
        <v>0.88061168504281562</v>
      </c>
      <c r="R20" s="230">
        <v>0.8730168733146455</v>
      </c>
      <c r="S20" s="230">
        <v>1.4914831905863319</v>
      </c>
      <c r="T20" s="230">
        <v>1.5666309477814939</v>
      </c>
      <c r="U20" s="230">
        <v>1.4665443226504451</v>
      </c>
      <c r="V20" s="230">
        <v>1.269308385338084</v>
      </c>
      <c r="W20" s="230">
        <v>1.29406097182922</v>
      </c>
      <c r="X20" s="230">
        <v>1.457256242937216</v>
      </c>
      <c r="Y20" s="230">
        <v>1.4229640123448111</v>
      </c>
      <c r="DA20" s="71" t="s">
        <v>2650</v>
      </c>
    </row>
    <row r="21" spans="1:105" ht="12" customHeight="1" x14ac:dyDescent="0.25">
      <c r="A21" s="59" t="s">
        <v>32</v>
      </c>
      <c r="B21" s="230">
        <v>1.888937580587416</v>
      </c>
      <c r="C21" s="230">
        <v>1.844565040210024</v>
      </c>
      <c r="D21" s="230">
        <v>1.800998013120394</v>
      </c>
      <c r="E21" s="230">
        <v>2.733354576128237</v>
      </c>
      <c r="F21" s="230">
        <v>2.2837846748605051</v>
      </c>
      <c r="G21" s="230">
        <v>3.235987531659986</v>
      </c>
      <c r="H21" s="230">
        <v>1.5338809171835119</v>
      </c>
      <c r="I21" s="230">
        <v>0.90406701481584195</v>
      </c>
      <c r="J21" s="230">
        <v>0.84627302451177422</v>
      </c>
      <c r="K21" s="230">
        <v>1.0527425277511151</v>
      </c>
      <c r="L21" s="230">
        <v>0.86574326134564827</v>
      </c>
      <c r="M21" s="230">
        <v>0.87059073084011995</v>
      </c>
      <c r="N21" s="230">
        <v>0.86336954482688766</v>
      </c>
      <c r="O21" s="230">
        <v>0.84651148654047081</v>
      </c>
      <c r="P21" s="230">
        <v>1.6769521336924429</v>
      </c>
      <c r="Q21" s="230">
        <v>1.614178856973157</v>
      </c>
      <c r="R21" s="230">
        <v>0.63667450629999178</v>
      </c>
      <c r="S21" s="230">
        <v>0.92104482093277029</v>
      </c>
      <c r="T21" s="230">
        <v>0.33167632130277969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7.2718279798794159</v>
      </c>
      <c r="C22" s="230">
        <v>6.2110301255159666</v>
      </c>
      <c r="D22" s="230">
        <v>4.7147320212430506</v>
      </c>
      <c r="E22" s="230">
        <v>6.9486038519411881</v>
      </c>
      <c r="F22" s="230">
        <v>10.517097069768971</v>
      </c>
      <c r="G22" s="230">
        <v>10.382826172927331</v>
      </c>
      <c r="H22" s="230">
        <v>11.15498766189673</v>
      </c>
      <c r="I22" s="230">
        <v>11.98439374253357</v>
      </c>
      <c r="J22" s="230">
        <v>9.8594933616957867</v>
      </c>
      <c r="K22" s="230">
        <v>10.15797020813563</v>
      </c>
      <c r="L22" s="230">
        <v>10.672746410452071</v>
      </c>
      <c r="M22" s="230">
        <v>10.78495071761713</v>
      </c>
      <c r="N22" s="230">
        <v>9.4407046858210482</v>
      </c>
      <c r="O22" s="230">
        <v>7.9402277059452464</v>
      </c>
      <c r="P22" s="230">
        <v>8.529729079628007</v>
      </c>
      <c r="Q22" s="230">
        <v>7.9256664432934052</v>
      </c>
      <c r="R22" s="230">
        <v>8.7080447289625713</v>
      </c>
      <c r="S22" s="230">
        <v>10.15308180172905</v>
      </c>
      <c r="T22" s="230">
        <v>9.0808149737631005</v>
      </c>
      <c r="U22" s="230">
        <v>9.6943918337824098</v>
      </c>
      <c r="V22" s="230">
        <v>9.4241703897997393</v>
      </c>
      <c r="W22" s="230">
        <v>11.043027814970859</v>
      </c>
      <c r="X22" s="230">
        <v>11.141836298118941</v>
      </c>
      <c r="Y22" s="230">
        <v>11.006221631280161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5.6909984412877126</v>
      </c>
      <c r="C24" s="261">
        <f t="shared" si="1"/>
        <v>5.2489977847715252</v>
      </c>
      <c r="D24" s="261">
        <f t="shared" si="1"/>
        <v>4.6407713342388481</v>
      </c>
      <c r="E24" s="261">
        <f t="shared" si="1"/>
        <v>5.9694464542544896</v>
      </c>
      <c r="F24" s="261">
        <f t="shared" si="1"/>
        <v>7.69249732627648</v>
      </c>
      <c r="G24" s="261">
        <f t="shared" si="1"/>
        <v>7.9118775802888246</v>
      </c>
      <c r="H24" s="261">
        <f t="shared" si="1"/>
        <v>8.3990445845448729</v>
      </c>
      <c r="I24" s="261">
        <f t="shared" si="1"/>
        <v>9.2835380892110617</v>
      </c>
      <c r="J24" s="261">
        <f t="shared" si="1"/>
        <v>8.9135941090592592</v>
      </c>
      <c r="K24" s="261">
        <f t="shared" si="1"/>
        <v>8.3888626320364814</v>
      </c>
      <c r="L24" s="261">
        <f t="shared" si="1"/>
        <v>8.4941976243077129</v>
      </c>
      <c r="M24" s="261">
        <f t="shared" si="1"/>
        <v>8.6846522394842935</v>
      </c>
      <c r="N24" s="261">
        <f t="shared" si="1"/>
        <v>8.0948470689686669</v>
      </c>
      <c r="O24" s="261">
        <f t="shared" si="1"/>
        <v>7.6542494095043496</v>
      </c>
      <c r="P24" s="261">
        <f t="shared" si="1"/>
        <v>9.1868980594925009</v>
      </c>
      <c r="Q24" s="261">
        <f t="shared" si="1"/>
        <v>9.0758757825274667</v>
      </c>
      <c r="R24" s="261">
        <f t="shared" si="1"/>
        <v>9.6374983120970477</v>
      </c>
      <c r="S24" s="261">
        <f t="shared" si="1"/>
        <v>10.387474428903349</v>
      </c>
      <c r="T24" s="261">
        <f t="shared" si="1"/>
        <v>9.312119218624046</v>
      </c>
      <c r="U24" s="261">
        <f t="shared" si="1"/>
        <v>9.2629112610433708</v>
      </c>
      <c r="V24" s="261">
        <f t="shared" si="1"/>
        <v>8.7891398265095404</v>
      </c>
      <c r="W24" s="261">
        <f t="shared" si="1"/>
        <v>9.607017021765353</v>
      </c>
      <c r="X24" s="261">
        <f t="shared" si="1"/>
        <v>9.7156767793095202</v>
      </c>
      <c r="Y24" s="261">
        <f t="shared" si="1"/>
        <v>10.07004398312978</v>
      </c>
      <c r="DA24" s="70"/>
    </row>
    <row r="25" spans="1:105" ht="12" customHeight="1" x14ac:dyDescent="0.25">
      <c r="A25" s="60" t="s">
        <v>2566</v>
      </c>
      <c r="B25" s="262">
        <v>5.6909984412877126</v>
      </c>
      <c r="C25" s="262">
        <v>5.2489977847715252</v>
      </c>
      <c r="D25" s="262">
        <v>4.6407713342388481</v>
      </c>
      <c r="E25" s="262">
        <v>5.9694464542544896</v>
      </c>
      <c r="F25" s="262">
        <v>7.69249732627648</v>
      </c>
      <c r="G25" s="262">
        <v>7.9118775802888246</v>
      </c>
      <c r="H25" s="262">
        <v>8.3990445845448729</v>
      </c>
      <c r="I25" s="262">
        <v>9.2835380892110617</v>
      </c>
      <c r="J25" s="262">
        <v>8.9135941090592592</v>
      </c>
      <c r="K25" s="262">
        <v>8.3888626320364814</v>
      </c>
      <c r="L25" s="262">
        <v>8.4941976243077129</v>
      </c>
      <c r="M25" s="262">
        <v>8.6846522394842935</v>
      </c>
      <c r="N25" s="262">
        <v>8.0948470689686669</v>
      </c>
      <c r="O25" s="262">
        <v>7.6542494095043496</v>
      </c>
      <c r="P25" s="262">
        <v>9.1868980594925009</v>
      </c>
      <c r="Q25" s="262">
        <v>9.0758757825274667</v>
      </c>
      <c r="R25" s="262">
        <v>9.6374983120970477</v>
      </c>
      <c r="S25" s="262">
        <v>10.387474428903349</v>
      </c>
      <c r="T25" s="262">
        <v>9.312119218624046</v>
      </c>
      <c r="U25" s="262">
        <v>9.2629112610433708</v>
      </c>
      <c r="V25" s="262">
        <v>8.7891398265095404</v>
      </c>
      <c r="W25" s="262">
        <v>9.607017021765353</v>
      </c>
      <c r="X25" s="262">
        <v>9.7156767793095202</v>
      </c>
      <c r="Y25" s="262">
        <v>10.07004398312978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18.300267406217191</v>
      </c>
      <c r="C27" s="261">
        <f t="shared" si="2"/>
        <v>16.68427936412591</v>
      </c>
      <c r="D27" s="261">
        <f t="shared" si="2"/>
        <v>13.328638727578531</v>
      </c>
      <c r="E27" s="261">
        <f t="shared" si="2"/>
        <v>18.97052227989138</v>
      </c>
      <c r="F27" s="261">
        <f t="shared" si="2"/>
        <v>24.6643446392176</v>
      </c>
      <c r="G27" s="261">
        <f t="shared" si="2"/>
        <v>24.499711006519568</v>
      </c>
      <c r="H27" s="261">
        <f t="shared" si="2"/>
        <v>23.784231219011161</v>
      </c>
      <c r="I27" s="261">
        <f t="shared" si="2"/>
        <v>26.03313554847206</v>
      </c>
      <c r="J27" s="261">
        <f t="shared" si="2"/>
        <v>21.266739521472861</v>
      </c>
      <c r="K27" s="261">
        <f t="shared" si="2"/>
        <v>22.661167478223032</v>
      </c>
      <c r="L27" s="261">
        <f t="shared" si="2"/>
        <v>21.351092232042198</v>
      </c>
      <c r="M27" s="261">
        <f t="shared" si="2"/>
        <v>21.867223563894552</v>
      </c>
      <c r="N27" s="261">
        <f t="shared" si="2"/>
        <v>19.031542714608239</v>
      </c>
      <c r="O27" s="261">
        <f t="shared" si="2"/>
        <v>16.34154930973385</v>
      </c>
      <c r="P27" s="261">
        <f t="shared" si="2"/>
        <v>20.40487593251865</v>
      </c>
      <c r="Q27" s="261">
        <f t="shared" si="2"/>
        <v>18.15932743851333</v>
      </c>
      <c r="R27" s="261">
        <f t="shared" si="2"/>
        <v>17.82397570428693</v>
      </c>
      <c r="S27" s="261">
        <f t="shared" si="2"/>
        <v>22.109913445416058</v>
      </c>
      <c r="T27" s="261">
        <f t="shared" si="2"/>
        <v>19.38318451340572</v>
      </c>
      <c r="U27" s="261">
        <f t="shared" si="2"/>
        <v>19.316590257619179</v>
      </c>
      <c r="V27" s="261">
        <f t="shared" si="2"/>
        <v>18.109395335921739</v>
      </c>
      <c r="W27" s="261">
        <f t="shared" si="2"/>
        <v>20.668759486195832</v>
      </c>
      <c r="X27" s="261">
        <f t="shared" si="2"/>
        <v>21.046061664712841</v>
      </c>
      <c r="Y27" s="261">
        <f t="shared" si="2"/>
        <v>23.025262847884729</v>
      </c>
      <c r="DA27" s="70"/>
    </row>
    <row r="28" spans="1:105" ht="12" customHeight="1" x14ac:dyDescent="0.25">
      <c r="A28" s="60" t="s">
        <v>2571</v>
      </c>
      <c r="B28" s="329">
        <v>18.300267406217191</v>
      </c>
      <c r="C28" s="329">
        <v>16.68427936412591</v>
      </c>
      <c r="D28" s="329">
        <v>13.328638727578531</v>
      </c>
      <c r="E28" s="329">
        <v>18.97052227989138</v>
      </c>
      <c r="F28" s="329">
        <v>24.6643446392176</v>
      </c>
      <c r="G28" s="329">
        <v>24.499711006519568</v>
      </c>
      <c r="H28" s="329">
        <v>23.784231219011161</v>
      </c>
      <c r="I28" s="329">
        <v>26.03313554847206</v>
      </c>
      <c r="J28" s="329">
        <v>21.266739521472861</v>
      </c>
      <c r="K28" s="329">
        <v>22.661167478223032</v>
      </c>
      <c r="L28" s="329">
        <v>21.351092232042198</v>
      </c>
      <c r="M28" s="329">
        <v>21.867223563894552</v>
      </c>
      <c r="N28" s="329">
        <v>19.031542714608239</v>
      </c>
      <c r="O28" s="329">
        <v>16.34154930973385</v>
      </c>
      <c r="P28" s="329">
        <v>20.40487593251865</v>
      </c>
      <c r="Q28" s="329">
        <v>18.15932743851333</v>
      </c>
      <c r="R28" s="329">
        <v>17.82397570428693</v>
      </c>
      <c r="S28" s="329">
        <v>22.109913445416058</v>
      </c>
      <c r="T28" s="329">
        <v>19.38318451340572</v>
      </c>
      <c r="U28" s="329">
        <v>19.316590257619179</v>
      </c>
      <c r="V28" s="329">
        <v>18.109395335921739</v>
      </c>
      <c r="W28" s="329">
        <v>20.668759486195832</v>
      </c>
      <c r="X28" s="329">
        <v>21.046061664712841</v>
      </c>
      <c r="Y28" s="329">
        <v>23.025262847884729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1.3223307352296489</v>
      </c>
      <c r="D29" s="230">
        <v>0</v>
      </c>
      <c r="E29" s="230">
        <v>1.3062849796347999</v>
      </c>
      <c r="F29" s="230">
        <v>0</v>
      </c>
      <c r="G29" s="230">
        <v>0</v>
      </c>
      <c r="H29" s="230">
        <v>0.57473508822988351</v>
      </c>
      <c r="I29" s="230">
        <v>1.2962140931199551</v>
      </c>
      <c r="J29" s="230">
        <v>1.213351447428773</v>
      </c>
      <c r="K29" s="230">
        <v>1.7190400261008301</v>
      </c>
      <c r="L29" s="230">
        <v>0</v>
      </c>
      <c r="M29" s="230">
        <v>0.32390400471825959</v>
      </c>
      <c r="N29" s="230">
        <v>0.29292294194556712</v>
      </c>
      <c r="O29" s="230">
        <v>0.1965210731120236</v>
      </c>
      <c r="P29" s="230">
        <v>0</v>
      </c>
      <c r="Q29" s="230">
        <v>0</v>
      </c>
      <c r="R29" s="230">
        <v>0</v>
      </c>
      <c r="S29" s="230">
        <v>0.31071624461811109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2.5533798873114009</v>
      </c>
      <c r="C30" s="230">
        <v>1.246699552942707</v>
      </c>
      <c r="D30" s="230">
        <v>1.4607043084057869</v>
      </c>
      <c r="E30" s="230">
        <v>1.2315715401137139</v>
      </c>
      <c r="F30" s="230">
        <v>1.2348024769376129</v>
      </c>
      <c r="G30" s="230">
        <v>1.2150483639755461</v>
      </c>
      <c r="H30" s="230">
        <v>1.219626607878739</v>
      </c>
      <c r="I30" s="230">
        <v>2.4441533231548709</v>
      </c>
      <c r="J30" s="230">
        <v>2.2879067494549772</v>
      </c>
      <c r="K30" s="230">
        <v>2.3716434243162099</v>
      </c>
      <c r="L30" s="230">
        <v>2.3405447102258599</v>
      </c>
      <c r="M30" s="230">
        <v>2.3536498876957168</v>
      </c>
      <c r="N30" s="230">
        <v>2.3341273462224441</v>
      </c>
      <c r="O30" s="230">
        <v>2.2885514336988799</v>
      </c>
      <c r="P30" s="230">
        <v>4.5336552082601358</v>
      </c>
      <c r="Q30" s="230">
        <v>3.2729603166427852</v>
      </c>
      <c r="R30" s="230">
        <v>3.2272098348909219</v>
      </c>
      <c r="S30" s="230">
        <v>3.8483260390148768</v>
      </c>
      <c r="T30" s="230">
        <v>3.6987241664809072</v>
      </c>
      <c r="U30" s="230">
        <v>3.3723957484293812</v>
      </c>
      <c r="V30" s="230">
        <v>2.8329970857248412</v>
      </c>
      <c r="W30" s="230">
        <v>3.044346933624285</v>
      </c>
      <c r="X30" s="230">
        <v>3.0473580346326181</v>
      </c>
      <c r="Y30" s="230">
        <v>5.2692833569919273</v>
      </c>
      <c r="DA30" s="71" t="s">
        <v>2658</v>
      </c>
    </row>
    <row r="31" spans="1:105" ht="12" customHeight="1" x14ac:dyDescent="0.25">
      <c r="A31" s="59" t="s">
        <v>159</v>
      </c>
      <c r="B31" s="230">
        <v>2.660079575381741</v>
      </c>
      <c r="C31" s="230">
        <v>2.6072559820592751</v>
      </c>
      <c r="D31" s="230">
        <v>2.5597486557963989</v>
      </c>
      <c r="E31" s="230">
        <v>2.6012965771865471</v>
      </c>
      <c r="F31" s="230">
        <v>5.1425682413807472</v>
      </c>
      <c r="G31" s="230">
        <v>3.8292144931335539</v>
      </c>
      <c r="H31" s="230">
        <v>3.8629144099307671</v>
      </c>
      <c r="I31" s="230">
        <v>3.8806813359837968</v>
      </c>
      <c r="J31" s="230">
        <v>2.471529344292601</v>
      </c>
      <c r="K31" s="230">
        <v>2.5551801193963568</v>
      </c>
      <c r="L31" s="230">
        <v>2.526990847819591</v>
      </c>
      <c r="M31" s="230">
        <v>2.538896173684503</v>
      </c>
      <c r="N31" s="230">
        <v>1.684386382657463</v>
      </c>
      <c r="O31" s="230">
        <v>1.3039922422290611</v>
      </c>
      <c r="P31" s="230">
        <v>1.2902475623721541</v>
      </c>
      <c r="Q31" s="230">
        <v>1.2580166929183081</v>
      </c>
      <c r="R31" s="230">
        <v>1.247166961878065</v>
      </c>
      <c r="S31" s="230">
        <v>2.1306902722661878</v>
      </c>
      <c r="T31" s="230">
        <v>2.2380442111164189</v>
      </c>
      <c r="U31" s="230">
        <v>2.0950633180720648</v>
      </c>
      <c r="V31" s="230">
        <v>1.8132976933401199</v>
      </c>
      <c r="W31" s="230">
        <v>1.8486585311846</v>
      </c>
      <c r="X31" s="230">
        <v>2.0817946327674521</v>
      </c>
      <c r="Y31" s="230">
        <v>2.032805731921159</v>
      </c>
      <c r="DA31" s="71" t="s">
        <v>2659</v>
      </c>
    </row>
    <row r="32" spans="1:105" ht="12" customHeight="1" x14ac:dyDescent="0.25">
      <c r="A32" s="59" t="s">
        <v>32</v>
      </c>
      <c r="B32" s="230">
        <v>2.6984822579820249</v>
      </c>
      <c r="C32" s="230">
        <v>2.63509291458575</v>
      </c>
      <c r="D32" s="230">
        <v>2.5728543044577048</v>
      </c>
      <c r="E32" s="230">
        <v>3.9047922516117679</v>
      </c>
      <c r="F32" s="230">
        <v>3.2625495355150069</v>
      </c>
      <c r="G32" s="230">
        <v>4.6228393309428402</v>
      </c>
      <c r="H32" s="230">
        <v>2.191258453119302</v>
      </c>
      <c r="I32" s="230">
        <v>1.291524306879773</v>
      </c>
      <c r="J32" s="230">
        <v>1.2089614635882491</v>
      </c>
      <c r="K32" s="230">
        <v>1.503917896787307</v>
      </c>
      <c r="L32" s="230">
        <v>1.23677608763664</v>
      </c>
      <c r="M32" s="230">
        <v>1.243701044057314</v>
      </c>
      <c r="N32" s="230">
        <v>1.2333850640384121</v>
      </c>
      <c r="O32" s="230">
        <v>1.2093021236292441</v>
      </c>
      <c r="P32" s="230">
        <v>2.3956459052749182</v>
      </c>
      <c r="Q32" s="230">
        <v>2.3059697956759391</v>
      </c>
      <c r="R32" s="230">
        <v>0.9095350089999884</v>
      </c>
      <c r="S32" s="230">
        <v>1.315778315618243</v>
      </c>
      <c r="T32" s="230">
        <v>0.47382331614682799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10.38832568554202</v>
      </c>
      <c r="C33" s="230">
        <v>8.8729001793085267</v>
      </c>
      <c r="D33" s="230">
        <v>6.7353314589186422</v>
      </c>
      <c r="E33" s="230">
        <v>9.926576931344556</v>
      </c>
      <c r="F33" s="230">
        <v>15.02442438538424</v>
      </c>
      <c r="G33" s="230">
        <v>14.83260881846763</v>
      </c>
      <c r="H33" s="230">
        <v>15.93569665985247</v>
      </c>
      <c r="I33" s="230">
        <v>17.120562489333661</v>
      </c>
      <c r="J33" s="230">
        <v>14.08499051670826</v>
      </c>
      <c r="K33" s="230">
        <v>14.51138601162233</v>
      </c>
      <c r="L33" s="230">
        <v>15.246780586360099</v>
      </c>
      <c r="M33" s="230">
        <v>15.407072453738749</v>
      </c>
      <c r="N33" s="230">
        <v>13.48672097974436</v>
      </c>
      <c r="O33" s="230">
        <v>11.343182437064639</v>
      </c>
      <c r="P33" s="230">
        <v>12.185327256611441</v>
      </c>
      <c r="Q33" s="230">
        <v>11.322380633276291</v>
      </c>
      <c r="R33" s="230">
        <v>12.440063898517961</v>
      </c>
      <c r="S33" s="230">
        <v>14.50440257389864</v>
      </c>
      <c r="T33" s="230">
        <v>12.972592819661569</v>
      </c>
      <c r="U33" s="230">
        <v>13.84913119111773</v>
      </c>
      <c r="V33" s="230">
        <v>13.463100556856769</v>
      </c>
      <c r="W33" s="230">
        <v>15.775754021386939</v>
      </c>
      <c r="X33" s="230">
        <v>15.91690899731277</v>
      </c>
      <c r="Y33" s="230">
        <v>15.723173758971649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11.415107783342011</v>
      </c>
      <c r="C35" s="261">
        <v>11.3443510875644</v>
      </c>
      <c r="D35" s="261">
        <v>9.8502930449798605</v>
      </c>
      <c r="E35" s="261">
        <v>13.43664863187573</v>
      </c>
      <c r="F35" s="261">
        <v>17.274855829723691</v>
      </c>
      <c r="G35" s="261">
        <v>18.234542355744249</v>
      </c>
      <c r="H35" s="261">
        <v>20.71344843633425</v>
      </c>
      <c r="I35" s="261">
        <v>25.042096942934151</v>
      </c>
      <c r="J35" s="261">
        <v>18.953581516219479</v>
      </c>
      <c r="K35" s="261">
        <v>18.120222933788071</v>
      </c>
      <c r="L35" s="261">
        <v>17.780169369012949</v>
      </c>
      <c r="M35" s="261">
        <v>17.896834755613831</v>
      </c>
      <c r="N35" s="261">
        <v>15.982026739689109</v>
      </c>
      <c r="O35" s="261">
        <v>14.63703193169699</v>
      </c>
      <c r="P35" s="261">
        <v>18.65565913657418</v>
      </c>
      <c r="Q35" s="261">
        <v>18.454626000157091</v>
      </c>
      <c r="R35" s="261">
        <v>18.800521427823689</v>
      </c>
      <c r="S35" s="261">
        <v>20.25309365290515</v>
      </c>
      <c r="T35" s="261">
        <v>18.322009369156341</v>
      </c>
      <c r="U35" s="261">
        <v>14.65151934702615</v>
      </c>
      <c r="V35" s="261">
        <v>15.84008868732297</v>
      </c>
      <c r="W35" s="261">
        <v>21.537293070069509</v>
      </c>
      <c r="X35" s="261">
        <v>20.252903309718761</v>
      </c>
      <c r="Y35" s="261">
        <v>26.187798507066741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0.8902902299897707</v>
      </c>
      <c r="D36" s="229">
        <v>0</v>
      </c>
      <c r="E36" s="229">
        <v>0.9175680145239784</v>
      </c>
      <c r="F36" s="229">
        <v>0</v>
      </c>
      <c r="G36" s="229">
        <v>0</v>
      </c>
      <c r="H36" s="229">
        <v>0.41723168488299411</v>
      </c>
      <c r="I36" s="229">
        <v>0.93468852163382254</v>
      </c>
      <c r="J36" s="229">
        <v>1.0755550193136501</v>
      </c>
      <c r="K36" s="229">
        <v>1.3668308262398861</v>
      </c>
      <c r="L36" s="229">
        <v>0</v>
      </c>
      <c r="M36" s="229">
        <v>0.26371871197212388</v>
      </c>
      <c r="N36" s="229">
        <v>0.2446540540863327</v>
      </c>
      <c r="O36" s="229">
        <v>0.17405962106128889</v>
      </c>
      <c r="P36" s="229">
        <v>0</v>
      </c>
      <c r="Q36" s="229">
        <v>0</v>
      </c>
      <c r="R36" s="229">
        <v>0</v>
      </c>
      <c r="S36" s="229">
        <v>0.28401534414352919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1.576772191402485</v>
      </c>
      <c r="C38" s="229">
        <v>0.83936975988442575</v>
      </c>
      <c r="D38" s="229">
        <v>1.0673134756507161</v>
      </c>
      <c r="E38" s="229">
        <v>0.86508738171536526</v>
      </c>
      <c r="F38" s="229">
        <v>0.85959478914503218</v>
      </c>
      <c r="G38" s="229">
        <v>0.8931767812109429</v>
      </c>
      <c r="H38" s="229">
        <v>0.88539376654490864</v>
      </c>
      <c r="I38" s="229">
        <v>1.7624573505193371</v>
      </c>
      <c r="J38" s="229">
        <v>2.0280765258182401</v>
      </c>
      <c r="K38" s="229">
        <v>1.885724178602914</v>
      </c>
      <c r="L38" s="229">
        <v>1.938591992462394</v>
      </c>
      <c r="M38" s="229">
        <v>1.916313190867619</v>
      </c>
      <c r="N38" s="229">
        <v>1.9495015112650711</v>
      </c>
      <c r="O38" s="229">
        <v>2.0269805625467301</v>
      </c>
      <c r="P38" s="229">
        <v>4.1278221457070359</v>
      </c>
      <c r="Q38" s="229">
        <v>3.312244461549176</v>
      </c>
      <c r="R38" s="229">
        <v>3.3900202805175241</v>
      </c>
      <c r="S38" s="229">
        <v>3.517626333604341</v>
      </c>
      <c r="T38" s="229">
        <v>3.4761871967829459</v>
      </c>
      <c r="U38" s="229">
        <v>2.5514524275887678</v>
      </c>
      <c r="V38" s="229">
        <v>2.2849265541313288</v>
      </c>
      <c r="W38" s="229">
        <v>2.8133730927100569</v>
      </c>
      <c r="X38" s="229">
        <v>2.8082542209956278</v>
      </c>
      <c r="Y38" s="229">
        <v>4.3567473729932189</v>
      </c>
      <c r="DA38" s="73" t="s">
        <v>2666</v>
      </c>
    </row>
    <row r="39" spans="1:105" ht="12" customHeight="1" x14ac:dyDescent="0.25">
      <c r="A39" s="46" t="s">
        <v>159</v>
      </c>
      <c r="B39" s="229">
        <v>1.6426617606814939</v>
      </c>
      <c r="C39" s="229">
        <v>1.755396336232502</v>
      </c>
      <c r="D39" s="229">
        <v>1.8703677526576661</v>
      </c>
      <c r="E39" s="229">
        <v>1.827217316840297</v>
      </c>
      <c r="F39" s="229">
        <v>3.5799449269625669</v>
      </c>
      <c r="G39" s="229">
        <v>2.8148389619264189</v>
      </c>
      <c r="H39" s="229">
        <v>2.8043011829644011</v>
      </c>
      <c r="I39" s="229">
        <v>2.798324999022356</v>
      </c>
      <c r="J39" s="229">
        <v>2.1908456921265831</v>
      </c>
      <c r="K39" s="229">
        <v>2.0316565645699529</v>
      </c>
      <c r="L39" s="229">
        <v>2.0930188606121889</v>
      </c>
      <c r="M39" s="229">
        <v>2.067138470045863</v>
      </c>
      <c r="N39" s="229">
        <v>1.4068271826982359</v>
      </c>
      <c r="O39" s="229">
        <v>1.1549519446185239</v>
      </c>
      <c r="P39" s="229">
        <v>1.174750221785879</v>
      </c>
      <c r="Q39" s="229">
        <v>1.273116206898959</v>
      </c>
      <c r="R39" s="229">
        <v>1.310085649915903</v>
      </c>
      <c r="S39" s="229">
        <v>1.9475928324401439</v>
      </c>
      <c r="T39" s="229">
        <v>2.1033903265944569</v>
      </c>
      <c r="U39" s="229">
        <v>1.5850614185291501</v>
      </c>
      <c r="V39" s="229">
        <v>1.4624978158062061</v>
      </c>
      <c r="W39" s="229">
        <v>1.7084012704990621</v>
      </c>
      <c r="X39" s="229">
        <v>1.91845149085675</v>
      </c>
      <c r="Y39" s="229">
        <v>1.680763859586577</v>
      </c>
      <c r="DA39" s="73" t="s">
        <v>2667</v>
      </c>
    </row>
    <row r="40" spans="1:105" ht="12" customHeight="1" x14ac:dyDescent="0.25">
      <c r="A40" s="46" t="s">
        <v>32</v>
      </c>
      <c r="B40" s="229">
        <v>1.6663763212528719</v>
      </c>
      <c r="C40" s="229">
        <v>1.7741382049654419</v>
      </c>
      <c r="D40" s="229">
        <v>1.8799438423171959</v>
      </c>
      <c r="E40" s="229">
        <v>2.742826051970455</v>
      </c>
      <c r="F40" s="229">
        <v>2.2711896294632532</v>
      </c>
      <c r="G40" s="229">
        <v>3.3982291372806399</v>
      </c>
      <c r="H40" s="229">
        <v>1.5907545495871691</v>
      </c>
      <c r="I40" s="229">
        <v>0.9313067582423572</v>
      </c>
      <c r="J40" s="229">
        <v>1.07166359184275</v>
      </c>
      <c r="K40" s="229">
        <v>1.1957844554238299</v>
      </c>
      <c r="L40" s="229">
        <v>1.0243787309365231</v>
      </c>
      <c r="M40" s="229">
        <v>1.012606305076323</v>
      </c>
      <c r="N40" s="229">
        <v>1.030143471051858</v>
      </c>
      <c r="O40" s="229">
        <v>1.0710844697430051</v>
      </c>
      <c r="P40" s="229">
        <v>2.181198120900151</v>
      </c>
      <c r="Q40" s="229">
        <v>2.3336475072395242</v>
      </c>
      <c r="R40" s="229">
        <v>0.9554204046526974</v>
      </c>
      <c r="S40" s="229">
        <v>1.202709023424926</v>
      </c>
      <c r="T40" s="229">
        <v>0.44531532252483358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0.114261839992781</v>
      </c>
      <c r="C41" s="229">
        <v>0.1112680799902237</v>
      </c>
      <c r="D41" s="229">
        <v>0.11126807999522199</v>
      </c>
      <c r="E41" s="229">
        <v>0.1112680799924381</v>
      </c>
      <c r="F41" s="229">
        <v>0.1050310799958654</v>
      </c>
      <c r="G41" s="229">
        <v>0.10503107999785399</v>
      </c>
      <c r="H41" s="229">
        <v>3.127492079849381</v>
      </c>
      <c r="I41" s="229">
        <v>6.1499530797029429</v>
      </c>
      <c r="J41" s="229">
        <v>0.10203731999527341</v>
      </c>
      <c r="K41" s="229">
        <v>0.1020373199975648</v>
      </c>
      <c r="L41" s="229">
        <v>9.580031999408832E-2</v>
      </c>
      <c r="M41" s="229">
        <v>9.2806559998090871E-2</v>
      </c>
      <c r="N41" s="229">
        <v>8.656955999387636E-2</v>
      </c>
      <c r="O41" s="229">
        <v>8.3326319993297676E-2</v>
      </c>
      <c r="P41" s="229">
        <v>7.7338799995527827E-2</v>
      </c>
      <c r="Q41" s="229">
        <v>7.7338799996269497E-2</v>
      </c>
      <c r="R41" s="229">
        <v>7.7338799996020113E-2</v>
      </c>
      <c r="S41" s="229">
        <v>4.3160039999150447E-2</v>
      </c>
      <c r="T41" s="229">
        <v>0.1050310799940862</v>
      </c>
      <c r="U41" s="229">
        <v>3.7172519998642427E-2</v>
      </c>
      <c r="V41" s="229">
        <v>0.13297283999140139</v>
      </c>
      <c r="W41" s="229">
        <v>7.733879999678589E-2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6.4150356700123803</v>
      </c>
      <c r="C42" s="229">
        <v>5.9738884765020366</v>
      </c>
      <c r="D42" s="229">
        <v>4.9213998943590607</v>
      </c>
      <c r="E42" s="229">
        <v>6.9726817868332009</v>
      </c>
      <c r="F42" s="229">
        <v>10.459095404156979</v>
      </c>
      <c r="G42" s="229">
        <v>10.903386395330839</v>
      </c>
      <c r="H42" s="229">
        <v>11.5685951725208</v>
      </c>
      <c r="I42" s="229">
        <v>12.34548623381913</v>
      </c>
      <c r="J42" s="229">
        <v>12.485403367122981</v>
      </c>
      <c r="K42" s="229">
        <v>11.538189588953919</v>
      </c>
      <c r="L42" s="229">
        <v>12.62837946500775</v>
      </c>
      <c r="M42" s="229">
        <v>12.544251517653811</v>
      </c>
      <c r="N42" s="229">
        <v>11.264330960593741</v>
      </c>
      <c r="O42" s="229">
        <v>10.046709013740569</v>
      </c>
      <c r="P42" s="229">
        <v>11.094549848185579</v>
      </c>
      <c r="Q42" s="229">
        <v>11.45827902447316</v>
      </c>
      <c r="R42" s="229">
        <v>13.06765629274155</v>
      </c>
      <c r="S42" s="229">
        <v>13.257990079293069</v>
      </c>
      <c r="T42" s="229">
        <v>12.192085443260011</v>
      </c>
      <c r="U42" s="229">
        <v>10.477832980909589</v>
      </c>
      <c r="V42" s="229">
        <v>10.858534277465241</v>
      </c>
      <c r="W42" s="229">
        <v>14.57885150696166</v>
      </c>
      <c r="X42" s="229">
        <v>14.66802599790203</v>
      </c>
      <c r="Y42" s="229">
        <v>13.000230074668311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0.1198799999975507</v>
      </c>
      <c r="H43" s="229">
        <v>0.31967999998460422</v>
      </c>
      <c r="I43" s="229">
        <v>0.11987999999420949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7.9919999993571661E-2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1.1011571999287939</v>
      </c>
      <c r="W44" s="229">
        <v>2.359328399901949</v>
      </c>
      <c r="X44" s="229">
        <v>0.85817159996435088</v>
      </c>
      <c r="Y44" s="229">
        <v>7.1500571998186322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0.99999999999999989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0.99999999999999967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3.362443393839594E-2</v>
      </c>
      <c r="C56" s="300">
        <f t="shared" si="8"/>
        <v>3.148204809022126E-2</v>
      </c>
      <c r="D56" s="300">
        <f t="shared" si="8"/>
        <v>3.0607221647406951E-2</v>
      </c>
      <c r="E56" s="300">
        <f t="shared" si="8"/>
        <v>3.0428574397992205E-2</v>
      </c>
      <c r="F56" s="300">
        <f t="shared" si="8"/>
        <v>3.4827611500751351E-2</v>
      </c>
      <c r="G56" s="300">
        <f t="shared" si="8"/>
        <v>3.2726125936752774E-2</v>
      </c>
      <c r="H56" s="300">
        <f t="shared" si="8"/>
        <v>3.2268089596872045E-2</v>
      </c>
      <c r="I56" s="300">
        <f t="shared" si="8"/>
        <v>3.0686762113228582E-2</v>
      </c>
      <c r="J56" s="300">
        <f t="shared" si="8"/>
        <v>2.9624333291926465E-2</v>
      </c>
      <c r="K56" s="300">
        <f t="shared" si="8"/>
        <v>3.0734737529607977E-2</v>
      </c>
      <c r="L56" s="300">
        <f t="shared" si="8"/>
        <v>3.2128137655086986E-2</v>
      </c>
      <c r="M56" s="300">
        <f t="shared" si="8"/>
        <v>3.1954975480383965E-2</v>
      </c>
      <c r="N56" s="300">
        <f t="shared" si="8"/>
        <v>3.0706657649642113E-2</v>
      </c>
      <c r="O56" s="300">
        <f t="shared" si="8"/>
        <v>2.8921834085463324E-2</v>
      </c>
      <c r="P56" s="300">
        <f t="shared" si="8"/>
        <v>2.6112326508571738E-2</v>
      </c>
      <c r="Q56" s="300">
        <f t="shared" si="8"/>
        <v>2.535113496540561E-2</v>
      </c>
      <c r="R56" s="300">
        <f t="shared" si="8"/>
        <v>2.6539014817754364E-2</v>
      </c>
      <c r="S56" s="300">
        <f t="shared" si="8"/>
        <v>2.8201937358200278E-2</v>
      </c>
      <c r="T56" s="300">
        <f t="shared" si="8"/>
        <v>2.8702677303690284E-2</v>
      </c>
      <c r="U56" s="300">
        <f t="shared" si="8"/>
        <v>3.1550993178598059E-2</v>
      </c>
      <c r="V56" s="300">
        <f t="shared" si="8"/>
        <v>3.0732382402641437E-2</v>
      </c>
      <c r="W56" s="300">
        <f t="shared" si="8"/>
        <v>2.9661004746753619E-2</v>
      </c>
      <c r="X56" s="300">
        <f t="shared" si="8"/>
        <v>3.0490470539673638E-2</v>
      </c>
      <c r="Y56" s="300">
        <f t="shared" si="8"/>
        <v>2.7461374774504891E-2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0.25674688701005444</v>
      </c>
      <c r="C57" s="301">
        <f t="shared" si="9"/>
        <v>0.25160512292206549</v>
      </c>
      <c r="D57" s="301">
        <f t="shared" si="9"/>
        <v>0.24346005657743253</v>
      </c>
      <c r="E57" s="301">
        <f t="shared" si="9"/>
        <v>0.2492507681330032</v>
      </c>
      <c r="F57" s="301">
        <f t="shared" si="9"/>
        <v>0.24909646324782189</v>
      </c>
      <c r="G57" s="301">
        <f t="shared" si="9"/>
        <v>0.24468359083093541</v>
      </c>
      <c r="H57" s="301">
        <f t="shared" si="9"/>
        <v>0.23167118718102891</v>
      </c>
      <c r="I57" s="301">
        <f t="shared" si="9"/>
        <v>0.22478419740663502</v>
      </c>
      <c r="J57" s="301">
        <f t="shared" si="9"/>
        <v>0.2256414525262343</v>
      </c>
      <c r="K57" s="301">
        <f t="shared" si="9"/>
        <v>0.23642244852734623</v>
      </c>
      <c r="L57" s="301">
        <f t="shared" si="9"/>
        <v>0.23118590472621553</v>
      </c>
      <c r="M57" s="301">
        <f t="shared" si="9"/>
        <v>0.2324169336285325</v>
      </c>
      <c r="N57" s="301">
        <f t="shared" si="9"/>
        <v>0.22883022783710136</v>
      </c>
      <c r="O57" s="301">
        <f t="shared" si="9"/>
        <v>0.22184582265556296</v>
      </c>
      <c r="P57" s="301">
        <f t="shared" si="9"/>
        <v>0.22245724841581846</v>
      </c>
      <c r="Q57" s="301">
        <f t="shared" si="9"/>
        <v>0.2121402283759847</v>
      </c>
      <c r="R57" s="301">
        <f t="shared" si="9"/>
        <v>0.20677415818674794</v>
      </c>
      <c r="S57" s="301">
        <f t="shared" si="9"/>
        <v>0.2204459662845378</v>
      </c>
      <c r="T57" s="301">
        <f t="shared" si="9"/>
        <v>0.21752359002680119</v>
      </c>
      <c r="U57" s="301">
        <f t="shared" si="9"/>
        <v>0.23073806309145095</v>
      </c>
      <c r="V57" s="301">
        <f t="shared" si="9"/>
        <v>0.2217260824047704</v>
      </c>
      <c r="W57" s="301">
        <f t="shared" si="9"/>
        <v>0.21180956381318441</v>
      </c>
      <c r="X57" s="301">
        <f t="shared" si="9"/>
        <v>0.21724299419922483</v>
      </c>
      <c r="Y57" s="301">
        <f t="shared" si="9"/>
        <v>0.20789000183989845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0.25674688701005444</v>
      </c>
      <c r="C58" s="302">
        <f t="shared" si="10"/>
        <v>0.25160512292206549</v>
      </c>
      <c r="D58" s="302">
        <f t="shared" si="10"/>
        <v>0.24346005657743253</v>
      </c>
      <c r="E58" s="302">
        <f t="shared" si="10"/>
        <v>0.2492507681330032</v>
      </c>
      <c r="F58" s="302">
        <f t="shared" si="10"/>
        <v>0.24909646324782189</v>
      </c>
      <c r="G58" s="302">
        <f t="shared" si="10"/>
        <v>0.24468359083093541</v>
      </c>
      <c r="H58" s="302">
        <f t="shared" si="10"/>
        <v>0.23167118718102891</v>
      </c>
      <c r="I58" s="302">
        <f t="shared" si="10"/>
        <v>0.22478419740663502</v>
      </c>
      <c r="J58" s="302">
        <f t="shared" si="10"/>
        <v>0.2256414525262343</v>
      </c>
      <c r="K58" s="302">
        <f t="shared" si="10"/>
        <v>0.23642244852734623</v>
      </c>
      <c r="L58" s="302">
        <f t="shared" si="10"/>
        <v>0.23118590472621553</v>
      </c>
      <c r="M58" s="302">
        <f t="shared" si="10"/>
        <v>0.2324169336285325</v>
      </c>
      <c r="N58" s="302">
        <f t="shared" si="10"/>
        <v>0.22883022783710136</v>
      </c>
      <c r="O58" s="302">
        <f t="shared" si="10"/>
        <v>0.22184582265556296</v>
      </c>
      <c r="P58" s="302">
        <f t="shared" si="10"/>
        <v>0.22245724841581846</v>
      </c>
      <c r="Q58" s="302">
        <f t="shared" si="10"/>
        <v>0.2121402283759847</v>
      </c>
      <c r="R58" s="302">
        <f t="shared" si="10"/>
        <v>0.20677415818674794</v>
      </c>
      <c r="S58" s="302">
        <f t="shared" si="10"/>
        <v>0.2204459662845378</v>
      </c>
      <c r="T58" s="302">
        <f t="shared" si="10"/>
        <v>0.21752359002680119</v>
      </c>
      <c r="U58" s="302">
        <f t="shared" si="10"/>
        <v>0.23073806309145095</v>
      </c>
      <c r="V58" s="302">
        <f t="shared" si="10"/>
        <v>0.2217260824047704</v>
      </c>
      <c r="W58" s="302">
        <f t="shared" si="10"/>
        <v>0.21180956381318441</v>
      </c>
      <c r="X58" s="302">
        <f t="shared" si="10"/>
        <v>0.21724299419922483</v>
      </c>
      <c r="Y58" s="302">
        <f t="shared" si="10"/>
        <v>0.20789000183989845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0.11406126333302292</v>
      </c>
      <c r="C60" s="301">
        <f t="shared" si="12"/>
        <v>0.11308119149872725</v>
      </c>
      <c r="D60" s="301">
        <f t="shared" si="12"/>
        <v>0.12109718615138722</v>
      </c>
      <c r="E60" s="301">
        <f t="shared" si="12"/>
        <v>0.11204519548045755</v>
      </c>
      <c r="F60" s="301">
        <f t="shared" si="12"/>
        <v>0.11098576887567839</v>
      </c>
      <c r="G60" s="301">
        <f t="shared" si="12"/>
        <v>0.11288218379652856</v>
      </c>
      <c r="H60" s="301">
        <f t="shared" si="12"/>
        <v>0.116873150844616</v>
      </c>
      <c r="I60" s="301">
        <f t="shared" si="12"/>
        <v>0.11451299685750532</v>
      </c>
      <c r="J60" s="301">
        <f t="shared" si="12"/>
        <v>0.13510542533643374</v>
      </c>
      <c r="K60" s="301">
        <f t="shared" si="12"/>
        <v>0.12502920600258141</v>
      </c>
      <c r="L60" s="301">
        <f t="shared" si="12"/>
        <v>0.13139098735940677</v>
      </c>
      <c r="M60" s="301">
        <f t="shared" si="12"/>
        <v>0.13186468893131334</v>
      </c>
      <c r="N60" s="301">
        <f t="shared" si="12"/>
        <v>0.13904328100203034</v>
      </c>
      <c r="O60" s="301">
        <f t="shared" si="12"/>
        <v>0.14844398208322165</v>
      </c>
      <c r="P60" s="301">
        <f t="shared" si="12"/>
        <v>0.1430814919328986</v>
      </c>
      <c r="Q60" s="301">
        <f t="shared" si="12"/>
        <v>0.15146551841798445</v>
      </c>
      <c r="R60" s="301">
        <f t="shared" si="12"/>
        <v>0.15971950474957944</v>
      </c>
      <c r="S60" s="301">
        <f t="shared" si="12"/>
        <v>0.14795411268399503</v>
      </c>
      <c r="T60" s="301">
        <f t="shared" si="12"/>
        <v>0.14929034433293981</v>
      </c>
      <c r="U60" s="301">
        <f t="shared" si="12"/>
        <v>0.15806591820491897</v>
      </c>
      <c r="V60" s="301">
        <f t="shared" si="12"/>
        <v>0.15373089929214084</v>
      </c>
      <c r="W60" s="301">
        <f t="shared" si="12"/>
        <v>0.14064415057247495</v>
      </c>
      <c r="X60" s="301">
        <f t="shared" si="12"/>
        <v>0.14326825117716185</v>
      </c>
      <c r="Y60" s="301">
        <f t="shared" si="12"/>
        <v>0.12988599745611462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0.11406126333302292</v>
      </c>
      <c r="C61" s="302">
        <f t="shared" si="13"/>
        <v>0.11308119149872725</v>
      </c>
      <c r="D61" s="302">
        <f t="shared" si="13"/>
        <v>0.12109718615138722</v>
      </c>
      <c r="E61" s="302">
        <f t="shared" si="13"/>
        <v>0.11204519548045755</v>
      </c>
      <c r="F61" s="302">
        <f t="shared" si="13"/>
        <v>0.11098576887567839</v>
      </c>
      <c r="G61" s="302">
        <f t="shared" si="13"/>
        <v>0.11288218379652856</v>
      </c>
      <c r="H61" s="302">
        <f t="shared" si="13"/>
        <v>0.116873150844616</v>
      </c>
      <c r="I61" s="302">
        <f t="shared" si="13"/>
        <v>0.11451299685750532</v>
      </c>
      <c r="J61" s="302">
        <f t="shared" si="13"/>
        <v>0.13510542533643374</v>
      </c>
      <c r="K61" s="302">
        <f t="shared" si="13"/>
        <v>0.12502920600258141</v>
      </c>
      <c r="L61" s="302">
        <f t="shared" si="13"/>
        <v>0.13139098735940677</v>
      </c>
      <c r="M61" s="302">
        <f t="shared" si="13"/>
        <v>0.13186468893131334</v>
      </c>
      <c r="N61" s="302">
        <f t="shared" si="13"/>
        <v>0.13904328100203034</v>
      </c>
      <c r="O61" s="302">
        <f t="shared" si="13"/>
        <v>0.14844398208322165</v>
      </c>
      <c r="P61" s="302">
        <f t="shared" si="13"/>
        <v>0.1430814919328986</v>
      </c>
      <c r="Q61" s="302">
        <f t="shared" si="13"/>
        <v>0.15146551841798445</v>
      </c>
      <c r="R61" s="302">
        <f t="shared" si="13"/>
        <v>0.15971950474957944</v>
      </c>
      <c r="S61" s="302">
        <f t="shared" si="13"/>
        <v>0.14795411268399503</v>
      </c>
      <c r="T61" s="302">
        <f t="shared" si="13"/>
        <v>0.14929034433293981</v>
      </c>
      <c r="U61" s="302">
        <f t="shared" si="13"/>
        <v>0.15806591820491897</v>
      </c>
      <c r="V61" s="302">
        <f t="shared" si="13"/>
        <v>0.15373089929214084</v>
      </c>
      <c r="W61" s="302">
        <f t="shared" si="13"/>
        <v>0.14064415057247495</v>
      </c>
      <c r="X61" s="302">
        <f t="shared" si="13"/>
        <v>0.14326825117716185</v>
      </c>
      <c r="Y61" s="302">
        <f t="shared" si="13"/>
        <v>0.12988599745611462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0.36678126715722076</v>
      </c>
      <c r="C63" s="301">
        <f t="shared" si="15"/>
        <v>0.35943588988866515</v>
      </c>
      <c r="D63" s="301">
        <f t="shared" si="15"/>
        <v>0.34780008082490343</v>
      </c>
      <c r="E63" s="301">
        <f t="shared" si="15"/>
        <v>0.35607252590429017</v>
      </c>
      <c r="F63" s="301">
        <f t="shared" si="15"/>
        <v>0.35585209035403126</v>
      </c>
      <c r="G63" s="301">
        <f t="shared" si="15"/>
        <v>0.34954798690133648</v>
      </c>
      <c r="H63" s="301">
        <f t="shared" si="15"/>
        <v>0.33095883883004112</v>
      </c>
      <c r="I63" s="301">
        <f t="shared" si="15"/>
        <v>0.32112028200947845</v>
      </c>
      <c r="J63" s="301">
        <f t="shared" si="15"/>
        <v>0.32234493218033455</v>
      </c>
      <c r="K63" s="301">
        <f t="shared" si="15"/>
        <v>0.33774635503906586</v>
      </c>
      <c r="L63" s="301">
        <f t="shared" si="15"/>
        <v>0.33026557818030788</v>
      </c>
      <c r="M63" s="301">
        <f t="shared" si="15"/>
        <v>0.33202419089790369</v>
      </c>
      <c r="N63" s="301">
        <f t="shared" si="15"/>
        <v>0.32690032548157327</v>
      </c>
      <c r="O63" s="301">
        <f t="shared" si="15"/>
        <v>0.31692260379366155</v>
      </c>
      <c r="P63" s="301">
        <f t="shared" si="15"/>
        <v>0.31779606916545505</v>
      </c>
      <c r="Q63" s="301">
        <f t="shared" si="15"/>
        <v>0.30305746910854958</v>
      </c>
      <c r="R63" s="301">
        <f t="shared" si="15"/>
        <v>0.29539165455249711</v>
      </c>
      <c r="S63" s="301">
        <f t="shared" si="15"/>
        <v>0.31492280897791097</v>
      </c>
      <c r="T63" s="301">
        <f t="shared" si="15"/>
        <v>0.31074798575257301</v>
      </c>
      <c r="U63" s="301">
        <f t="shared" si="15"/>
        <v>0.32962580441635864</v>
      </c>
      <c r="V63" s="301">
        <f t="shared" si="15"/>
        <v>0.31675154629252938</v>
      </c>
      <c r="W63" s="301">
        <f t="shared" si="15"/>
        <v>0.30258509116169202</v>
      </c>
      <c r="X63" s="301">
        <f t="shared" si="15"/>
        <v>0.3103471345703212</v>
      </c>
      <c r="Y63" s="301">
        <f t="shared" si="15"/>
        <v>0.29698571691414066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0.36678126715722076</v>
      </c>
      <c r="C64" s="302">
        <f t="shared" si="16"/>
        <v>0.35943588988866515</v>
      </c>
      <c r="D64" s="302">
        <f t="shared" si="16"/>
        <v>0.34780008082490343</v>
      </c>
      <c r="E64" s="302">
        <f t="shared" si="16"/>
        <v>0.35607252590429017</v>
      </c>
      <c r="F64" s="302">
        <f t="shared" si="16"/>
        <v>0.35585209035403126</v>
      </c>
      <c r="G64" s="302">
        <f t="shared" si="16"/>
        <v>0.34954798690133648</v>
      </c>
      <c r="H64" s="302">
        <f t="shared" si="16"/>
        <v>0.33095883883004112</v>
      </c>
      <c r="I64" s="302">
        <f t="shared" si="16"/>
        <v>0.32112028200947845</v>
      </c>
      <c r="J64" s="302">
        <f t="shared" si="16"/>
        <v>0.32234493218033455</v>
      </c>
      <c r="K64" s="302">
        <f t="shared" si="16"/>
        <v>0.33774635503906586</v>
      </c>
      <c r="L64" s="302">
        <f t="shared" si="16"/>
        <v>0.33026557818030788</v>
      </c>
      <c r="M64" s="302">
        <f t="shared" si="16"/>
        <v>0.33202419089790369</v>
      </c>
      <c r="N64" s="302">
        <f t="shared" si="16"/>
        <v>0.32690032548157327</v>
      </c>
      <c r="O64" s="302">
        <f t="shared" si="16"/>
        <v>0.31692260379366155</v>
      </c>
      <c r="P64" s="302">
        <f t="shared" si="16"/>
        <v>0.31779606916545505</v>
      </c>
      <c r="Q64" s="302">
        <f t="shared" si="16"/>
        <v>0.30305746910854958</v>
      </c>
      <c r="R64" s="302">
        <f t="shared" si="16"/>
        <v>0.29539165455249711</v>
      </c>
      <c r="S64" s="302">
        <f t="shared" si="16"/>
        <v>0.31492280897791097</v>
      </c>
      <c r="T64" s="302">
        <f t="shared" si="16"/>
        <v>0.31074798575257301</v>
      </c>
      <c r="U64" s="302">
        <f t="shared" si="16"/>
        <v>0.32962580441635864</v>
      </c>
      <c r="V64" s="302">
        <f t="shared" si="16"/>
        <v>0.31675154629252938</v>
      </c>
      <c r="W64" s="302">
        <f t="shared" si="16"/>
        <v>0.30258509116169202</v>
      </c>
      <c r="X64" s="302">
        <f t="shared" si="16"/>
        <v>0.3103471345703212</v>
      </c>
      <c r="Y64" s="302">
        <f t="shared" si="16"/>
        <v>0.29698571691414066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0.22878614856130619</v>
      </c>
      <c r="C66" s="301">
        <f t="shared" si="18"/>
        <v>0.24439574760032079</v>
      </c>
      <c r="D66" s="301">
        <f t="shared" si="18"/>
        <v>0.25703545479886997</v>
      </c>
      <c r="E66" s="301">
        <f t="shared" si="18"/>
        <v>0.25220293608425687</v>
      </c>
      <c r="F66" s="301">
        <f t="shared" si="18"/>
        <v>0.24923806602171703</v>
      </c>
      <c r="G66" s="301">
        <f t="shared" si="18"/>
        <v>0.26016011253444682</v>
      </c>
      <c r="H66" s="301">
        <f t="shared" si="18"/>
        <v>0.28822873354744177</v>
      </c>
      <c r="I66" s="301">
        <f t="shared" si="18"/>
        <v>0.30889576161315258</v>
      </c>
      <c r="J66" s="301">
        <f t="shared" si="18"/>
        <v>0.287283856665071</v>
      </c>
      <c r="K66" s="301">
        <f t="shared" si="18"/>
        <v>0.27006725290139866</v>
      </c>
      <c r="L66" s="301">
        <f t="shared" si="18"/>
        <v>0.27502939207898297</v>
      </c>
      <c r="M66" s="301">
        <f t="shared" si="18"/>
        <v>0.2717392110618666</v>
      </c>
      <c r="N66" s="301">
        <f t="shared" si="18"/>
        <v>0.27451950802965286</v>
      </c>
      <c r="O66" s="301">
        <f t="shared" si="18"/>
        <v>0.28386575738209052</v>
      </c>
      <c r="P66" s="301">
        <f t="shared" si="18"/>
        <v>0.29055286397725627</v>
      </c>
      <c r="Q66" s="301">
        <f t="shared" si="18"/>
        <v>0.30798564913207582</v>
      </c>
      <c r="R66" s="301">
        <f t="shared" si="18"/>
        <v>0.31157566769342104</v>
      </c>
      <c r="S66" s="301">
        <f t="shared" si="18"/>
        <v>0.28847517469535566</v>
      </c>
      <c r="T66" s="301">
        <f t="shared" si="18"/>
        <v>0.29373540258399589</v>
      </c>
      <c r="U66" s="301">
        <f t="shared" si="18"/>
        <v>0.25001922110867342</v>
      </c>
      <c r="V66" s="301">
        <f t="shared" si="18"/>
        <v>0.27705908960791792</v>
      </c>
      <c r="W66" s="301">
        <f t="shared" si="18"/>
        <v>0.31530018970589491</v>
      </c>
      <c r="X66" s="301">
        <f t="shared" si="18"/>
        <v>0.2986511495136186</v>
      </c>
      <c r="Y66" s="301">
        <f t="shared" si="18"/>
        <v>0.3377769090153413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1.3954731879482147</v>
      </c>
      <c r="C72" s="320">
        <f>IF(C$5=0,0,C$5/MAE_fec!C$5)</f>
        <v>1.384842862887377</v>
      </c>
      <c r="D72" s="320">
        <f>IF(D$5=0,0,D$5/MAE_fec!D$5)</f>
        <v>1.2519150360387052</v>
      </c>
      <c r="E72" s="320">
        <f>IF(E$5=0,0,E$5/MAE_fec!E$5)</f>
        <v>1.3967611485165132</v>
      </c>
      <c r="F72" s="320">
        <f>IF(F$5=0,0,F$5/MAE_fec!F$5)</f>
        <v>1.4564826159274131</v>
      </c>
      <c r="G72" s="320">
        <f>IF(G$5=0,0,G$5/MAE_fec!G$5)</f>
        <v>1.4145675338087582</v>
      </c>
      <c r="H72" s="320">
        <f>IF(H$5=0,0,H$5/MAE_fec!H$5)</f>
        <v>1.3452032352457146</v>
      </c>
      <c r="I72" s="320">
        <f>IF(I$5=0,0,I$5/MAE_fec!I$5)</f>
        <v>1.3639613277043432</v>
      </c>
      <c r="J72" s="320">
        <f>IF(J$5=0,0,J$5/MAE_fec!J$5)</f>
        <v>1.1101118328147821</v>
      </c>
      <c r="K72" s="320">
        <f>IF(K$5=0,0,K$5/MAE_fec!K$5)</f>
        <v>1.2332199543179057</v>
      </c>
      <c r="L72" s="320">
        <f>IF(L$5=0,0,L$5/MAE_fec!L$5)</f>
        <v>1.1723656087652778</v>
      </c>
      <c r="M72" s="320">
        <f>IF(M$5=0,0,M$5/MAE_fec!M$5)</f>
        <v>1.1652404555650187</v>
      </c>
      <c r="N72" s="320">
        <f>IF(N$5=0,0,N$5/MAE_fec!N$5)</f>
        <v>1.0855262502893537</v>
      </c>
      <c r="O72" s="320">
        <f>IF(O$5=0,0,O$5/MAE_fec!O$5)</f>
        <v>0.98934929683074901</v>
      </c>
      <c r="P72" s="320">
        <f>IF(P$5=0,0,P$5/MAE_fec!P$5)</f>
        <v>1.0166613381078966</v>
      </c>
      <c r="Q72" s="320">
        <f>IF(Q$5=0,0,Q$5/MAE_fec!Q$5)</f>
        <v>0.94046010465688368</v>
      </c>
      <c r="R72" s="320">
        <f>IF(R$5=0,0,R$5/MAE_fec!R$5)</f>
        <v>0.88926780142335726</v>
      </c>
      <c r="S72" s="320">
        <f>IF(S$5=0,0,S$5/MAE_fec!S$5)</f>
        <v>0.98494691673087797</v>
      </c>
      <c r="T72" s="320">
        <f>IF(T$5=0,0,T$5/MAE_fec!T$5)</f>
        <v>0.97461423291243365</v>
      </c>
      <c r="U72" s="320">
        <f>IF(U$5=0,0,U$5/MAE_fec!U$5)</f>
        <v>0.92527373949806746</v>
      </c>
      <c r="V72" s="320">
        <f>IF(V$5=0,0,V$5/MAE_fec!V$5)</f>
        <v>0.95503447611898185</v>
      </c>
      <c r="W72" s="320">
        <f>IF(W$5=0,0,W$5/MAE_fec!W$5)</f>
        <v>1.0621154134231001</v>
      </c>
      <c r="X72" s="320">
        <f>IF(X$5=0,0,X$5/MAE_fec!X$5)</f>
        <v>1.0431867469514855</v>
      </c>
      <c r="Y72" s="320">
        <f>IF(Y$5=0,0,Y$5/MAE_fec!Y$5)</f>
        <v>1.150240454490874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1.744342781616693</v>
      </c>
      <c r="C77" s="332">
        <f>IF(C$10=0,0,C$10/MAE_fec!C$10)</f>
        <v>1.6311293341704782</v>
      </c>
      <c r="D77" s="332">
        <f>IF(D$10=0,0,D$10/MAE_fec!D$10)</f>
        <v>1.4524859553170357</v>
      </c>
      <c r="E77" s="332">
        <f>IF(E$10=0,0,E$10/MAE_fec!E$10)</f>
        <v>1.5915133422488343</v>
      </c>
      <c r="F77" s="332">
        <f>IF(F$10=0,0,F$10/MAE_fec!F$10)</f>
        <v>1.8305551116303382</v>
      </c>
      <c r="G77" s="332">
        <f>IF(G$10=0,0,G$10/MAE_fec!G$10)</f>
        <v>1.6940679363813662</v>
      </c>
      <c r="H77" s="332">
        <f>IF(H$10=0,0,H$10/MAE_fec!H$10)</f>
        <v>1.6035905093919305</v>
      </c>
      <c r="I77" s="332">
        <f>IF(I$10=0,0,I$10/MAE_fec!I$10)</f>
        <v>1.5570995613546101</v>
      </c>
      <c r="J77" s="332">
        <f>IF(J$10=0,0,J$10/MAE_fec!J$10)</f>
        <v>1.2383793788968889</v>
      </c>
      <c r="K77" s="332">
        <f>IF(K$10=0,0,K$10/MAE_fec!K$10)</f>
        <v>1.4187184996083413</v>
      </c>
      <c r="L77" s="332">
        <f>IF(L$10=0,0,L$10/MAE_fec!L$10)</f>
        <v>1.4031592457704998</v>
      </c>
      <c r="M77" s="332">
        <f>IF(M$10=0,0,M$10/MAE_fec!M$10)</f>
        <v>1.3914932718598185</v>
      </c>
      <c r="N77" s="332">
        <f>IF(N$10=0,0,N$10/MAE_fec!N$10)</f>
        <v>1.2588458926753461</v>
      </c>
      <c r="O77" s="332">
        <f>IF(O$10=0,0,O$10/MAE_fec!O$10)</f>
        <v>1.0907797549928127</v>
      </c>
      <c r="P77" s="332">
        <f>IF(P$10=0,0,P$10/MAE_fec!P$10)</f>
        <v>1.0179084816306696</v>
      </c>
      <c r="Q77" s="332">
        <f>IF(Q$10=0,0,Q$10/MAE_fec!Q$10)</f>
        <v>0.91053704565239424</v>
      </c>
      <c r="R77" s="332">
        <f>IF(R$10=0,0,R$10/MAE_fec!R$10)</f>
        <v>0.89787279473331483</v>
      </c>
      <c r="S77" s="332">
        <f>IF(S$10=0,0,S$10/MAE_fec!S$10)</f>
        <v>1.0592447620587728</v>
      </c>
      <c r="T77" s="332">
        <f>IF(T$10=0,0,T$10/MAE_fec!T$10)</f>
        <v>1.0632611580894025</v>
      </c>
      <c r="U77" s="332">
        <f>IF(U$10=0,0,U$10/MAE_fec!U$10)</f>
        <v>1.1275190822066194</v>
      </c>
      <c r="V77" s="332">
        <f>IF(V$10=0,0,V$10/MAE_fec!V$10)</f>
        <v>1.1252778417620044</v>
      </c>
      <c r="W77" s="332">
        <f>IF(W$10=0,0,W$10/MAE_fec!W$10)</f>
        <v>1.184728585371581</v>
      </c>
      <c r="X77" s="332">
        <f>IF(X$10=0,0,X$10/MAE_fec!X$10)</f>
        <v>1.1955358600524781</v>
      </c>
      <c r="Y77" s="332">
        <f>IF(Y$10=0,0,Y$10/MAE_fec!Y$10)</f>
        <v>1.2019800794454947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1.9720895779847425</v>
      </c>
      <c r="C78" s="348">
        <f>IF(C$16=0,0,C$16/MAE_fec!C$16)</f>
        <v>1.9359341740717468</v>
      </c>
      <c r="D78" s="348">
        <f>IF(D$16=0,0,D$16/MAE_fec!D$16)</f>
        <v>1.7206498713114229</v>
      </c>
      <c r="E78" s="348">
        <f>IF(E$16=0,0,E$16/MAE_fec!E$16)</f>
        <v>1.9290314278959559</v>
      </c>
      <c r="F78" s="348">
        <f>IF(F$16=0,0,F$16/MAE_fec!F$16)</f>
        <v>1.9745616408326614</v>
      </c>
      <c r="G78" s="348">
        <f>IF(G$16=0,0,G$16/MAE_fec!G$16)</f>
        <v>1.8988420655158837</v>
      </c>
      <c r="H78" s="348">
        <f>IF(H$16=0,0,H$16/MAE_fec!H$16)</f>
        <v>1.744853251315007</v>
      </c>
      <c r="I78" s="348">
        <f>IF(I$16=0,0,I$16/MAE_fec!I$16)</f>
        <v>1.7240166741445138</v>
      </c>
      <c r="J78" s="348">
        <f>IF(J$16=0,0,J$16/MAE_fec!J$16)</f>
        <v>1.4292866354095877</v>
      </c>
      <c r="K78" s="348">
        <f>IF(K$16=0,0,K$16/MAE_fec!K$16)</f>
        <v>1.6433396811421161</v>
      </c>
      <c r="L78" s="348">
        <f>IF(L$16=0,0,L$16/MAE_fec!L$16)</f>
        <v>1.5322400164038215</v>
      </c>
      <c r="M78" s="348">
        <f>IF(M$16=0,0,M$16/MAE_fec!M$16)</f>
        <v>1.5345060987564159</v>
      </c>
      <c r="N78" s="348">
        <f>IF(N$16=0,0,N$16/MAE_fec!N$16)</f>
        <v>1.4212679757754414</v>
      </c>
      <c r="O78" s="348">
        <f>IF(O$16=0,0,O$16/MAE_fec!O$16)</f>
        <v>1.2683532612330441</v>
      </c>
      <c r="P78" s="348">
        <f>IF(P$16=0,0,P$16/MAE_fec!P$16)</f>
        <v>1.3001841860229302</v>
      </c>
      <c r="Q78" s="348">
        <f>IF(Q$16=0,0,Q$16/MAE_fec!Q$16)</f>
        <v>1.1517351985995623</v>
      </c>
      <c r="R78" s="348">
        <f>IF(R$16=0,0,R$16/MAE_fec!R$16)</f>
        <v>1.0643532503397364</v>
      </c>
      <c r="S78" s="348">
        <f>IF(S$16=0,0,S$16/MAE_fec!S$16)</f>
        <v>1.2531908626691639</v>
      </c>
      <c r="T78" s="348">
        <f>IF(T$16=0,0,T$16/MAE_fec!T$16)</f>
        <v>1.2227672294512533</v>
      </c>
      <c r="U78" s="348">
        <f>IF(U$16=0,0,U$16/MAE_fec!U$16)</f>
        <v>1.252902633796211</v>
      </c>
      <c r="V78" s="348">
        <f>IF(V$16=0,0,V$16/MAE_fec!V$16)</f>
        <v>1.2363038877705148</v>
      </c>
      <c r="W78" s="348">
        <f>IF(W$16=0,0,W$16/MAE_fec!W$16)</f>
        <v>1.2894865137168205</v>
      </c>
      <c r="X78" s="348">
        <f>IF(X$16=0,0,X$16/MAE_fec!X$16)</f>
        <v>1.2984654764468466</v>
      </c>
      <c r="Y78" s="348">
        <f>IF(Y$16=0,0,Y$16/MAE_fec!Y$16)</f>
        <v>1.3732650612287296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1.8141397315128045</v>
      </c>
      <c r="C79" s="348">
        <f>IF(C$24=0,0,C$24/MAE_fec!C$24)</f>
        <v>1.789959910916477</v>
      </c>
      <c r="D79" s="348">
        <f>IF(D$24=0,0,D$24/MAE_fec!D$24)</f>
        <v>1.7564237211144702</v>
      </c>
      <c r="E79" s="348">
        <f>IF(E$24=0,0,E$24/MAE_fec!E$24)</f>
        <v>1.785778532074207</v>
      </c>
      <c r="F79" s="348">
        <f>IF(F$24=0,0,F$24/MAE_fec!F$24)</f>
        <v>1.8126242375017654</v>
      </c>
      <c r="G79" s="348">
        <f>IF(G$24=0,0,G$24/MAE_fec!G$24)</f>
        <v>1.7954296816470821</v>
      </c>
      <c r="H79" s="348">
        <f>IF(H$24=0,0,H$24/MAE_fec!H$24)</f>
        <v>1.7790304000154795</v>
      </c>
      <c r="I79" s="348">
        <f>IF(I$24=0,0,I$24/MAE_fec!I$24)</f>
        <v>1.7745324963373643</v>
      </c>
      <c r="J79" s="348">
        <f>IF(J$24=0,0,J$24/MAE_fec!J$24)</f>
        <v>1.7259542279183508</v>
      </c>
      <c r="K79" s="348">
        <f>IF(K$24=0,0,K$24/MAE_fec!K$24)</f>
        <v>1.7559944114677755</v>
      </c>
      <c r="L79" s="348">
        <f>IF(L$24=0,0,L$24/MAE_fec!L$24)</f>
        <v>1.7498400725069141</v>
      </c>
      <c r="M79" s="348">
        <f>IF(M$24=0,0,M$24/MAE_fec!M$24)</f>
        <v>1.7494910968141983</v>
      </c>
      <c r="N79" s="348">
        <f>IF(N$24=0,0,N$24/MAE_fec!N$24)</f>
        <v>1.7341466732860307</v>
      </c>
      <c r="O79" s="348">
        <f>IF(O$24=0,0,O$24/MAE_fec!O$24)</f>
        <v>1.7113262046789077</v>
      </c>
      <c r="P79" s="348">
        <f>IF(P$24=0,0,P$24/MAE_fec!P$24)</f>
        <v>1.7055419879234506</v>
      </c>
      <c r="Q79" s="348">
        <f>IF(Q$24=0,0,Q$24/MAE_fec!Q$24)</f>
        <v>1.6840368767368246</v>
      </c>
      <c r="R79" s="348">
        <f>IF(R$24=0,0,R$24/MAE_fec!R$24)</f>
        <v>1.678655278885965</v>
      </c>
      <c r="S79" s="348">
        <f>IF(S$24=0,0,S$24/MAE_fec!S$24)</f>
        <v>1.7048113038286368</v>
      </c>
      <c r="T79" s="348">
        <f>IF(T$24=0,0,T$24/MAE_fec!T$24)</f>
        <v>1.7016082704257935</v>
      </c>
      <c r="U79" s="348">
        <f>IF(U$24=0,0,U$24/MAE_fec!U$24)</f>
        <v>1.7201451797315614</v>
      </c>
      <c r="V79" s="348">
        <f>IF(V$24=0,0,V$24/MAE_fec!V$24)</f>
        <v>1.717181142307882</v>
      </c>
      <c r="W79" s="348">
        <f>IF(W$24=0,0,W$24/MAE_fec!W$24)</f>
        <v>1.7183044566194778</v>
      </c>
      <c r="X79" s="348">
        <f>IF(X$24=0,0,X$24/MAE_fec!X$24)</f>
        <v>1.7189582732947484</v>
      </c>
      <c r="Y79" s="348">
        <f>IF(Y$24=0,0,Y$24/MAE_fec!Y$24)</f>
        <v>1.7287643739115677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1.9720895779847425</v>
      </c>
      <c r="C80" s="348">
        <f>IF(C$27=0,0,C$27/MAE_fec!C$27)</f>
        <v>1.9359341740717471</v>
      </c>
      <c r="D80" s="348">
        <f>IF(D$27=0,0,D$27/MAE_fec!D$27)</f>
        <v>1.7206498713114224</v>
      </c>
      <c r="E80" s="348">
        <f>IF(E$27=0,0,E$27/MAE_fec!E$27)</f>
        <v>1.9290314278959548</v>
      </c>
      <c r="F80" s="348">
        <f>IF(F$27=0,0,F$27/MAE_fec!F$27)</f>
        <v>1.9745616408326612</v>
      </c>
      <c r="G80" s="348">
        <f>IF(G$27=0,0,G$27/MAE_fec!G$27)</f>
        <v>1.8988420655158842</v>
      </c>
      <c r="H80" s="348">
        <f>IF(H$27=0,0,H$27/MAE_fec!H$27)</f>
        <v>1.7448532513150068</v>
      </c>
      <c r="I80" s="348">
        <f>IF(I$27=0,0,I$27/MAE_fec!I$27)</f>
        <v>1.724016674144514</v>
      </c>
      <c r="J80" s="348">
        <f>IF(J$27=0,0,J$27/MAE_fec!J$27)</f>
        <v>1.4292866354095872</v>
      </c>
      <c r="K80" s="348">
        <f>IF(K$27=0,0,K$27/MAE_fec!K$27)</f>
        <v>1.6433396811421155</v>
      </c>
      <c r="L80" s="348">
        <f>IF(L$27=0,0,L$27/MAE_fec!L$27)</f>
        <v>1.5322400164038212</v>
      </c>
      <c r="M80" s="348">
        <f>IF(M$27=0,0,M$27/MAE_fec!M$27)</f>
        <v>1.5345060987564165</v>
      </c>
      <c r="N80" s="348">
        <f>IF(N$27=0,0,N$27/MAE_fec!N$27)</f>
        <v>1.421267975775441</v>
      </c>
      <c r="O80" s="348">
        <f>IF(O$27=0,0,O$27/MAE_fec!O$27)</f>
        <v>1.2683532612330448</v>
      </c>
      <c r="P80" s="348">
        <f>IF(P$27=0,0,P$27/MAE_fec!P$27)</f>
        <v>1.3001841860229311</v>
      </c>
      <c r="Q80" s="348">
        <f>IF(Q$27=0,0,Q$27/MAE_fec!Q$27)</f>
        <v>1.1517351985995623</v>
      </c>
      <c r="R80" s="348">
        <f>IF(R$27=0,0,R$27/MAE_fec!R$27)</f>
        <v>1.0643532503397364</v>
      </c>
      <c r="S80" s="348">
        <f>IF(S$27=0,0,S$27/MAE_fec!S$27)</f>
        <v>1.2531908626691632</v>
      </c>
      <c r="T80" s="348">
        <f>IF(T$27=0,0,T$27/MAE_fec!T$27)</f>
        <v>1.222767229451253</v>
      </c>
      <c r="U80" s="348">
        <f>IF(U$27=0,0,U$27/MAE_fec!U$27)</f>
        <v>1.2529026337962115</v>
      </c>
      <c r="V80" s="348">
        <f>IF(V$27=0,0,V$27/MAE_fec!V$27)</f>
        <v>1.236303887770515</v>
      </c>
      <c r="W80" s="348">
        <f>IF(W$27=0,0,W$27/MAE_fec!W$27)</f>
        <v>1.2894865137168208</v>
      </c>
      <c r="X80" s="348">
        <f>IF(X$27=0,0,X$27/MAE_fec!X$27)</f>
        <v>1.2984654764468464</v>
      </c>
      <c r="Y80" s="348">
        <f>IF(Y$27=0,0,Y$27/MAE_fec!Y$27)</f>
        <v>1.3732650612287296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1.7068282972322557</v>
      </c>
      <c r="C81" s="348">
        <f>IF(C$35=0,0,C$35/MAE_fec!C$35)</f>
        <v>1.8726908887737435</v>
      </c>
      <c r="D81" s="348">
        <f>IF(D$35=0,0,D$35/MAE_fec!D$35)</f>
        <v>1.8191177698080367</v>
      </c>
      <c r="E81" s="348">
        <f>IF(E$35=0,0,E$35/MAE_fec!E$35)</f>
        <v>1.9909012843517637</v>
      </c>
      <c r="F81" s="348">
        <f>IF(F$35=0,0,F$35/MAE_fec!F$35)</f>
        <v>2.076400762232292</v>
      </c>
      <c r="G81" s="348">
        <f>IF(G$35=0,0,G$35/MAE_fec!G$35)</f>
        <v>2.1479889281292994</v>
      </c>
      <c r="H81" s="348">
        <f>IF(H$35=0,0,H$35/MAE_fec!H$35)</f>
        <v>2.2176527124561112</v>
      </c>
      <c r="I81" s="348">
        <f>IF(I$35=0,0,I$35/MAE_fec!I$35)</f>
        <v>2.3913573328766429</v>
      </c>
      <c r="J81" s="348">
        <f>IF(J$35=0,0,J$35/MAE_fec!J$35)</f>
        <v>1.9410821984757627</v>
      </c>
      <c r="K81" s="348">
        <f>IF(K$35=0,0,K$35/MAE_fec!K$35)</f>
        <v>1.9669715960993042</v>
      </c>
      <c r="L81" s="348">
        <f>IF(L$35=0,0,L$35/MAE_fec!L$35)</f>
        <v>1.9357284334979017</v>
      </c>
      <c r="M81" s="348">
        <f>IF(M$35=0,0,M$35/MAE_fec!M$35)</f>
        <v>1.8811505829449824</v>
      </c>
      <c r="N81" s="348">
        <f>IF(N$35=0,0,N$35/MAE_fec!N$35)</f>
        <v>1.7650444988065306</v>
      </c>
      <c r="O81" s="348">
        <f>IF(O$35=0,0,O$35/MAE_fec!O$35)</f>
        <v>1.6729782464231082</v>
      </c>
      <c r="P81" s="348">
        <f>IF(P$35=0,0,P$35/MAE_fec!P$35)</f>
        <v>1.7848324074523587</v>
      </c>
      <c r="Q81" s="348">
        <f>IF(Q$35=0,0,Q$35/MAE_fec!Q$35)</f>
        <v>1.8061839816478058</v>
      </c>
      <c r="R81" s="348">
        <f>IF(R$35=0,0,R$35/MAE_fec!R$35)</f>
        <v>1.7449756578208597</v>
      </c>
      <c r="S81" s="348">
        <f>IF(S$35=0,0,S$35/MAE_fec!S$35)</f>
        <v>1.7134301596327384</v>
      </c>
      <c r="T81" s="348">
        <f>IF(T$35=0,0,T$35/MAE_fec!T$35)</f>
        <v>1.7474610207234269</v>
      </c>
      <c r="U81" s="348">
        <f>IF(U$35=0,0,U$35/MAE_fec!U$35)</f>
        <v>1.2689162125658877</v>
      </c>
      <c r="V81" s="348">
        <f>IF(V$35=0,0,V$35/MAE_fec!V$35)</f>
        <v>1.4993359558074486</v>
      </c>
      <c r="W81" s="348">
        <f>IF(W$35=0,0,W$35/MAE_fec!W$35)</f>
        <v>2.0623667360827516</v>
      </c>
      <c r="X81" s="348">
        <f>IF(X$35=0,0,X$35/MAE_fec!X$35)</f>
        <v>1.9177371309139795</v>
      </c>
      <c r="Y81" s="348">
        <f>IF(Y$35=0,0,Y$35/MAE_fec!Y$35)</f>
        <v>2.2754104070666434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HR: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670.3200584548631</v>
      </c>
      <c r="C3" s="203">
        <v>668.48168323843504</v>
      </c>
      <c r="D3" s="203">
        <v>683.55705718251784</v>
      </c>
      <c r="E3" s="203">
        <v>651.2550648702595</v>
      </c>
      <c r="F3" s="203">
        <v>617.295986738789</v>
      </c>
      <c r="G3" s="203">
        <v>591.9107126694139</v>
      </c>
      <c r="H3" s="203">
        <v>585.86510657123085</v>
      </c>
      <c r="I3" s="203">
        <v>572.70640552046882</v>
      </c>
      <c r="J3" s="203">
        <v>539.68925276612947</v>
      </c>
      <c r="K3" s="203">
        <v>468.25459034053512</v>
      </c>
      <c r="L3" s="203">
        <v>450.3480906498869</v>
      </c>
      <c r="M3" s="203">
        <v>462.68373659487719</v>
      </c>
      <c r="N3" s="203">
        <v>424.28905322239177</v>
      </c>
      <c r="O3" s="203">
        <v>418.00318846325388</v>
      </c>
      <c r="P3" s="203">
        <v>434.9674546580377</v>
      </c>
      <c r="Q3" s="203">
        <v>391.53454499999998</v>
      </c>
      <c r="R3" s="203">
        <v>413.47708221918509</v>
      </c>
      <c r="S3" s="203">
        <v>434.47969637449069</v>
      </c>
      <c r="T3" s="203">
        <v>438.69858939207722</v>
      </c>
      <c r="U3" s="203">
        <v>475.71009763808809</v>
      </c>
      <c r="V3" s="203">
        <v>395.31976894173062</v>
      </c>
      <c r="W3" s="203">
        <v>415.63224651941891</v>
      </c>
      <c r="X3" s="203">
        <v>432.33774410973228</v>
      </c>
      <c r="Y3" s="203">
        <v>380.8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682.47390996954334</v>
      </c>
      <c r="C5" s="203">
        <v>708.40070646701065</v>
      </c>
      <c r="D5" s="203">
        <v>645.49588595803857</v>
      </c>
      <c r="E5" s="203">
        <v>564.54555617631922</v>
      </c>
      <c r="F5" s="203">
        <v>598.49951946284148</v>
      </c>
      <c r="G5" s="203">
        <v>657.74472412737236</v>
      </c>
      <c r="H5" s="203">
        <v>626.73163044095725</v>
      </c>
      <c r="I5" s="203">
        <v>654.03384871699348</v>
      </c>
      <c r="J5" s="203">
        <v>612.68560890364859</v>
      </c>
      <c r="K5" s="203">
        <v>592.74130366602708</v>
      </c>
      <c r="L5" s="203">
        <v>559.87409722437292</v>
      </c>
      <c r="M5" s="203">
        <v>612.92077749876341</v>
      </c>
      <c r="N5" s="203">
        <v>606.28069804918152</v>
      </c>
      <c r="O5" s="203">
        <v>559.46473437372401</v>
      </c>
      <c r="P5" s="203">
        <v>593.2159813468661</v>
      </c>
      <c r="Q5" s="203">
        <v>607.70580936445333</v>
      </c>
      <c r="R5" s="203">
        <v>566.56474577983192</v>
      </c>
      <c r="S5" s="203">
        <v>563.91166591066781</v>
      </c>
      <c r="T5" s="203">
        <v>534.92356092415548</v>
      </c>
      <c r="U5" s="203">
        <v>543.9247165982465</v>
      </c>
      <c r="V5" s="203">
        <v>445.14743165713548</v>
      </c>
      <c r="W5" s="203">
        <v>487.33487138266321</v>
      </c>
      <c r="X5" s="203">
        <v>536.19271446996379</v>
      </c>
      <c r="Y5" s="203">
        <v>460.94579379002278</v>
      </c>
      <c r="DA5" s="112" t="s">
        <v>2677</v>
      </c>
    </row>
    <row r="6" spans="1:105" ht="12" customHeight="1" x14ac:dyDescent="0.25">
      <c r="A6" s="154" t="s">
        <v>2112</v>
      </c>
      <c r="B6" s="338">
        <v>853.09238746192909</v>
      </c>
      <c r="C6" s="338">
        <v>810.43776808883263</v>
      </c>
      <c r="D6" s="338">
        <v>810.43776808883263</v>
      </c>
      <c r="E6" s="338">
        <v>767.78314871573616</v>
      </c>
      <c r="F6" s="338">
        <v>725.12852934263969</v>
      </c>
      <c r="G6" s="338">
        <v>725.12852934263969</v>
      </c>
      <c r="H6" s="338">
        <v>725.12852934263969</v>
      </c>
      <c r="I6" s="338">
        <v>725.12852934263969</v>
      </c>
      <c r="J6" s="338">
        <v>725.12852934263969</v>
      </c>
      <c r="K6" s="338">
        <v>682.47390996954323</v>
      </c>
      <c r="L6" s="338">
        <v>639.81929059644676</v>
      </c>
      <c r="M6" s="338">
        <v>682.47390996954323</v>
      </c>
      <c r="N6" s="338">
        <v>682.47390996954323</v>
      </c>
      <c r="O6" s="338">
        <v>639.81929059644676</v>
      </c>
      <c r="P6" s="338">
        <v>639.81929059644676</v>
      </c>
      <c r="Q6" s="338">
        <v>639.81929059644676</v>
      </c>
      <c r="R6" s="338">
        <v>597.1646712233503</v>
      </c>
      <c r="S6" s="338">
        <v>597.1646712233503</v>
      </c>
      <c r="T6" s="338">
        <v>597.1646712233503</v>
      </c>
      <c r="U6" s="338">
        <v>597.1646712233503</v>
      </c>
      <c r="V6" s="338">
        <v>597.1646712233503</v>
      </c>
      <c r="W6" s="338">
        <v>554.51005185025383</v>
      </c>
      <c r="X6" s="338">
        <v>597.1646712233503</v>
      </c>
      <c r="Y6" s="338">
        <v>597.1646712233503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42.654619373096459</v>
      </c>
      <c r="H7" s="340">
        <v>0</v>
      </c>
      <c r="I7" s="340">
        <v>42.654619373096459</v>
      </c>
      <c r="J7" s="340">
        <v>0</v>
      </c>
      <c r="K7" s="340">
        <v>0</v>
      </c>
      <c r="L7" s="340">
        <v>0</v>
      </c>
      <c r="M7" s="340">
        <v>85.309238746192918</v>
      </c>
      <c r="N7" s="340">
        <v>0</v>
      </c>
      <c r="O7" s="340">
        <v>0</v>
      </c>
      <c r="P7" s="340">
        <v>0</v>
      </c>
      <c r="Q7" s="340">
        <v>42.654619373096459</v>
      </c>
      <c r="R7" s="340">
        <v>0</v>
      </c>
      <c r="S7" s="340">
        <v>0</v>
      </c>
      <c r="T7" s="340">
        <v>42.654619373096459</v>
      </c>
      <c r="U7" s="340">
        <v>42.654619373096459</v>
      </c>
      <c r="V7" s="340">
        <v>0</v>
      </c>
      <c r="W7" s="340">
        <v>0</v>
      </c>
      <c r="X7" s="340">
        <v>85.309238746192918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42.654619373096466</v>
      </c>
      <c r="D8" s="342">
        <f t="shared" si="0"/>
        <v>0</v>
      </c>
      <c r="E8" s="342">
        <f t="shared" si="0"/>
        <v>42.654619373096466</v>
      </c>
      <c r="F8" s="342">
        <f t="shared" si="0"/>
        <v>42.654619373096466</v>
      </c>
      <c r="G8" s="342">
        <f t="shared" si="0"/>
        <v>42.654619373096466</v>
      </c>
      <c r="H8" s="342">
        <f t="shared" si="0"/>
        <v>0</v>
      </c>
      <c r="I8" s="342">
        <f t="shared" si="0"/>
        <v>42.654619373096466</v>
      </c>
      <c r="J8" s="342">
        <f t="shared" si="0"/>
        <v>0</v>
      </c>
      <c r="K8" s="342">
        <f t="shared" si="0"/>
        <v>42.654619373096466</v>
      </c>
      <c r="L8" s="342">
        <f t="shared" si="0"/>
        <v>42.654619373096466</v>
      </c>
      <c r="M8" s="342">
        <f t="shared" si="0"/>
        <v>42.654619373096466</v>
      </c>
      <c r="N8" s="342">
        <f t="shared" si="0"/>
        <v>0</v>
      </c>
      <c r="O8" s="342">
        <f t="shared" si="0"/>
        <v>42.654619373096466</v>
      </c>
      <c r="P8" s="342">
        <f t="shared" si="0"/>
        <v>0</v>
      </c>
      <c r="Q8" s="342">
        <f t="shared" si="0"/>
        <v>42.654619373096466</v>
      </c>
      <c r="R8" s="342">
        <f t="shared" si="0"/>
        <v>42.654619373096466</v>
      </c>
      <c r="S8" s="342">
        <f t="shared" si="0"/>
        <v>0</v>
      </c>
      <c r="T8" s="342">
        <f t="shared" si="0"/>
        <v>42.654619373096466</v>
      </c>
      <c r="U8" s="342">
        <f t="shared" si="0"/>
        <v>42.654619373096466</v>
      </c>
      <c r="V8" s="342">
        <f t="shared" si="0"/>
        <v>0</v>
      </c>
      <c r="W8" s="342">
        <f t="shared" si="0"/>
        <v>42.654619373096466</v>
      </c>
      <c r="X8" s="342">
        <f t="shared" si="0"/>
        <v>42.654619373096466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170.61847749238575</v>
      </c>
      <c r="C9" s="343">
        <f t="shared" si="1"/>
        <v>102.03706162182198</v>
      </c>
      <c r="D9" s="343">
        <f t="shared" si="1"/>
        <v>164.94188213079406</v>
      </c>
      <c r="E9" s="343">
        <f t="shared" si="1"/>
        <v>203.23759253941694</v>
      </c>
      <c r="F9" s="343">
        <f t="shared" si="1"/>
        <v>126.62900987979822</v>
      </c>
      <c r="G9" s="343">
        <f t="shared" si="1"/>
        <v>67.38380521526733</v>
      </c>
      <c r="H9" s="343">
        <f t="shared" si="1"/>
        <v>98.396898901682448</v>
      </c>
      <c r="I9" s="343">
        <f t="shared" si="1"/>
        <v>71.09468062564622</v>
      </c>
      <c r="J9" s="343">
        <f t="shared" si="1"/>
        <v>112.44292043899111</v>
      </c>
      <c r="K9" s="343">
        <f t="shared" si="1"/>
        <v>89.73260630351615</v>
      </c>
      <c r="L9" s="343">
        <f t="shared" si="1"/>
        <v>79.945193372073845</v>
      </c>
      <c r="M9" s="343">
        <f t="shared" si="1"/>
        <v>69.553132470779815</v>
      </c>
      <c r="N9" s="343">
        <f t="shared" si="1"/>
        <v>76.193211920361705</v>
      </c>
      <c r="O9" s="343">
        <f t="shared" si="1"/>
        <v>80.354556222722749</v>
      </c>
      <c r="P9" s="343">
        <f t="shared" si="1"/>
        <v>46.603309249580661</v>
      </c>
      <c r="Q9" s="343">
        <f t="shared" si="1"/>
        <v>32.113481231993433</v>
      </c>
      <c r="R9" s="343">
        <f t="shared" si="1"/>
        <v>30.599925443518373</v>
      </c>
      <c r="S9" s="343">
        <f t="shared" si="1"/>
        <v>33.25300531268249</v>
      </c>
      <c r="T9" s="343">
        <f t="shared" si="1"/>
        <v>62.241110299194816</v>
      </c>
      <c r="U9" s="343">
        <f t="shared" si="1"/>
        <v>53.239954625103792</v>
      </c>
      <c r="V9" s="343">
        <f t="shared" si="1"/>
        <v>152.01723956621481</v>
      </c>
      <c r="W9" s="343">
        <f t="shared" si="1"/>
        <v>67.175180467590621</v>
      </c>
      <c r="X9" s="343">
        <f t="shared" si="1"/>
        <v>60.971956753386507</v>
      </c>
      <c r="Y9" s="343">
        <f t="shared" si="1"/>
        <v>136.21887743332752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56.160791057609607</v>
      </c>
      <c r="C12" s="210">
        <v>57.532244196044701</v>
      </c>
      <c r="D12" s="210">
        <v>54.490541702493537</v>
      </c>
      <c r="E12" s="210">
        <v>49.729062768701638</v>
      </c>
      <c r="F12" s="210">
        <v>51.508942390369732</v>
      </c>
      <c r="G12" s="210">
        <v>48.95116079105761</v>
      </c>
      <c r="H12" s="210">
        <v>43.35993121238176</v>
      </c>
      <c r="I12" s="210">
        <v>40.998796216681001</v>
      </c>
      <c r="J12" s="210">
        <v>36.012811693895102</v>
      </c>
      <c r="K12" s="210">
        <v>34.725451418744633</v>
      </c>
      <c r="L12" s="210">
        <v>30.777472055030081</v>
      </c>
      <c r="M12" s="210">
        <v>29.93267411865865</v>
      </c>
      <c r="N12" s="210">
        <v>30.118658641444529</v>
      </c>
      <c r="O12" s="210">
        <v>27.137833190025791</v>
      </c>
      <c r="P12" s="210">
        <v>27.083920894239039</v>
      </c>
      <c r="Q12" s="210">
        <v>27.538950988822009</v>
      </c>
      <c r="R12" s="210">
        <v>25.371969045571799</v>
      </c>
      <c r="S12" s="210">
        <v>25.131986242476351</v>
      </c>
      <c r="T12" s="210">
        <v>23.886070507308681</v>
      </c>
      <c r="U12" s="210">
        <v>24.080137575236449</v>
      </c>
      <c r="V12" s="210">
        <v>20.649785038693029</v>
      </c>
      <c r="W12" s="210">
        <v>21.89828030954428</v>
      </c>
      <c r="X12" s="210">
        <v>22.02416165090283</v>
      </c>
      <c r="Y12" s="210">
        <v>18.015735167669821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14.451934651762675</v>
      </c>
      <c r="C14" s="204">
        <f t="shared" si="2"/>
        <v>17.538693035253655</v>
      </c>
      <c r="D14" s="204">
        <f t="shared" si="2"/>
        <v>16.68581255374032</v>
      </c>
      <c r="E14" s="204">
        <f t="shared" si="2"/>
        <v>14.643938091143596</v>
      </c>
      <c r="F14" s="204">
        <f t="shared" si="2"/>
        <v>15.024763542562338</v>
      </c>
      <c r="G14" s="204">
        <f t="shared" si="2"/>
        <v>14.850644883920893</v>
      </c>
      <c r="H14" s="204">
        <f t="shared" si="2"/>
        <v>10.784178847807395</v>
      </c>
      <c r="I14" s="204">
        <f t="shared" si="2"/>
        <v>9.9190885640584696</v>
      </c>
      <c r="J14" s="204">
        <f t="shared" si="2"/>
        <v>5.9042992261392957</v>
      </c>
      <c r="K14" s="204">
        <f t="shared" si="2"/>
        <v>5.7112639724849519</v>
      </c>
      <c r="L14" s="204">
        <f t="shared" si="2"/>
        <v>3.9192605331040409</v>
      </c>
      <c r="M14" s="204">
        <f t="shared" si="2"/>
        <v>2.9542562338779019</v>
      </c>
      <c r="N14" s="204">
        <f t="shared" si="2"/>
        <v>2.9542562338779019</v>
      </c>
      <c r="O14" s="204">
        <f t="shared" si="2"/>
        <v>1.9882201203783314</v>
      </c>
      <c r="P14" s="204">
        <f t="shared" si="2"/>
        <v>1.9882201203783314</v>
      </c>
      <c r="Q14" s="204">
        <f t="shared" si="2"/>
        <v>0.96809974204643157</v>
      </c>
      <c r="R14" s="204">
        <f t="shared" si="2"/>
        <v>1.6022355975924329</v>
      </c>
      <c r="S14" s="204">
        <f t="shared" si="2"/>
        <v>1.3840068787618227</v>
      </c>
      <c r="T14" s="204">
        <f t="shared" si="2"/>
        <v>1.5944110060189165</v>
      </c>
      <c r="U14" s="204">
        <f t="shared" si="2"/>
        <v>1.4045571797076524</v>
      </c>
      <c r="V14" s="204">
        <f t="shared" si="2"/>
        <v>1.0090283748925193</v>
      </c>
      <c r="W14" s="204">
        <f t="shared" si="2"/>
        <v>0.90610490111779862</v>
      </c>
      <c r="X14" s="204">
        <f t="shared" si="2"/>
        <v>1.0080825451418745</v>
      </c>
      <c r="Y14" s="204">
        <f t="shared" si="2"/>
        <v>0.91814273430782456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0.1120378331900258</v>
      </c>
      <c r="E16" s="204">
        <v>0</v>
      </c>
      <c r="F16" s="204">
        <v>0.56001719690455709</v>
      </c>
      <c r="G16" s="204">
        <v>0</v>
      </c>
      <c r="H16" s="204">
        <v>0</v>
      </c>
      <c r="I16" s="204">
        <v>1.1199484092863281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3.0603611349956998</v>
      </c>
      <c r="C17" s="204">
        <v>3.0603611349956998</v>
      </c>
      <c r="D17" s="204">
        <v>3.0603611349956998</v>
      </c>
      <c r="E17" s="204">
        <v>3.0603611349956998</v>
      </c>
      <c r="F17" s="204">
        <v>5.1005159071367157</v>
      </c>
      <c r="G17" s="204">
        <v>5.1005159071367157</v>
      </c>
      <c r="H17" s="204">
        <v>3.0603611349956998</v>
      </c>
      <c r="I17" s="204">
        <v>2.0402407566637999</v>
      </c>
      <c r="J17" s="204">
        <v>2.0402407566637999</v>
      </c>
      <c r="K17" s="204">
        <v>2.0402407566637999</v>
      </c>
      <c r="L17" s="204">
        <v>1.0201203783318999</v>
      </c>
      <c r="M17" s="204">
        <v>1.0201203783318999</v>
      </c>
      <c r="N17" s="204">
        <v>1.0201203783318999</v>
      </c>
      <c r="O17" s="204">
        <v>1.0201203783318999</v>
      </c>
      <c r="P17" s="204">
        <v>1.0201203783318999</v>
      </c>
      <c r="Q17" s="204">
        <v>0</v>
      </c>
      <c r="R17" s="204">
        <v>1.0201203783318999</v>
      </c>
      <c r="S17" s="204">
        <v>0.6120378331900258</v>
      </c>
      <c r="T17" s="204">
        <v>0.81607910576096299</v>
      </c>
      <c r="U17" s="204">
        <v>0.81607910576096299</v>
      </c>
      <c r="V17" s="204">
        <v>0.81607910576096299</v>
      </c>
      <c r="W17" s="204">
        <v>0.71410146173688727</v>
      </c>
      <c r="X17" s="204">
        <v>0.81607910576096299</v>
      </c>
      <c r="Y17" s="204">
        <v>0.91814273430782456</v>
      </c>
      <c r="DA17" s="71" t="s">
        <v>2684</v>
      </c>
    </row>
    <row r="18" spans="1:105" ht="12" customHeight="1" x14ac:dyDescent="0.25">
      <c r="A18" s="18" t="s">
        <v>32</v>
      </c>
      <c r="B18" s="204">
        <v>11.38624247635425</v>
      </c>
      <c r="C18" s="204">
        <v>14.474032674118661</v>
      </c>
      <c r="D18" s="204">
        <v>13.5091143594153</v>
      </c>
      <c r="E18" s="204">
        <v>11.5792777300086</v>
      </c>
      <c r="F18" s="204">
        <v>9.3599312123817704</v>
      </c>
      <c r="G18" s="204">
        <v>9.7458297506448819</v>
      </c>
      <c r="H18" s="204">
        <v>7.7195184866723991</v>
      </c>
      <c r="I18" s="204">
        <v>6.7546001719690452</v>
      </c>
      <c r="J18" s="204">
        <v>3.8597592433362</v>
      </c>
      <c r="K18" s="204">
        <v>3.6667239896818571</v>
      </c>
      <c r="L18" s="204">
        <v>2.894840928632846</v>
      </c>
      <c r="M18" s="204">
        <v>1.9298366294067071</v>
      </c>
      <c r="N18" s="204">
        <v>1.9298366294067071</v>
      </c>
      <c r="O18" s="204">
        <v>0.96491831470335332</v>
      </c>
      <c r="P18" s="204">
        <v>0.96491831470335332</v>
      </c>
      <c r="Q18" s="204">
        <v>0.96491831470335332</v>
      </c>
      <c r="R18" s="204">
        <v>0.57893379191745475</v>
      </c>
      <c r="S18" s="204">
        <v>0.77196904557179702</v>
      </c>
      <c r="T18" s="204">
        <v>0.77196904557179702</v>
      </c>
      <c r="U18" s="204">
        <v>0.57893379191745475</v>
      </c>
      <c r="V18" s="204">
        <v>0.1929492691315563</v>
      </c>
      <c r="W18" s="204">
        <v>0.19200343938091141</v>
      </c>
      <c r="X18" s="204">
        <v>0.19200343938091141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5.3310404127257091E-3</v>
      </c>
      <c r="C19" s="204">
        <v>4.2992261392949269E-3</v>
      </c>
      <c r="D19" s="204">
        <v>4.2992261392949269E-3</v>
      </c>
      <c r="E19" s="204">
        <v>4.2992261392949269E-3</v>
      </c>
      <c r="F19" s="204">
        <v>4.2992261392949269E-3</v>
      </c>
      <c r="G19" s="204">
        <v>4.2992261392949269E-3</v>
      </c>
      <c r="H19" s="204">
        <v>4.2992261392949269E-3</v>
      </c>
      <c r="I19" s="204">
        <v>4.2992261392949269E-3</v>
      </c>
      <c r="J19" s="204">
        <v>4.2992261392949269E-3</v>
      </c>
      <c r="K19" s="204">
        <v>4.2992261392949269E-3</v>
      </c>
      <c r="L19" s="204">
        <v>4.2992261392949269E-3</v>
      </c>
      <c r="M19" s="204">
        <v>4.2992261392949269E-3</v>
      </c>
      <c r="N19" s="204">
        <v>4.2992261392949269E-3</v>
      </c>
      <c r="O19" s="204">
        <v>3.1814273430782461E-3</v>
      </c>
      <c r="P19" s="204">
        <v>3.1814273430782461E-3</v>
      </c>
      <c r="Q19" s="204">
        <v>3.1814273430782461E-3</v>
      </c>
      <c r="R19" s="204">
        <v>3.1814273430782461E-3</v>
      </c>
      <c r="S19" s="204">
        <v>0</v>
      </c>
      <c r="T19" s="204">
        <v>6.3628546861564913E-3</v>
      </c>
      <c r="U19" s="204">
        <v>9.5442820292347373E-3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21.818572656921749</v>
      </c>
      <c r="C20" s="204">
        <f t="shared" si="3"/>
        <v>20.012897678417879</v>
      </c>
      <c r="D20" s="204">
        <f t="shared" si="3"/>
        <v>20.012897678417879</v>
      </c>
      <c r="E20" s="204">
        <f t="shared" si="3"/>
        <v>19.196044711951849</v>
      </c>
      <c r="F20" s="204">
        <f t="shared" si="3"/>
        <v>18.293207222699909</v>
      </c>
      <c r="G20" s="204">
        <f t="shared" si="3"/>
        <v>17.31685296646604</v>
      </c>
      <c r="H20" s="204">
        <f t="shared" si="3"/>
        <v>16.358555460017193</v>
      </c>
      <c r="I20" s="204">
        <f t="shared" si="3"/>
        <v>15.154772141014618</v>
      </c>
      <c r="J20" s="204">
        <f t="shared" si="3"/>
        <v>15.11177987962167</v>
      </c>
      <c r="K20" s="204">
        <f t="shared" si="3"/>
        <v>14.78933791917455</v>
      </c>
      <c r="L20" s="204">
        <f t="shared" si="3"/>
        <v>13.65004299226139</v>
      </c>
      <c r="M20" s="204">
        <f t="shared" si="3"/>
        <v>12.91917454858126</v>
      </c>
      <c r="N20" s="204">
        <f t="shared" si="3"/>
        <v>13.24161650902837</v>
      </c>
      <c r="O20" s="204">
        <f t="shared" si="3"/>
        <v>11.285468615649179</v>
      </c>
      <c r="P20" s="204">
        <f t="shared" si="3"/>
        <v>10.74806534823732</v>
      </c>
      <c r="Q20" s="204">
        <f t="shared" si="3"/>
        <v>11.65090283748925</v>
      </c>
      <c r="R20" s="204">
        <f t="shared" si="3"/>
        <v>10.236457437661221</v>
      </c>
      <c r="S20" s="204">
        <f t="shared" si="3"/>
        <v>10.11126397248495</v>
      </c>
      <c r="T20" s="204">
        <f t="shared" si="3"/>
        <v>9.0182287188306098</v>
      </c>
      <c r="U20" s="204">
        <f t="shared" si="3"/>
        <v>9.5146173688736013</v>
      </c>
      <c r="V20" s="204">
        <f t="shared" si="3"/>
        <v>8.3877042132416157</v>
      </c>
      <c r="W20" s="204">
        <f t="shared" si="3"/>
        <v>8.6939810834049869</v>
      </c>
      <c r="X20" s="204">
        <f t="shared" si="3"/>
        <v>9.1057609630266558</v>
      </c>
      <c r="Y20" s="204">
        <f t="shared" si="3"/>
        <v>6.8931212381771276</v>
      </c>
      <c r="DA20" s="71"/>
    </row>
    <row r="21" spans="1:105" ht="12" customHeight="1" x14ac:dyDescent="0.25">
      <c r="A21" s="18" t="s">
        <v>73</v>
      </c>
      <c r="B21" s="204">
        <v>21.818572656921749</v>
      </c>
      <c r="C21" s="204">
        <v>20.012897678417879</v>
      </c>
      <c r="D21" s="204">
        <v>20.012897678417879</v>
      </c>
      <c r="E21" s="204">
        <v>19.196044711951849</v>
      </c>
      <c r="F21" s="204">
        <v>18.293207222699909</v>
      </c>
      <c r="G21" s="204">
        <v>17.31685296646604</v>
      </c>
      <c r="H21" s="204">
        <v>16.165090283748921</v>
      </c>
      <c r="I21" s="204">
        <v>15.02579535683577</v>
      </c>
      <c r="J21" s="204">
        <v>15.11177987962167</v>
      </c>
      <c r="K21" s="204">
        <v>14.78933791917455</v>
      </c>
      <c r="L21" s="204">
        <v>13.65004299226139</v>
      </c>
      <c r="M21" s="204">
        <v>12.91917454858126</v>
      </c>
      <c r="N21" s="204">
        <v>13.24161650902837</v>
      </c>
      <c r="O21" s="204">
        <v>11.285468615649179</v>
      </c>
      <c r="P21" s="204">
        <v>10.74806534823732</v>
      </c>
      <c r="Q21" s="204">
        <v>11.65090283748925</v>
      </c>
      <c r="R21" s="204">
        <v>10.236457437661221</v>
      </c>
      <c r="S21" s="204">
        <v>10.11126397248495</v>
      </c>
      <c r="T21" s="204">
        <v>9.0182287188306098</v>
      </c>
      <c r="U21" s="204">
        <v>9.5146173688736013</v>
      </c>
      <c r="V21" s="204">
        <v>8.3877042132416157</v>
      </c>
      <c r="W21" s="204">
        <v>8.6939810834049869</v>
      </c>
      <c r="X21" s="204">
        <v>9.1057609630266558</v>
      </c>
      <c r="Y21" s="204">
        <v>6.8931212381771276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0.1934651762682717</v>
      </c>
      <c r="I22" s="204">
        <v>0.12897678417884781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2.3903697334479789E-2</v>
      </c>
      <c r="L23" s="204">
        <f t="shared" si="4"/>
        <v>2.3903697334479789E-2</v>
      </c>
      <c r="M23" s="204">
        <f t="shared" si="4"/>
        <v>2.3903697334479789E-2</v>
      </c>
      <c r="N23" s="204">
        <f t="shared" si="4"/>
        <v>4.7807394668959592E-2</v>
      </c>
      <c r="O23" s="204">
        <f t="shared" si="4"/>
        <v>4.7807394668959592E-2</v>
      </c>
      <c r="P23" s="204">
        <f t="shared" si="4"/>
        <v>2.3903697334479789E-2</v>
      </c>
      <c r="Q23" s="204">
        <f t="shared" si="4"/>
        <v>9.5528804815133275E-2</v>
      </c>
      <c r="R23" s="204">
        <f t="shared" si="4"/>
        <v>4.7807394668959592E-2</v>
      </c>
      <c r="S23" s="204">
        <f t="shared" si="4"/>
        <v>0.15047291487532241</v>
      </c>
      <c r="T23" s="204">
        <f t="shared" si="4"/>
        <v>0.23164230438521061</v>
      </c>
      <c r="U23" s="204">
        <f t="shared" si="4"/>
        <v>0.15528804815133279</v>
      </c>
      <c r="V23" s="204">
        <f t="shared" si="4"/>
        <v>0.15528804815133279</v>
      </c>
      <c r="W23" s="204">
        <f t="shared" si="4"/>
        <v>0.17437661220980219</v>
      </c>
      <c r="X23" s="204">
        <f t="shared" si="4"/>
        <v>0.1648323301805675</v>
      </c>
      <c r="Y23" s="204">
        <f t="shared" si="4"/>
        <v>0.15288048151332759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2.3903697334479789E-2</v>
      </c>
      <c r="L24" s="204">
        <v>2.3903697334479789E-2</v>
      </c>
      <c r="M24" s="204">
        <v>2.3903697334479789E-2</v>
      </c>
      <c r="N24" s="204">
        <v>4.7807394668959592E-2</v>
      </c>
      <c r="O24" s="204">
        <v>4.7807394668959592E-2</v>
      </c>
      <c r="P24" s="204">
        <v>2.3903697334479789E-2</v>
      </c>
      <c r="Q24" s="204">
        <v>9.5528804815133275E-2</v>
      </c>
      <c r="R24" s="204">
        <v>4.7807394668959592E-2</v>
      </c>
      <c r="S24" s="204">
        <v>0.15047291487532241</v>
      </c>
      <c r="T24" s="204">
        <v>0.23164230438521061</v>
      </c>
      <c r="U24" s="204">
        <v>0.15528804815133279</v>
      </c>
      <c r="V24" s="204">
        <v>0.15528804815133279</v>
      </c>
      <c r="W24" s="204">
        <v>0.17437661220980219</v>
      </c>
      <c r="X24" s="204">
        <v>0.1648323301805675</v>
      </c>
      <c r="Y24" s="204">
        <v>0.15288048151332759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5.7028374892519338</v>
      </c>
      <c r="C30" s="204">
        <v>4.8473774720550296</v>
      </c>
      <c r="D30" s="204">
        <v>4.1202923473774717</v>
      </c>
      <c r="E30" s="204">
        <v>3.5073086844368011</v>
      </c>
      <c r="F30" s="204">
        <v>3.3156491831470332</v>
      </c>
      <c r="G30" s="204">
        <v>2.1662940670679269</v>
      </c>
      <c r="H30" s="204">
        <v>1.5998280309544279</v>
      </c>
      <c r="I30" s="204">
        <v>1.221582115219261</v>
      </c>
      <c r="J30" s="204">
        <v>1.067239896818573</v>
      </c>
      <c r="K30" s="204">
        <v>1.131298366294067</v>
      </c>
      <c r="L30" s="204">
        <v>0.54453998280309546</v>
      </c>
      <c r="M30" s="204">
        <v>0.44978503869303521</v>
      </c>
      <c r="N30" s="204">
        <v>0.54737747205503007</v>
      </c>
      <c r="O30" s="204">
        <v>0.9186586414445399</v>
      </c>
      <c r="P30" s="204">
        <v>0.6521926053310404</v>
      </c>
      <c r="Q30" s="204">
        <v>0.5509888220120378</v>
      </c>
      <c r="R30" s="204">
        <v>0.67377472055030097</v>
      </c>
      <c r="S30" s="204">
        <v>0.3306104901117799</v>
      </c>
      <c r="T30" s="204">
        <v>0.31607910576096299</v>
      </c>
      <c r="U30" s="204">
        <v>0.13379191745485811</v>
      </c>
      <c r="V30" s="204">
        <v>0.1003439380911436</v>
      </c>
      <c r="W30" s="204">
        <v>0.2149613069647463</v>
      </c>
      <c r="X30" s="204">
        <v>0.2149613069647463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14.18744625967326</v>
      </c>
      <c r="C31" s="207">
        <v>15.13327601031814</v>
      </c>
      <c r="D31" s="207">
        <v>13.671539122957871</v>
      </c>
      <c r="E31" s="207">
        <v>12.381771281169391</v>
      </c>
      <c r="F31" s="207">
        <v>14.875322441960449</v>
      </c>
      <c r="G31" s="207">
        <v>14.61736887360275</v>
      </c>
      <c r="H31" s="207">
        <v>14.61736887360275</v>
      </c>
      <c r="I31" s="207">
        <v>14.70335339638865</v>
      </c>
      <c r="J31" s="207">
        <v>13.929492691315559</v>
      </c>
      <c r="K31" s="207">
        <v>13.06964746345658</v>
      </c>
      <c r="L31" s="207">
        <v>12.639724849527081</v>
      </c>
      <c r="M31" s="207">
        <v>13.585554600171969</v>
      </c>
      <c r="N31" s="207">
        <v>13.32760103181427</v>
      </c>
      <c r="O31" s="207">
        <v>12.89767841788478</v>
      </c>
      <c r="P31" s="207">
        <v>13.671539122957871</v>
      </c>
      <c r="Q31" s="207">
        <v>14.27343078245916</v>
      </c>
      <c r="R31" s="207">
        <v>12.81169389509888</v>
      </c>
      <c r="S31" s="207">
        <v>13.155631986242479</v>
      </c>
      <c r="T31" s="207">
        <v>12.725709372312981</v>
      </c>
      <c r="U31" s="207">
        <v>12.87188306104901</v>
      </c>
      <c r="V31" s="207">
        <v>10.99742046431642</v>
      </c>
      <c r="W31" s="207">
        <v>11.908856405846951</v>
      </c>
      <c r="X31" s="207">
        <v>11.530524505588989</v>
      </c>
      <c r="Y31" s="207">
        <v>10.051590713671541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97.655405758450627</v>
      </c>
      <c r="C33" s="203">
        <f>TEL_emi!C5</f>
        <v>103.4174930385371</v>
      </c>
      <c r="D33" s="203">
        <f>TEL_emi!D5</f>
        <v>100.5865844384214</v>
      </c>
      <c r="E33" s="203">
        <f>TEL_emi!E5</f>
        <v>92.118178798496501</v>
      </c>
      <c r="F33" s="203">
        <f>TEL_emi!F5</f>
        <v>90.614529357613705</v>
      </c>
      <c r="G33" s="203">
        <f>TEL_emi!G5</f>
        <v>88.092316797818597</v>
      </c>
      <c r="H33" s="203">
        <f>TEL_emi!H5</f>
        <v>72.850857838694139</v>
      </c>
      <c r="I33" s="203">
        <f>TEL_emi!I5</f>
        <v>66.722028118016993</v>
      </c>
      <c r="J33" s="203">
        <f>TEL_emi!J5</f>
        <v>54.344496238642058</v>
      </c>
      <c r="K33" s="203">
        <f>TEL_emi!K5</f>
        <v>52.961599438521802</v>
      </c>
      <c r="L33" s="203">
        <f>TEL_emi!L5</f>
        <v>44.619437518142767</v>
      </c>
      <c r="M33" s="203">
        <f>TEL_emi!M5</f>
        <v>39.775600797786709</v>
      </c>
      <c r="N33" s="203">
        <f>TEL_emi!N5</f>
        <v>40.532950798794651</v>
      </c>
      <c r="O33" s="203">
        <f>TEL_emi!O5</f>
        <v>32.808219478575168</v>
      </c>
      <c r="P33" s="203">
        <f>TEL_emi!P5</f>
        <v>31.545969477912241</v>
      </c>
      <c r="Q33" s="203">
        <f>TEL_emi!Q5</f>
        <v>30.501708838286682</v>
      </c>
      <c r="R33" s="203">
        <f>TEL_emi!R5</f>
        <v>29.093492518080321</v>
      </c>
      <c r="S33" s="203">
        <f>TEL_emi!S5</f>
        <v>28.149711838524201</v>
      </c>
      <c r="T33" s="203">
        <f>TEL_emi!T5</f>
        <v>26.233879318777358</v>
      </c>
      <c r="U33" s="203">
        <f>TEL_emi!U5</f>
        <v>26.783478358800231</v>
      </c>
      <c r="V33" s="203">
        <f>TEL_emi!V5</f>
        <v>22.858083357745141</v>
      </c>
      <c r="W33" s="203">
        <f>TEL_emi!W5</f>
        <v>23.258022478052869</v>
      </c>
      <c r="X33" s="203">
        <f>TEL_emi!X5</f>
        <v>24.541586278728381</v>
      </c>
      <c r="Y33" s="203">
        <f>TEL_emi!Y5</f>
        <v>19.038990598782188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83.782053586557367</v>
      </c>
      <c r="C35" s="284">
        <f t="shared" si="5"/>
        <v>86.0640547656173</v>
      </c>
      <c r="D35" s="284">
        <f t="shared" si="5"/>
        <v>79.716157020004133</v>
      </c>
      <c r="E35" s="284">
        <f t="shared" si="5"/>
        <v>76.358811548910509</v>
      </c>
      <c r="F35" s="284">
        <f t="shared" si="5"/>
        <v>83.442859660394859</v>
      </c>
      <c r="G35" s="284">
        <f t="shared" si="5"/>
        <v>82.700244721533124</v>
      </c>
      <c r="H35" s="284">
        <f t="shared" si="5"/>
        <v>74.010093323606995</v>
      </c>
      <c r="I35" s="284">
        <f t="shared" si="5"/>
        <v>71.587808031275245</v>
      </c>
      <c r="J35" s="284">
        <f t="shared" si="5"/>
        <v>66.728791632063491</v>
      </c>
      <c r="K35" s="284">
        <f t="shared" si="5"/>
        <v>74.159340100629379</v>
      </c>
      <c r="L35" s="284">
        <f t="shared" si="5"/>
        <v>68.341517803741155</v>
      </c>
      <c r="M35" s="284">
        <f t="shared" si="5"/>
        <v>64.693594676459313</v>
      </c>
      <c r="N35" s="284">
        <f t="shared" si="5"/>
        <v>70.986178909635413</v>
      </c>
      <c r="O35" s="284">
        <f t="shared" si="5"/>
        <v>64.922550686264543</v>
      </c>
      <c r="P35" s="284">
        <f t="shared" si="5"/>
        <v>62.266545701751063</v>
      </c>
      <c r="Q35" s="284">
        <f t="shared" si="5"/>
        <v>70.335941848559017</v>
      </c>
      <c r="R35" s="284">
        <f t="shared" si="5"/>
        <v>61.362455470076242</v>
      </c>
      <c r="S35" s="284">
        <f t="shared" si="5"/>
        <v>57.843868084492406</v>
      </c>
      <c r="T35" s="284">
        <f t="shared" si="5"/>
        <v>54.447566244533853</v>
      </c>
      <c r="U35" s="284">
        <f t="shared" si="5"/>
        <v>50.619353456642827</v>
      </c>
      <c r="V35" s="284">
        <f t="shared" si="5"/>
        <v>52.235649873954991</v>
      </c>
      <c r="W35" s="284">
        <f t="shared" si="5"/>
        <v>52.686673117700849</v>
      </c>
      <c r="X35" s="284">
        <f t="shared" si="5"/>
        <v>50.942028427924733</v>
      </c>
      <c r="Y35" s="284">
        <f t="shared" si="5"/>
        <v>47.310228906695954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81.214267110169672</v>
      </c>
      <c r="D36" s="344">
        <f t="shared" si="6"/>
        <v>84.416559249822669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69.184207572026452</v>
      </c>
      <c r="I36" s="344">
        <f t="shared" si="6"/>
        <v>62.686046444090941</v>
      </c>
      <c r="J36" s="344">
        <f t="shared" si="6"/>
        <v>58.778615280905846</v>
      </c>
      <c r="K36" s="344">
        <f t="shared" si="6"/>
        <v>58.584497493210407</v>
      </c>
      <c r="L36" s="344">
        <f t="shared" si="6"/>
        <v>54.972130712265873</v>
      </c>
      <c r="M36" s="344">
        <f t="shared" si="6"/>
        <v>48.836122411789248</v>
      </c>
      <c r="N36" s="344">
        <f t="shared" si="6"/>
        <v>49.677746196368773</v>
      </c>
      <c r="O36" s="344">
        <f t="shared" si="6"/>
        <v>48.506780718545961</v>
      </c>
      <c r="P36" s="344">
        <f t="shared" si="6"/>
        <v>45.65608774184809</v>
      </c>
      <c r="Q36" s="344">
        <f t="shared" si="6"/>
        <v>45.316254286959342</v>
      </c>
      <c r="R36" s="344">
        <f t="shared" si="6"/>
        <v>44.782117550659237</v>
      </c>
      <c r="S36" s="344">
        <f t="shared" si="6"/>
        <v>44.567239448558674</v>
      </c>
      <c r="T36" s="344">
        <f t="shared" si="6"/>
        <v>44.653240672446998</v>
      </c>
      <c r="U36" s="344">
        <f t="shared" si="6"/>
        <v>44.271085391808938</v>
      </c>
      <c r="V36" s="344">
        <f t="shared" si="6"/>
        <v>46.388642436553582</v>
      </c>
      <c r="W36" s="344">
        <f t="shared" si="6"/>
        <v>44.934769899421781</v>
      </c>
      <c r="X36" s="344">
        <f t="shared" si="6"/>
        <v>41.075085611101805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39.40101585166164</v>
      </c>
      <c r="C37" s="344">
        <f>IF(TEL_ued!C$5=0,"",TEL_ued!C$5/C$5*1000)</f>
        <v>38.534806271149371</v>
      </c>
      <c r="D37" s="344">
        <f>IF(TEL_ued!D$5=0,"",TEL_ued!D$5/D$5*1000)</f>
        <v>40.08455294143431</v>
      </c>
      <c r="E37" s="344">
        <f>IF(TEL_ued!E$5=0,"",TEL_ued!E$5/E$5*1000)</f>
        <v>41.920734738693945</v>
      </c>
      <c r="F37" s="344">
        <f>IF(TEL_ued!F$5=0,"",TEL_ued!F$5/F$5*1000)</f>
        <v>41.075246911958459</v>
      </c>
      <c r="G37" s="344">
        <f>IF(TEL_ued!G$5=0,"",TEL_ued!G$5/G$5*1000)</f>
        <v>35.390632329675576</v>
      </c>
      <c r="H37" s="344">
        <f>IF(TEL_ued!H$5=0,"",TEL_ued!H$5/H$5*1000)</f>
        <v>33.037614789528774</v>
      </c>
      <c r="I37" s="344">
        <f>IF(TEL_ued!I$5=0,"",TEL_ued!I$5/I$5*1000)</f>
        <v>29.988303076435493</v>
      </c>
      <c r="J37" s="344">
        <f>IF(TEL_ued!J$5=0,"",TEL_ued!J$5/J$5*1000)</f>
        <v>28.385399053045461</v>
      </c>
      <c r="K37" s="344">
        <f>IF(TEL_ued!K$5=0,"",TEL_ued!K$5/K$5*1000)</f>
        <v>28.29651724041214</v>
      </c>
      <c r="L37" s="344">
        <f>IF(TEL_ued!L$5=0,"",TEL_ued!L$5/L$5*1000)</f>
        <v>26.626534427819074</v>
      </c>
      <c r="M37" s="344">
        <f>IF(TEL_ued!M$5=0,"",TEL_ued!M$5/M$5*1000)</f>
        <v>23.76581389612074</v>
      </c>
      <c r="N37" s="344">
        <f>IF(TEL_ued!N$5=0,"",TEL_ued!N$5/N$5*1000)</f>
        <v>24.172013676583749</v>
      </c>
      <c r="O37" s="344">
        <f>IF(TEL_ued!O$5=0,"",TEL_ued!O$5/O$5*1000)</f>
        <v>23.727129279615184</v>
      </c>
      <c r="P37" s="344">
        <f>IF(TEL_ued!P$5=0,"",TEL_ued!P$5/P$5*1000)</f>
        <v>22.35054042216753</v>
      </c>
      <c r="Q37" s="344">
        <f>IF(TEL_ued!Q$5=0,"",TEL_ued!Q$5/Q$5*1000)</f>
        <v>22.241736164984502</v>
      </c>
      <c r="R37" s="344">
        <f>IF(TEL_ued!R$5=0,"",TEL_ued!R$5/R$5*1000)</f>
        <v>21.957108806512618</v>
      </c>
      <c r="S37" s="344">
        <f>IF(TEL_ued!S$5=0,"",TEL_ued!S$5/S$5*1000)</f>
        <v>21.842702582049043</v>
      </c>
      <c r="T37" s="344">
        <f>IF(TEL_ued!T$5=0,"",TEL_ued!T$5/T$5*1000)</f>
        <v>21.864620077772216</v>
      </c>
      <c r="U37" s="344">
        <f>IF(TEL_ued!U$5=0,"",TEL_ued!U$5/U$5*1000)</f>
        <v>21.705797596508731</v>
      </c>
      <c r="V37" s="344">
        <f>IF(TEL_ued!V$5=0,"",TEL_ued!V$5/V$5*1000)</f>
        <v>22.775065761782471</v>
      </c>
      <c r="W37" s="344">
        <f>IF(TEL_ued!W$5=0,"",TEL_ued!W$5/W$5*1000)</f>
        <v>22.090851117930331</v>
      </c>
      <c r="X37" s="344">
        <f>IF(TEL_ued!X$5=0,"",TEL_ued!X$5/X$5*1000)</f>
        <v>20.166848004172213</v>
      </c>
      <c r="Y37" s="344">
        <f>IF(TEL_ued!Y$5=0,"",TEL_ued!Y$5/Y$5*1000)</f>
        <v>19.219795979737903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1.7388538145460939</v>
      </c>
      <c r="C38" s="345">
        <f t="shared" si="7"/>
        <v>1.7975570827054055</v>
      </c>
      <c r="D38" s="345">
        <f t="shared" si="7"/>
        <v>1.8459457604147558</v>
      </c>
      <c r="E38" s="345">
        <f t="shared" si="7"/>
        <v>1.8524012653717983</v>
      </c>
      <c r="F38" s="345">
        <f t="shared" si="7"/>
        <v>1.7591999593172636</v>
      </c>
      <c r="G38" s="345">
        <f t="shared" si="7"/>
        <v>1.7995960744185515</v>
      </c>
      <c r="H38" s="345">
        <f t="shared" si="7"/>
        <v>1.6801423757307765</v>
      </c>
      <c r="I38" s="345">
        <f t="shared" si="7"/>
        <v>1.6274143212739034</v>
      </c>
      <c r="J38" s="345">
        <f t="shared" si="7"/>
        <v>1.5090323049631402</v>
      </c>
      <c r="K38" s="345">
        <f t="shared" si="7"/>
        <v>1.5251522233612602</v>
      </c>
      <c r="L38" s="345">
        <f t="shared" si="7"/>
        <v>1.4497434174698711</v>
      </c>
      <c r="M38" s="345">
        <f t="shared" si="7"/>
        <v>1.328835527360799</v>
      </c>
      <c r="N38" s="345">
        <f t="shared" si="7"/>
        <v>1.3457754304841325</v>
      </c>
      <c r="O38" s="345">
        <f t="shared" si="7"/>
        <v>1.2089476432714408</v>
      </c>
      <c r="P38" s="345">
        <f t="shared" si="7"/>
        <v>1.1647489889332203</v>
      </c>
      <c r="Q38" s="345">
        <f t="shared" si="7"/>
        <v>1.1075842667597342</v>
      </c>
      <c r="R38" s="345">
        <f t="shared" si="7"/>
        <v>1.1466785437828699</v>
      </c>
      <c r="S38" s="345">
        <f t="shared" si="7"/>
        <v>1.1200750934260619</v>
      </c>
      <c r="T38" s="345">
        <f t="shared" si="7"/>
        <v>1.0982919652167271</v>
      </c>
      <c r="U38" s="345">
        <f t="shared" si="7"/>
        <v>1.1122643413110664</v>
      </c>
      <c r="V38" s="345">
        <f t="shared" si="7"/>
        <v>1.1069404991342167</v>
      </c>
      <c r="W38" s="345">
        <f t="shared" si="7"/>
        <v>1.0620935593703196</v>
      </c>
      <c r="X38" s="345">
        <f t="shared" si="7"/>
        <v>1.114302858275759</v>
      </c>
      <c r="Y38" s="345">
        <f t="shared" si="7"/>
        <v>1.0567978726146381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HR: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56.160791057609607</v>
      </c>
      <c r="C5" s="223">
        <v>57.532244196044701</v>
      </c>
      <c r="D5" s="223">
        <v>54.49054170249353</v>
      </c>
      <c r="E5" s="223">
        <v>49.729062768701631</v>
      </c>
      <c r="F5" s="223">
        <v>51.508942390369739</v>
      </c>
      <c r="G5" s="223">
        <v>48.951160791057603</v>
      </c>
      <c r="H5" s="223">
        <v>43.359931212381753</v>
      </c>
      <c r="I5" s="223">
        <v>40.998796216680987</v>
      </c>
      <c r="J5" s="223">
        <v>36.012811693895102</v>
      </c>
      <c r="K5" s="223">
        <v>34.725451418744619</v>
      </c>
      <c r="L5" s="223">
        <v>30.777472055030071</v>
      </c>
      <c r="M5" s="223">
        <v>29.932674118658639</v>
      </c>
      <c r="N5" s="223">
        <v>30.118658641444529</v>
      </c>
      <c r="O5" s="223">
        <v>27.137833190025791</v>
      </c>
      <c r="P5" s="223">
        <v>27.083920894239039</v>
      </c>
      <c r="Q5" s="223">
        <v>27.538950988822009</v>
      </c>
      <c r="R5" s="223">
        <v>25.371969045571799</v>
      </c>
      <c r="S5" s="223">
        <v>25.131986242476351</v>
      </c>
      <c r="T5" s="223">
        <v>23.88607050730867</v>
      </c>
      <c r="U5" s="223">
        <v>24.080137575236449</v>
      </c>
      <c r="V5" s="223">
        <v>20.649785038693029</v>
      </c>
      <c r="W5" s="223">
        <v>21.89828030954428</v>
      </c>
      <c r="X5" s="223">
        <v>22.02416165090283</v>
      </c>
      <c r="Y5" s="223">
        <v>18.015735167669821</v>
      </c>
      <c r="DA5" s="89" t="s">
        <v>2680</v>
      </c>
    </row>
    <row r="6" spans="1:105" ht="12" customHeight="1" x14ac:dyDescent="0.25">
      <c r="A6" s="55" t="s">
        <v>91</v>
      </c>
      <c r="B6" s="259">
        <v>0.97402923871489921</v>
      </c>
      <c r="C6" s="259">
        <v>1.0360491626815931</v>
      </c>
      <c r="D6" s="259">
        <v>0.93825948469592546</v>
      </c>
      <c r="E6" s="259">
        <v>0.85059789832178356</v>
      </c>
      <c r="F6" s="259">
        <v>1.016853254909809</v>
      </c>
      <c r="G6" s="259">
        <v>0.99802598840707368</v>
      </c>
      <c r="H6" s="259">
        <v>0.99165184882076651</v>
      </c>
      <c r="I6" s="259">
        <v>0.99256395155392718</v>
      </c>
      <c r="J6" s="259">
        <v>0.9388452926020977</v>
      </c>
      <c r="K6" s="259">
        <v>0.88278461047346191</v>
      </c>
      <c r="L6" s="259">
        <v>0.84845683042930553</v>
      </c>
      <c r="M6" s="259">
        <v>0.90431191003034173</v>
      </c>
      <c r="N6" s="259">
        <v>0.88939355570565393</v>
      </c>
      <c r="O6" s="259">
        <v>0.85439363614140262</v>
      </c>
      <c r="P6" s="259">
        <v>0.89955372026791303</v>
      </c>
      <c r="Q6" s="259">
        <v>0.93603715993644199</v>
      </c>
      <c r="R6" s="259">
        <v>0.84347284634836528</v>
      </c>
      <c r="S6" s="259">
        <v>0.86215030237404289</v>
      </c>
      <c r="T6" s="259">
        <v>0.8316220372535903</v>
      </c>
      <c r="U6" s="259">
        <v>0.84200400869159664</v>
      </c>
      <c r="V6" s="259">
        <v>0.72049087963644709</v>
      </c>
      <c r="W6" s="259">
        <v>0.77770851346751113</v>
      </c>
      <c r="X6" s="259">
        <v>0.75690327037341354</v>
      </c>
      <c r="Y6" s="259">
        <v>0.65497046585570495</v>
      </c>
      <c r="DA6" s="67" t="s">
        <v>2697</v>
      </c>
    </row>
    <row r="7" spans="1:105" ht="12" customHeight="1" x14ac:dyDescent="0.25">
      <c r="A7" s="173" t="s">
        <v>92</v>
      </c>
      <c r="B7" s="224">
        <v>0.7992034779199173</v>
      </c>
      <c r="C7" s="224">
        <v>0.85009162066181998</v>
      </c>
      <c r="D7" s="224">
        <v>0.76985393616075926</v>
      </c>
      <c r="E7" s="224">
        <v>0.69792648067428431</v>
      </c>
      <c r="F7" s="224">
        <v>0.83434113223368933</v>
      </c>
      <c r="G7" s="224">
        <v>0.81889311869298365</v>
      </c>
      <c r="H7" s="224">
        <v>0.81366305544268003</v>
      </c>
      <c r="I7" s="224">
        <v>0.8144114474288634</v>
      </c>
      <c r="J7" s="224">
        <v>0.7703345990581314</v>
      </c>
      <c r="K7" s="224">
        <v>0.72433609064489179</v>
      </c>
      <c r="L7" s="224">
        <v>0.69616970701891756</v>
      </c>
      <c r="M7" s="224">
        <v>0.74199951592233193</v>
      </c>
      <c r="N7" s="224">
        <v>0.72975881493797234</v>
      </c>
      <c r="O7" s="224">
        <v>0.70104093221858665</v>
      </c>
      <c r="P7" s="224">
        <v>0.73809536021982625</v>
      </c>
      <c r="Q7" s="224">
        <v>0.76803049020425995</v>
      </c>
      <c r="R7" s="224">
        <v>0.69208028418327405</v>
      </c>
      <c r="S7" s="224">
        <v>0.70740537630690681</v>
      </c>
      <c r="T7" s="224">
        <v>0.68235654338756124</v>
      </c>
      <c r="U7" s="224">
        <v>0.69087508405464315</v>
      </c>
      <c r="V7" s="224">
        <v>0.59117200380426405</v>
      </c>
      <c r="W7" s="224">
        <v>0.63811980592206052</v>
      </c>
      <c r="X7" s="224">
        <v>0.62104883722946747</v>
      </c>
      <c r="Y7" s="224">
        <v>0.53741166429186049</v>
      </c>
      <c r="DA7" s="177" t="s">
        <v>2698</v>
      </c>
    </row>
    <row r="8" spans="1:105" ht="12" customHeight="1" x14ac:dyDescent="0.25">
      <c r="A8" s="173" t="s">
        <v>93</v>
      </c>
      <c r="B8" s="224">
        <v>0.57442749975494056</v>
      </c>
      <c r="C8" s="224">
        <v>0.61100335235068326</v>
      </c>
      <c r="D8" s="224">
        <v>0.55333251661554594</v>
      </c>
      <c r="E8" s="224">
        <v>0.50163465798464157</v>
      </c>
      <c r="F8" s="224">
        <v>0.59968268879296416</v>
      </c>
      <c r="G8" s="224">
        <v>0.5885794290605818</v>
      </c>
      <c r="H8" s="224">
        <v>0.58482032109942628</v>
      </c>
      <c r="I8" s="224">
        <v>0.58535822783949565</v>
      </c>
      <c r="J8" s="224">
        <v>0.55367799307303189</v>
      </c>
      <c r="K8" s="224">
        <v>0.52061656515101606</v>
      </c>
      <c r="L8" s="224">
        <v>0.50037197691984703</v>
      </c>
      <c r="M8" s="224">
        <v>0.53331215206917593</v>
      </c>
      <c r="N8" s="224">
        <v>0.52451414823666764</v>
      </c>
      <c r="O8" s="224">
        <v>0.50387317003210907</v>
      </c>
      <c r="P8" s="224">
        <v>0.53050604015800007</v>
      </c>
      <c r="Q8" s="224">
        <v>0.55202191483431196</v>
      </c>
      <c r="R8" s="224">
        <v>0.49743270425672809</v>
      </c>
      <c r="S8" s="224">
        <v>0.50844761422058937</v>
      </c>
      <c r="T8" s="224">
        <v>0.49044376555980951</v>
      </c>
      <c r="U8" s="224">
        <v>0.49656646666427479</v>
      </c>
      <c r="V8" s="224">
        <v>0.42490487773431479</v>
      </c>
      <c r="W8" s="224">
        <v>0.45864861050648098</v>
      </c>
      <c r="X8" s="224">
        <v>0.44637885175867958</v>
      </c>
      <c r="Y8" s="224">
        <v>0.38626463370977482</v>
      </c>
      <c r="DA8" s="177" t="s">
        <v>2699</v>
      </c>
    </row>
    <row r="9" spans="1:105" ht="12" customHeight="1" x14ac:dyDescent="0.25">
      <c r="A9" s="173" t="s">
        <v>94</v>
      </c>
      <c r="B9" s="224">
        <v>1.123879890824883</v>
      </c>
      <c r="C9" s="224">
        <v>1.1954413415556839</v>
      </c>
      <c r="D9" s="224">
        <v>1.082607097726068</v>
      </c>
      <c r="E9" s="224">
        <v>0.98145911344821191</v>
      </c>
      <c r="F9" s="224">
        <v>1.173292217203626</v>
      </c>
      <c r="G9" s="224">
        <v>1.1515684481620081</v>
      </c>
      <c r="H9" s="224">
        <v>1.144213671716269</v>
      </c>
      <c r="I9" s="224">
        <v>1.145266097946839</v>
      </c>
      <c r="J9" s="224">
        <v>1.083283029925497</v>
      </c>
      <c r="K9" s="224">
        <v>1.0185976274693791</v>
      </c>
      <c r="L9" s="224">
        <v>0.97898865049535266</v>
      </c>
      <c r="M9" s="224">
        <v>1.043436819265779</v>
      </c>
      <c r="N9" s="224">
        <v>1.0262233335065241</v>
      </c>
      <c r="O9" s="224">
        <v>0.98583881093238723</v>
      </c>
      <c r="P9" s="224">
        <v>1.03794660030913</v>
      </c>
      <c r="Q9" s="224">
        <v>1.0800428768497401</v>
      </c>
      <c r="R9" s="224">
        <v>0.97323789963272911</v>
      </c>
      <c r="S9" s="224">
        <v>0.99478881043158818</v>
      </c>
      <c r="T9" s="224">
        <v>0.95956388913875801</v>
      </c>
      <c r="U9" s="224">
        <v>0.97154308695184199</v>
      </c>
      <c r="V9" s="224">
        <v>0.83133563034974622</v>
      </c>
      <c r="W9" s="224">
        <v>0.89735597707789749</v>
      </c>
      <c r="X9" s="224">
        <v>0.87334992735393835</v>
      </c>
      <c r="Y9" s="224">
        <v>0.75573515291042892</v>
      </c>
      <c r="DA9" s="177" t="s">
        <v>2700</v>
      </c>
    </row>
    <row r="10" spans="1:105" ht="12" customHeight="1" x14ac:dyDescent="0.25">
      <c r="A10" s="56" t="s">
        <v>95</v>
      </c>
      <c r="B10" s="260">
        <v>5.7801932970096912</v>
      </c>
      <c r="C10" s="260">
        <v>5.7003623473696834</v>
      </c>
      <c r="D10" s="260">
        <v>5.5739410384967201</v>
      </c>
      <c r="E10" s="260">
        <v>5.1727607058802976</v>
      </c>
      <c r="F10" s="260">
        <v>5.0803786627774477</v>
      </c>
      <c r="G10" s="260">
        <v>4.7800045509855256</v>
      </c>
      <c r="H10" s="260">
        <v>3.995476083645856</v>
      </c>
      <c r="I10" s="260">
        <v>3.632999468707407</v>
      </c>
      <c r="J10" s="260">
        <v>3.173395777148134</v>
      </c>
      <c r="K10" s="260">
        <v>3.1066994610236738</v>
      </c>
      <c r="L10" s="260">
        <v>2.644136647356309</v>
      </c>
      <c r="M10" s="260">
        <v>2.4574005091860078</v>
      </c>
      <c r="N10" s="260">
        <v>2.503503622134327</v>
      </c>
      <c r="O10" s="260">
        <v>2.1779162178889369</v>
      </c>
      <c r="P10" s="260">
        <v>2.1228212211905659</v>
      </c>
      <c r="Q10" s="260">
        <v>2.1378425345059742</v>
      </c>
      <c r="R10" s="260">
        <v>1.992117284713915</v>
      </c>
      <c r="S10" s="260">
        <v>1.9484052801993199</v>
      </c>
      <c r="T10" s="260">
        <v>1.838521701307805</v>
      </c>
      <c r="U10" s="260">
        <v>1.859647403611578</v>
      </c>
      <c r="V10" s="260">
        <v>1.6008275360628721</v>
      </c>
      <c r="W10" s="260">
        <v>1.6845827199292369</v>
      </c>
      <c r="X10" s="260">
        <v>1.715683993335906</v>
      </c>
      <c r="Y10" s="260">
        <v>1.381230453223091</v>
      </c>
      <c r="DA10" s="68" t="s">
        <v>2701</v>
      </c>
    </row>
    <row r="11" spans="1:105" ht="12" customHeight="1" x14ac:dyDescent="0.25">
      <c r="A11" s="37" t="s">
        <v>159</v>
      </c>
      <c r="B11" s="226">
        <v>0.68317775061356756</v>
      </c>
      <c r="C11" s="226">
        <v>0.71850954873753514</v>
      </c>
      <c r="D11" s="226">
        <v>0.70971089725669789</v>
      </c>
      <c r="E11" s="226">
        <v>0.68517131921122298</v>
      </c>
      <c r="F11" s="226">
        <v>1.0421695397367829</v>
      </c>
      <c r="G11" s="226">
        <v>1.0165085267899141</v>
      </c>
      <c r="H11" s="226">
        <v>0.57175017791847771</v>
      </c>
      <c r="I11" s="226">
        <v>0.3773464329928935</v>
      </c>
      <c r="J11" s="226">
        <v>0.32124779782855523</v>
      </c>
      <c r="K11" s="226">
        <v>0.32614338700698431</v>
      </c>
      <c r="L11" s="226">
        <v>0.1505913419349631</v>
      </c>
      <c r="M11" s="226">
        <v>0.1341921304083899</v>
      </c>
      <c r="N11" s="226">
        <v>0.1376119917668604</v>
      </c>
      <c r="O11" s="226">
        <v>0.12654910542287559</v>
      </c>
      <c r="P11" s="226">
        <v>0.1165808440270478</v>
      </c>
      <c r="Q11" s="226">
        <v>0</v>
      </c>
      <c r="R11" s="226">
        <v>0.1151111639801416</v>
      </c>
      <c r="S11" s="226">
        <v>6.5651721712317673E-2</v>
      </c>
      <c r="T11" s="226">
        <v>8.5698751506918164E-2</v>
      </c>
      <c r="U11" s="226">
        <v>8.3457893203914682E-2</v>
      </c>
      <c r="V11" s="226">
        <v>8.250032351690921E-2</v>
      </c>
      <c r="W11" s="226">
        <v>7.0049465286659021E-2</v>
      </c>
      <c r="X11" s="226">
        <v>8.5056057118845591E-2</v>
      </c>
      <c r="Y11" s="226">
        <v>8.4341419193714282E-2</v>
      </c>
      <c r="DA11" s="69" t="s">
        <v>2702</v>
      </c>
    </row>
    <row r="12" spans="1:105" ht="12" customHeight="1" x14ac:dyDescent="0.25">
      <c r="A12" s="37" t="s">
        <v>35</v>
      </c>
      <c r="B12" s="226">
        <v>4.8706550409696776</v>
      </c>
      <c r="C12" s="226">
        <v>4.698614786150296</v>
      </c>
      <c r="D12" s="226">
        <v>4.6410769649498897</v>
      </c>
      <c r="E12" s="226">
        <v>4.2977213141690731</v>
      </c>
      <c r="F12" s="226">
        <v>3.7377833338222248</v>
      </c>
      <c r="G12" s="226">
        <v>3.4511663169111859</v>
      </c>
      <c r="H12" s="226">
        <v>3.0200335313742919</v>
      </c>
      <c r="I12" s="226">
        <v>2.7790496108187859</v>
      </c>
      <c r="J12" s="226">
        <v>2.3794378147491821</v>
      </c>
      <c r="K12" s="226">
        <v>2.364154693408687</v>
      </c>
      <c r="L12" s="226">
        <v>2.0150350246270552</v>
      </c>
      <c r="M12" s="226">
        <v>1.699457821464986</v>
      </c>
      <c r="N12" s="226">
        <v>1.786264896501728</v>
      </c>
      <c r="O12" s="226">
        <v>1.3999974786541161</v>
      </c>
      <c r="P12" s="226">
        <v>1.2283045771561849</v>
      </c>
      <c r="Q12" s="226">
        <v>1.2809443770560061</v>
      </c>
      <c r="R12" s="226">
        <v>1.155089689129793</v>
      </c>
      <c r="S12" s="226">
        <v>1.0846092389769999</v>
      </c>
      <c r="T12" s="226">
        <v>0.94702944426810565</v>
      </c>
      <c r="U12" s="226">
        <v>0.97303057343580024</v>
      </c>
      <c r="V12" s="226">
        <v>0.84794268873153267</v>
      </c>
      <c r="W12" s="226">
        <v>0.85283220765796297</v>
      </c>
      <c r="X12" s="226">
        <v>0.94905030543522761</v>
      </c>
      <c r="Y12" s="226">
        <v>0.63320833044600988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0.22636050542644609</v>
      </c>
      <c r="C15" s="226">
        <v>0.28323801248185149</v>
      </c>
      <c r="D15" s="226">
        <v>0.2231531762901327</v>
      </c>
      <c r="E15" s="226">
        <v>0.1898680725000019</v>
      </c>
      <c r="F15" s="226">
        <v>0.30042578921843888</v>
      </c>
      <c r="G15" s="226">
        <v>0.31232970728442561</v>
      </c>
      <c r="H15" s="226">
        <v>0.40369237435308619</v>
      </c>
      <c r="I15" s="226">
        <v>0.47660342489572699</v>
      </c>
      <c r="J15" s="226">
        <v>0.47271016457039672</v>
      </c>
      <c r="K15" s="226">
        <v>0.41640138060800302</v>
      </c>
      <c r="L15" s="226">
        <v>0.47851028079429092</v>
      </c>
      <c r="M15" s="226">
        <v>0.62375055731263207</v>
      </c>
      <c r="N15" s="226">
        <v>0.57962673386573837</v>
      </c>
      <c r="O15" s="226">
        <v>0.65136963381194601</v>
      </c>
      <c r="P15" s="226">
        <v>0.77793580000733331</v>
      </c>
      <c r="Q15" s="226">
        <v>0.856898157449968</v>
      </c>
      <c r="R15" s="226">
        <v>0.72191643160398067</v>
      </c>
      <c r="S15" s="226">
        <v>0.79814431951000242</v>
      </c>
      <c r="T15" s="226">
        <v>0.80579350553278106</v>
      </c>
      <c r="U15" s="226">
        <v>0.80315893697186325</v>
      </c>
      <c r="V15" s="226">
        <v>0.67038452381442992</v>
      </c>
      <c r="W15" s="226">
        <v>0.76170104698461483</v>
      </c>
      <c r="X15" s="226">
        <v>0.68157763078183264</v>
      </c>
      <c r="Y15" s="226">
        <v>0.66368070358336673</v>
      </c>
      <c r="DA15" s="69" t="s">
        <v>2706</v>
      </c>
    </row>
    <row r="16" spans="1:105" ht="12" customHeight="1" x14ac:dyDescent="0.25">
      <c r="A16" s="57" t="s">
        <v>2707</v>
      </c>
      <c r="B16" s="261">
        <v>3.003540821786431</v>
      </c>
      <c r="C16" s="261">
        <v>3.047885023815649</v>
      </c>
      <c r="D16" s="261">
        <v>2.9222130741036421</v>
      </c>
      <c r="E16" s="261">
        <v>2.6660644862727332</v>
      </c>
      <c r="F16" s="261">
        <v>2.6236800714279211</v>
      </c>
      <c r="G16" s="261">
        <v>2.458278563140579</v>
      </c>
      <c r="H16" s="261">
        <v>2.0700539672854288</v>
      </c>
      <c r="I16" s="261">
        <v>1.9039363737030099</v>
      </c>
      <c r="J16" s="261">
        <v>1.594760112349223</v>
      </c>
      <c r="K16" s="261">
        <v>1.560635081197598</v>
      </c>
      <c r="L16" s="261">
        <v>1.313642973863876</v>
      </c>
      <c r="M16" s="261">
        <v>1.193589509925429</v>
      </c>
      <c r="N16" s="261">
        <v>1.22285406462769</v>
      </c>
      <c r="O16" s="261">
        <v>1.0464090837907141</v>
      </c>
      <c r="P16" s="261">
        <v>0.99282250157045682</v>
      </c>
      <c r="Q16" s="261">
        <v>0.98594932295776117</v>
      </c>
      <c r="R16" s="261">
        <v>0.92900137869768828</v>
      </c>
      <c r="S16" s="261">
        <v>0.8904862848144256</v>
      </c>
      <c r="T16" s="261">
        <v>0.83317692621208395</v>
      </c>
      <c r="U16" s="261">
        <v>0.83479910330470763</v>
      </c>
      <c r="V16" s="261">
        <v>0.71722197074525307</v>
      </c>
      <c r="W16" s="261">
        <v>0.74572908559743356</v>
      </c>
      <c r="X16" s="261">
        <v>0.77802808569545634</v>
      </c>
      <c r="Y16" s="261">
        <v>0.59581397910723222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9.0501848948721809E-3</v>
      </c>
      <c r="E19" s="229">
        <v>0</v>
      </c>
      <c r="F19" s="229">
        <v>4.5327206683696171E-2</v>
      </c>
      <c r="G19" s="229">
        <v>0</v>
      </c>
      <c r="H19" s="229">
        <v>0</v>
      </c>
      <c r="I19" s="229">
        <v>9.129147505296846E-2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0.19067223348785201</v>
      </c>
      <c r="C20" s="229">
        <v>0.18868358303360419</v>
      </c>
      <c r="D20" s="229">
        <v>0.18988067395543359</v>
      </c>
      <c r="E20" s="229">
        <v>0.19211538973087841</v>
      </c>
      <c r="F20" s="229">
        <v>0.32847831388920501</v>
      </c>
      <c r="G20" s="229">
        <v>0.33220875212492013</v>
      </c>
      <c r="H20" s="229">
        <v>0.2024648176520164</v>
      </c>
      <c r="I20" s="229">
        <v>0.1355491685203698</v>
      </c>
      <c r="J20" s="229">
        <v>0.14019165697688471</v>
      </c>
      <c r="K20" s="229">
        <v>0.13967137725484011</v>
      </c>
      <c r="L20" s="229">
        <v>7.1114548048531331E-2</v>
      </c>
      <c r="M20" s="229">
        <v>7.2484815668136041E-2</v>
      </c>
      <c r="N20" s="229">
        <v>7.2128753202382295E-2</v>
      </c>
      <c r="O20" s="229">
        <v>7.2636717520814673E-2</v>
      </c>
      <c r="P20" s="229">
        <v>7.3670027515587905E-2</v>
      </c>
      <c r="Q20" s="229">
        <v>0</v>
      </c>
      <c r="R20" s="229">
        <v>7.3701625740113338E-2</v>
      </c>
      <c r="S20" s="229">
        <v>4.4627628107921168E-2</v>
      </c>
      <c r="T20" s="229">
        <v>5.9563817526233437E-2</v>
      </c>
      <c r="U20" s="229">
        <v>5.9969394263893971E-2</v>
      </c>
      <c r="V20" s="229">
        <v>6.0048957248827521E-2</v>
      </c>
      <c r="W20" s="229">
        <v>5.2615755074477237E-2</v>
      </c>
      <c r="X20" s="229">
        <v>5.9746397288251783E-2</v>
      </c>
      <c r="Y20" s="229">
        <v>6.8331888339602631E-2</v>
      </c>
      <c r="DA20" s="73" t="s">
        <v>2712</v>
      </c>
    </row>
    <row r="21" spans="1:105" ht="12" customHeight="1" x14ac:dyDescent="0.25">
      <c r="A21" s="46" t="s">
        <v>32</v>
      </c>
      <c r="B21" s="229">
        <v>0.91328262609970923</v>
      </c>
      <c r="C21" s="229">
        <v>1.1661765254182439</v>
      </c>
      <c r="D21" s="229">
        <v>1.091238372231975</v>
      </c>
      <c r="E21" s="229">
        <v>0.93658091624012352</v>
      </c>
      <c r="F21" s="229">
        <v>0.75758305093818989</v>
      </c>
      <c r="G21" s="229">
        <v>0.79276299927362925</v>
      </c>
      <c r="H21" s="229">
        <v>0.62803344103477377</v>
      </c>
      <c r="I21" s="229">
        <v>0.550594480941343</v>
      </c>
      <c r="J21" s="229">
        <v>0.314780837859503</v>
      </c>
      <c r="K21" s="229">
        <v>0.29877905346565059</v>
      </c>
      <c r="L21" s="229">
        <v>0.23675495089389539</v>
      </c>
      <c r="M21" s="229">
        <v>0.15789523889837889</v>
      </c>
      <c r="N21" s="229">
        <v>0.15772848403798831</v>
      </c>
      <c r="O21" s="229">
        <v>7.8436383510587626E-2</v>
      </c>
      <c r="P21" s="229">
        <v>7.8674541728111821E-2</v>
      </c>
      <c r="Q21" s="229">
        <v>7.8697976553907908E-2</v>
      </c>
      <c r="R21" s="229">
        <v>4.7146880919742423E-2</v>
      </c>
      <c r="S21" s="229">
        <v>6.3052751072828678E-2</v>
      </c>
      <c r="T21" s="229">
        <v>6.2955449306064198E-2</v>
      </c>
      <c r="U21" s="229">
        <v>4.7389166768798147E-2</v>
      </c>
      <c r="V21" s="229">
        <v>1.5794353236143768E-2</v>
      </c>
      <c r="W21" s="229">
        <v>1.5685699284561622E-2</v>
      </c>
      <c r="X21" s="229">
        <v>1.5692410507834199E-2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5.0451486554943168E-4</v>
      </c>
      <c r="C22" s="229">
        <v>4.0686682705668939E-4</v>
      </c>
      <c r="D22" s="229">
        <v>4.0686682705606982E-4</v>
      </c>
      <c r="E22" s="229">
        <v>4.0686682705582007E-4</v>
      </c>
      <c r="F22" s="229">
        <v>4.0686682705156491E-4</v>
      </c>
      <c r="G22" s="229">
        <v>4.0686682705221819E-4</v>
      </c>
      <c r="H22" s="229">
        <v>4.0686682705501869E-4</v>
      </c>
      <c r="I22" s="229">
        <v>4.0686682704994169E-4</v>
      </c>
      <c r="J22" s="229">
        <v>4.0686682705192318E-4</v>
      </c>
      <c r="K22" s="229">
        <v>4.0686682705070492E-4</v>
      </c>
      <c r="L22" s="229">
        <v>4.0686682704472679E-4</v>
      </c>
      <c r="M22" s="229">
        <v>4.0686682703843999E-4</v>
      </c>
      <c r="N22" s="229">
        <v>4.068668270497242E-4</v>
      </c>
      <c r="O22" s="229">
        <v>3.0108145201223501E-4</v>
      </c>
      <c r="P22" s="229">
        <v>3.0108145200476361E-4</v>
      </c>
      <c r="Q22" s="229">
        <v>3.0108145200799638E-4</v>
      </c>
      <c r="R22" s="229">
        <v>3.0108145200480449E-4</v>
      </c>
      <c r="S22" s="229">
        <v>0</v>
      </c>
      <c r="T22" s="229">
        <v>6.0216290402217998E-4</v>
      </c>
      <c r="U22" s="229">
        <v>9.0324435603513669E-4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1.3593807385800869</v>
      </c>
      <c r="C23" s="229">
        <v>1.2338757010303261</v>
      </c>
      <c r="D23" s="229">
        <v>1.241703946480309</v>
      </c>
      <c r="E23" s="229">
        <v>1.205039355962537</v>
      </c>
      <c r="F23" s="229">
        <v>1.178100798731071</v>
      </c>
      <c r="G23" s="229">
        <v>1.127887888099905</v>
      </c>
      <c r="H23" s="229">
        <v>1.0694365508703949</v>
      </c>
      <c r="I23" s="229">
        <v>0.9982812373118104</v>
      </c>
      <c r="J23" s="229">
        <v>1.0383801295384141</v>
      </c>
      <c r="K23" s="229">
        <v>1.0124526672215319</v>
      </c>
      <c r="L23" s="229">
        <v>0.9515706762225512</v>
      </c>
      <c r="M23" s="229">
        <v>0.91797400152878006</v>
      </c>
      <c r="N23" s="229">
        <v>0.93626331702350563</v>
      </c>
      <c r="O23" s="229">
        <v>0.8035712385879068</v>
      </c>
      <c r="P23" s="229">
        <v>0.77619297365546958</v>
      </c>
      <c r="Q23" s="229">
        <v>0.84576563150189599</v>
      </c>
      <c r="R23" s="229">
        <v>0.73956326233652181</v>
      </c>
      <c r="S23" s="229">
        <v>0.73727750768795719</v>
      </c>
      <c r="T23" s="229">
        <v>0.65822066271061164</v>
      </c>
      <c r="U23" s="229">
        <v>0.6991795724656189</v>
      </c>
      <c r="V23" s="229">
        <v>0.61718635872572702</v>
      </c>
      <c r="W23" s="229">
        <v>0.64058177138295824</v>
      </c>
      <c r="X23" s="229">
        <v>0.66664666239867887</v>
      </c>
      <c r="Y23" s="229">
        <v>0.51301390639828837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1.8309007217475831E-2</v>
      </c>
      <c r="I24" s="229">
        <v>1.220600481149825E-2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2.2621795584019189E-3</v>
      </c>
      <c r="L25" s="229">
        <v>2.2621795583686812E-3</v>
      </c>
      <c r="M25" s="229">
        <v>2.2621795583337261E-3</v>
      </c>
      <c r="N25" s="229">
        <v>4.5243591167929333E-3</v>
      </c>
      <c r="O25" s="229">
        <v>4.5243591167243987E-3</v>
      </c>
      <c r="P25" s="229">
        <v>2.2621795583060611E-3</v>
      </c>
      <c r="Q25" s="229">
        <v>9.0405808967806457E-3</v>
      </c>
      <c r="R25" s="229">
        <v>4.5243591166127389E-3</v>
      </c>
      <c r="S25" s="229">
        <v>1.4240338946382E-2</v>
      </c>
      <c r="T25" s="229">
        <v>2.192198464102367E-2</v>
      </c>
      <c r="U25" s="229">
        <v>1.4696029792787909E-2</v>
      </c>
      <c r="V25" s="229">
        <v>1.469602979192933E-2</v>
      </c>
      <c r="W25" s="229">
        <v>1.650251850415748E-2</v>
      </c>
      <c r="X25" s="229">
        <v>1.5599274148703979E-2</v>
      </c>
      <c r="Y25" s="229">
        <v>1.446818436934114E-2</v>
      </c>
      <c r="DA25" s="73" t="s">
        <v>2717</v>
      </c>
    </row>
    <row r="26" spans="1:105" ht="12" customHeight="1" x14ac:dyDescent="0.25">
      <c r="A26" s="46" t="s">
        <v>39</v>
      </c>
      <c r="B26" s="229">
        <v>0.53970070875323395</v>
      </c>
      <c r="C26" s="229">
        <v>0.45874234750641729</v>
      </c>
      <c r="D26" s="229">
        <v>0.38993302971399618</v>
      </c>
      <c r="E26" s="229">
        <v>0.3319219575121381</v>
      </c>
      <c r="F26" s="229">
        <v>0.31378383435870782</v>
      </c>
      <c r="G26" s="229">
        <v>0.2050120568150717</v>
      </c>
      <c r="H26" s="229">
        <v>0.15140328368371361</v>
      </c>
      <c r="I26" s="229">
        <v>0.1156071402379705</v>
      </c>
      <c r="J26" s="229">
        <v>0.10100062114736939</v>
      </c>
      <c r="K26" s="229">
        <v>0.1070629368701225</v>
      </c>
      <c r="L26" s="229">
        <v>5.1533752313485108E-2</v>
      </c>
      <c r="M26" s="229">
        <v>4.2566407444761589E-2</v>
      </c>
      <c r="N26" s="229">
        <v>5.1802284419970868E-2</v>
      </c>
      <c r="O26" s="229">
        <v>8.6939303602668078E-2</v>
      </c>
      <c r="P26" s="229">
        <v>6.1721697660976529E-2</v>
      </c>
      <c r="Q26" s="229">
        <v>5.214405255316866E-2</v>
      </c>
      <c r="R26" s="229">
        <v>6.3764169132693185E-2</v>
      </c>
      <c r="S26" s="229">
        <v>3.1288058999336461E-2</v>
      </c>
      <c r="T26" s="229">
        <v>2.991284912412882E-2</v>
      </c>
      <c r="U26" s="229">
        <v>1.266169565757363E-2</v>
      </c>
      <c r="V26" s="229">
        <v>9.4962717426254287E-3</v>
      </c>
      <c r="W26" s="229">
        <v>2.0343341351278941E-2</v>
      </c>
      <c r="X26" s="229">
        <v>2.0343341351987461E-2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25.53009698518467</v>
      </c>
      <c r="C27" s="261">
        <v>25.907022702433011</v>
      </c>
      <c r="D27" s="261">
        <v>24.838811129880948</v>
      </c>
      <c r="E27" s="261">
        <v>22.661548133318231</v>
      </c>
      <c r="F27" s="261">
        <v>22.301280607137329</v>
      </c>
      <c r="G27" s="261">
        <v>20.89536778669493</v>
      </c>
      <c r="H27" s="261">
        <v>17.59545872192615</v>
      </c>
      <c r="I27" s="261">
        <v>16.183459176475601</v>
      </c>
      <c r="J27" s="261">
        <v>13.5554609549684</v>
      </c>
      <c r="K27" s="261">
        <v>13.26539819017958</v>
      </c>
      <c r="L27" s="261">
        <v>11.16596527784295</v>
      </c>
      <c r="M27" s="261">
        <v>10.14551083436614</v>
      </c>
      <c r="N27" s="261">
        <v>10.394259549335359</v>
      </c>
      <c r="O27" s="261">
        <v>8.8944772122210676</v>
      </c>
      <c r="P27" s="261">
        <v>8.4389912633488819</v>
      </c>
      <c r="Q27" s="261">
        <v>8.3805692451409737</v>
      </c>
      <c r="R27" s="261">
        <v>7.8965117189303529</v>
      </c>
      <c r="S27" s="261">
        <v>7.5691334209226202</v>
      </c>
      <c r="T27" s="261">
        <v>7.0820038728027139</v>
      </c>
      <c r="U27" s="261">
        <v>7.0957923780900147</v>
      </c>
      <c r="V27" s="261">
        <v>6.0963867513346521</v>
      </c>
      <c r="W27" s="261">
        <v>6.3386972275781854</v>
      </c>
      <c r="X27" s="261">
        <v>6.6132387284113783</v>
      </c>
      <c r="Y27" s="261">
        <v>5.064418822411473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7.6926571606413557E-2</v>
      </c>
      <c r="E30" s="229">
        <v>0</v>
      </c>
      <c r="F30" s="229">
        <v>0.38528125681141739</v>
      </c>
      <c r="G30" s="229">
        <v>0</v>
      </c>
      <c r="H30" s="229">
        <v>0</v>
      </c>
      <c r="I30" s="229">
        <v>0.77597753795023228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1.620713984646742</v>
      </c>
      <c r="C31" s="229">
        <v>1.6038104557856361</v>
      </c>
      <c r="D31" s="229">
        <v>1.6139857286211861</v>
      </c>
      <c r="E31" s="229">
        <v>1.632980812712467</v>
      </c>
      <c r="F31" s="229">
        <v>2.7920656680582421</v>
      </c>
      <c r="G31" s="229">
        <v>2.823774393061822</v>
      </c>
      <c r="H31" s="229">
        <v>1.72095095004214</v>
      </c>
      <c r="I31" s="229">
        <v>1.152167932423144</v>
      </c>
      <c r="J31" s="229">
        <v>1.19162908430352</v>
      </c>
      <c r="K31" s="229">
        <v>1.1872067066661409</v>
      </c>
      <c r="L31" s="229">
        <v>0.60447365841251621</v>
      </c>
      <c r="M31" s="229">
        <v>0.61612093317915628</v>
      </c>
      <c r="N31" s="229">
        <v>0.61309440222024936</v>
      </c>
      <c r="O31" s="229">
        <v>0.61741209892692472</v>
      </c>
      <c r="P31" s="229">
        <v>0.62619523388249732</v>
      </c>
      <c r="Q31" s="229">
        <v>0</v>
      </c>
      <c r="R31" s="229">
        <v>0.62646381879096358</v>
      </c>
      <c r="S31" s="229">
        <v>0.37933483891733</v>
      </c>
      <c r="T31" s="229">
        <v>0.5062924489729842</v>
      </c>
      <c r="U31" s="229">
        <v>0.50973985124309884</v>
      </c>
      <c r="V31" s="229">
        <v>0.51041613661503393</v>
      </c>
      <c r="W31" s="229">
        <v>0.44723391813305652</v>
      </c>
      <c r="X31" s="229">
        <v>0.50784437695014006</v>
      </c>
      <c r="Y31" s="229">
        <v>0.58082105088662228</v>
      </c>
      <c r="DA31" s="73" t="s">
        <v>2724</v>
      </c>
    </row>
    <row r="32" spans="1:105" ht="12" customHeight="1" x14ac:dyDescent="0.25">
      <c r="A32" s="46" t="s">
        <v>32</v>
      </c>
      <c r="B32" s="229">
        <v>7.7629023218475286</v>
      </c>
      <c r="C32" s="229">
        <v>9.9125004660550733</v>
      </c>
      <c r="D32" s="229">
        <v>9.275526163971783</v>
      </c>
      <c r="E32" s="229">
        <v>7.9609377880410506</v>
      </c>
      <c r="F32" s="229">
        <v>6.4394559329746146</v>
      </c>
      <c r="G32" s="229">
        <v>6.7384854938258512</v>
      </c>
      <c r="H32" s="229">
        <v>5.3382842487955759</v>
      </c>
      <c r="I32" s="229">
        <v>4.6800530880014168</v>
      </c>
      <c r="J32" s="229">
        <v>2.6756371218057762</v>
      </c>
      <c r="K32" s="229">
        <v>2.5396219544580299</v>
      </c>
      <c r="L32" s="229">
        <v>2.0124170825981111</v>
      </c>
      <c r="M32" s="229">
        <v>1.3421095306362201</v>
      </c>
      <c r="N32" s="229">
        <v>1.3406921143229009</v>
      </c>
      <c r="O32" s="229">
        <v>0.66670925983999474</v>
      </c>
      <c r="P32" s="229">
        <v>0.66873360468895049</v>
      </c>
      <c r="Q32" s="229">
        <v>0.66893280070821737</v>
      </c>
      <c r="R32" s="229">
        <v>0.40074848781781069</v>
      </c>
      <c r="S32" s="229">
        <v>0.535948384119044</v>
      </c>
      <c r="T32" s="229">
        <v>0.5351213191015457</v>
      </c>
      <c r="U32" s="229">
        <v>0.40280791753478429</v>
      </c>
      <c r="V32" s="229">
        <v>0.134252002507222</v>
      </c>
      <c r="W32" s="229">
        <v>0.1333284439187738</v>
      </c>
      <c r="X32" s="229">
        <v>0.13338548931659069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4.2883763571701693E-3</v>
      </c>
      <c r="C33" s="229">
        <v>3.458368029981861E-3</v>
      </c>
      <c r="D33" s="229">
        <v>3.458368029976594E-3</v>
      </c>
      <c r="E33" s="229">
        <v>3.458368029974472E-3</v>
      </c>
      <c r="F33" s="229">
        <v>3.4583680299383008E-3</v>
      </c>
      <c r="G33" s="229">
        <v>3.458368029943855E-3</v>
      </c>
      <c r="H33" s="229">
        <v>3.4583680299676602E-3</v>
      </c>
      <c r="I33" s="229">
        <v>3.458368029924505E-3</v>
      </c>
      <c r="J33" s="229">
        <v>3.458368029941347E-3</v>
      </c>
      <c r="K33" s="229">
        <v>3.4583680299309911E-3</v>
      </c>
      <c r="L33" s="229">
        <v>3.4583680298801789E-3</v>
      </c>
      <c r="M33" s="229">
        <v>3.4583680298267399E-3</v>
      </c>
      <c r="N33" s="229">
        <v>3.4583680299226549E-3</v>
      </c>
      <c r="O33" s="229">
        <v>2.559192342103998E-3</v>
      </c>
      <c r="P33" s="229">
        <v>2.559192342040491E-3</v>
      </c>
      <c r="Q33" s="229">
        <v>2.5591923420679699E-3</v>
      </c>
      <c r="R33" s="229">
        <v>2.5591923420408389E-3</v>
      </c>
      <c r="S33" s="229">
        <v>0</v>
      </c>
      <c r="T33" s="229">
        <v>5.1183846841885306E-3</v>
      </c>
      <c r="U33" s="229">
        <v>7.6775770262986643E-3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11.55473627793074</v>
      </c>
      <c r="C34" s="229">
        <v>10.48794345875778</v>
      </c>
      <c r="D34" s="229">
        <v>10.554483545082631</v>
      </c>
      <c r="E34" s="229">
        <v>10.24283452568157</v>
      </c>
      <c r="F34" s="229">
        <v>10.013856789214101</v>
      </c>
      <c r="G34" s="229">
        <v>9.5870470488492003</v>
      </c>
      <c r="H34" s="229">
        <v>9.0902106823983555</v>
      </c>
      <c r="I34" s="229">
        <v>8.4853905171503925</v>
      </c>
      <c r="J34" s="229">
        <v>8.8262311010765195</v>
      </c>
      <c r="K34" s="229">
        <v>8.6058476713830192</v>
      </c>
      <c r="L34" s="229">
        <v>8.0883507478916865</v>
      </c>
      <c r="M34" s="229">
        <v>7.8027790129946304</v>
      </c>
      <c r="N34" s="229">
        <v>7.9582381946997964</v>
      </c>
      <c r="O34" s="229">
        <v>6.8303555279972086</v>
      </c>
      <c r="P34" s="229">
        <v>6.5976402760714921</v>
      </c>
      <c r="Q34" s="229">
        <v>7.1890078677661204</v>
      </c>
      <c r="R34" s="229">
        <v>6.2862877298604376</v>
      </c>
      <c r="S34" s="229">
        <v>6.2668588153476383</v>
      </c>
      <c r="T34" s="229">
        <v>5.594875633040199</v>
      </c>
      <c r="U34" s="229">
        <v>5.9430263659577598</v>
      </c>
      <c r="V34" s="229">
        <v>5.2460840491686804</v>
      </c>
      <c r="W34" s="229">
        <v>5.4449450567551452</v>
      </c>
      <c r="X34" s="229">
        <v>5.6664966303887709</v>
      </c>
      <c r="Y34" s="229">
        <v>4.3606182043854513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0.15562656134854461</v>
      </c>
      <c r="I35" s="229">
        <v>0.10375104089773519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1.922852624641631E-2</v>
      </c>
      <c r="L36" s="229">
        <v>1.922852624613379E-2</v>
      </c>
      <c r="M36" s="229">
        <v>1.922852624583667E-2</v>
      </c>
      <c r="N36" s="229">
        <v>3.8457052492739931E-2</v>
      </c>
      <c r="O36" s="229">
        <v>3.8457052492157383E-2</v>
      </c>
      <c r="P36" s="229">
        <v>1.9228526245601521E-2</v>
      </c>
      <c r="Q36" s="229">
        <v>7.6844937622635529E-2</v>
      </c>
      <c r="R36" s="229">
        <v>3.8457052491208288E-2</v>
      </c>
      <c r="S36" s="229">
        <v>0.121042881044247</v>
      </c>
      <c r="T36" s="229">
        <v>0.18633686944870129</v>
      </c>
      <c r="U36" s="229">
        <v>0.12491625323869721</v>
      </c>
      <c r="V36" s="229">
        <v>0.12491625323139929</v>
      </c>
      <c r="W36" s="229">
        <v>0.1402714072853386</v>
      </c>
      <c r="X36" s="229">
        <v>0.13259383026398389</v>
      </c>
      <c r="Y36" s="229">
        <v>0.1229795671393997</v>
      </c>
      <c r="DA36" s="73" t="s">
        <v>2729</v>
      </c>
    </row>
    <row r="37" spans="1:105" ht="12" customHeight="1" x14ac:dyDescent="0.25">
      <c r="A37" s="46" t="s">
        <v>39</v>
      </c>
      <c r="B37" s="229">
        <v>4.5874560244024876</v>
      </c>
      <c r="C37" s="229">
        <v>3.8993099538045479</v>
      </c>
      <c r="D37" s="229">
        <v>3.3144307525689678</v>
      </c>
      <c r="E37" s="229">
        <v>2.821336638853174</v>
      </c>
      <c r="F37" s="229">
        <v>2.6671625920490172</v>
      </c>
      <c r="G37" s="229">
        <v>1.742602482928109</v>
      </c>
      <c r="H37" s="229">
        <v>1.286927911311565</v>
      </c>
      <c r="I37" s="229">
        <v>0.98266069202274964</v>
      </c>
      <c r="J37" s="229">
        <v>0.85850527975264035</v>
      </c>
      <c r="K37" s="229">
        <v>0.91003496339604095</v>
      </c>
      <c r="L37" s="229">
        <v>0.43803689466462348</v>
      </c>
      <c r="M37" s="229">
        <v>0.36181446328047362</v>
      </c>
      <c r="N37" s="229">
        <v>0.4403194175697524</v>
      </c>
      <c r="O37" s="229">
        <v>0.73898408062267873</v>
      </c>
      <c r="P37" s="229">
        <v>0.52463443011830058</v>
      </c>
      <c r="Q37" s="229">
        <v>0.44322444670193373</v>
      </c>
      <c r="R37" s="229">
        <v>0.54199543762789226</v>
      </c>
      <c r="S37" s="229">
        <v>0.26594850149435989</v>
      </c>
      <c r="T37" s="229">
        <v>0.25425921755509501</v>
      </c>
      <c r="U37" s="229">
        <v>0.1076244130893758</v>
      </c>
      <c r="V37" s="229">
        <v>8.0718309812316161E-2</v>
      </c>
      <c r="W37" s="229">
        <v>0.17291840148587101</v>
      </c>
      <c r="X37" s="229">
        <v>0.17291840149189339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3.546465433269633</v>
      </c>
      <c r="C38" s="261">
        <v>3.772281566686825</v>
      </c>
      <c r="D38" s="261">
        <v>3.4162268417133701</v>
      </c>
      <c r="E38" s="261">
        <v>3.0970487579921349</v>
      </c>
      <c r="F38" s="261">
        <v>3.702388774286995</v>
      </c>
      <c r="G38" s="261">
        <v>3.633838214200114</v>
      </c>
      <c r="H38" s="261">
        <v>3.6106298085268929</v>
      </c>
      <c r="I38" s="261">
        <v>3.6139507979655812</v>
      </c>
      <c r="J38" s="261">
        <v>3.418359783320458</v>
      </c>
      <c r="K38" s="261">
        <v>3.214241402236707</v>
      </c>
      <c r="L38" s="261">
        <v>3.0892530748964462</v>
      </c>
      <c r="M38" s="261">
        <v>3.292622851905346</v>
      </c>
      <c r="N38" s="261">
        <v>3.2383047412872519</v>
      </c>
      <c r="O38" s="261">
        <v>3.1108691367199781</v>
      </c>
      <c r="P38" s="261">
        <v>3.2752981609754781</v>
      </c>
      <c r="Q38" s="261">
        <v>3.408135300281403</v>
      </c>
      <c r="R38" s="261">
        <v>3.071106261063278</v>
      </c>
      <c r="S38" s="261">
        <v>3.1391113573618989</v>
      </c>
      <c r="T38" s="261">
        <v>3.027957161282302</v>
      </c>
      <c r="U38" s="261">
        <v>3.065758185492478</v>
      </c>
      <c r="V38" s="261">
        <v>2.6233257668814209</v>
      </c>
      <c r="W38" s="261">
        <v>2.8316566387791431</v>
      </c>
      <c r="X38" s="261">
        <v>2.7559042152057618</v>
      </c>
      <c r="Y38" s="261">
        <v>2.3847642602951309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13.527550617842557</v>
      </c>
      <c r="C39" s="261">
        <f t="shared" si="0"/>
        <v>14.027838250777563</v>
      </c>
      <c r="D39" s="261">
        <f t="shared" si="0"/>
        <v>13.141684878412528</v>
      </c>
      <c r="E39" s="261">
        <f t="shared" si="0"/>
        <v>11.963535775323162</v>
      </c>
      <c r="F39" s="261">
        <f t="shared" si="0"/>
        <v>12.818423871877668</v>
      </c>
      <c r="G39" s="261">
        <f t="shared" si="0"/>
        <v>12.293138757121728</v>
      </c>
      <c r="H39" s="261">
        <f t="shared" si="0"/>
        <v>11.229014309015735</v>
      </c>
      <c r="I39" s="261">
        <f t="shared" si="0"/>
        <v>10.800682586578178</v>
      </c>
      <c r="J39" s="261">
        <f t="shared" si="0"/>
        <v>9.6702997468162479</v>
      </c>
      <c r="K39" s="261">
        <f t="shared" si="0"/>
        <v>9.2526508547547568</v>
      </c>
      <c r="L39" s="261">
        <f t="shared" si="0"/>
        <v>8.4068608448507192</v>
      </c>
      <c r="M39" s="261">
        <f t="shared" si="0"/>
        <v>8.4122357818513418</v>
      </c>
      <c r="N39" s="261">
        <f t="shared" si="0"/>
        <v>8.401525041743902</v>
      </c>
      <c r="O39" s="261">
        <f t="shared" si="0"/>
        <v>7.721456732318968</v>
      </c>
      <c r="P39" s="261">
        <f t="shared" si="0"/>
        <v>7.8459892256682053</v>
      </c>
      <c r="Q39" s="261">
        <f t="shared" si="0"/>
        <v>8.0396796951306868</v>
      </c>
      <c r="R39" s="261">
        <f t="shared" si="0"/>
        <v>7.3500417145560606</v>
      </c>
      <c r="S39" s="261">
        <f t="shared" si="0"/>
        <v>7.3601358298158264</v>
      </c>
      <c r="T39" s="261">
        <f t="shared" si="0"/>
        <v>7.0292915637149491</v>
      </c>
      <c r="U39" s="261">
        <f t="shared" si="0"/>
        <v>7.0981474241999392</v>
      </c>
      <c r="V39" s="261">
        <f t="shared" si="0"/>
        <v>6.0814692950589748</v>
      </c>
      <c r="W39" s="261">
        <f t="shared" si="0"/>
        <v>6.4866827274565901</v>
      </c>
      <c r="X39" s="261">
        <f t="shared" si="0"/>
        <v>6.4523246947241946</v>
      </c>
      <c r="Y39" s="261">
        <f t="shared" si="0"/>
        <v>5.3800174575962698</v>
      </c>
      <c r="DA39" s="70"/>
    </row>
    <row r="40" spans="1:105" ht="12" customHeight="1" x14ac:dyDescent="0.25">
      <c r="A40" s="60" t="s">
        <v>2734</v>
      </c>
      <c r="B40" s="329">
        <v>4.6820973221430577</v>
      </c>
      <c r="C40" s="329">
        <v>4.7758587652534894</v>
      </c>
      <c r="D40" s="329">
        <v>4.5901632336600606</v>
      </c>
      <c r="E40" s="329">
        <v>4.1929841152605523</v>
      </c>
      <c r="F40" s="329">
        <v>4.1301143191299996</v>
      </c>
      <c r="G40" s="329">
        <v>3.8903069223852271</v>
      </c>
      <c r="H40" s="329">
        <v>3.2772083746555372</v>
      </c>
      <c r="I40" s="329">
        <v>3.0207857602388128</v>
      </c>
      <c r="J40" s="329">
        <v>2.5313348689601041</v>
      </c>
      <c r="K40" s="329">
        <v>2.4747951829467119</v>
      </c>
      <c r="L40" s="329">
        <v>2.0912934143587529</v>
      </c>
      <c r="M40" s="329">
        <v>1.9012070774923739</v>
      </c>
      <c r="N40" s="329">
        <v>1.945689437963243</v>
      </c>
      <c r="O40" s="329">
        <v>1.656552202054876</v>
      </c>
      <c r="P40" s="329">
        <v>1.576671915947226</v>
      </c>
      <c r="Q40" s="329">
        <v>1.5663779826400179</v>
      </c>
      <c r="R40" s="329">
        <v>1.4736263949590691</v>
      </c>
      <c r="S40" s="329">
        <v>1.416621552043319</v>
      </c>
      <c r="T40" s="329">
        <v>1.323730085058382</v>
      </c>
      <c r="U40" s="329">
        <v>1.330722188792246</v>
      </c>
      <c r="V40" s="329">
        <v>1.1432760702995779</v>
      </c>
      <c r="W40" s="329">
        <v>1.186671558767836</v>
      </c>
      <c r="X40" s="329">
        <v>1.238367343366011</v>
      </c>
      <c r="Y40" s="329">
        <v>0.95082699128187143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1.6407546132409311E-2</v>
      </c>
      <c r="E42" s="295">
        <v>0</v>
      </c>
      <c r="F42" s="295">
        <v>8.1059712931637801E-2</v>
      </c>
      <c r="G42" s="295">
        <v>0</v>
      </c>
      <c r="H42" s="295">
        <v>0</v>
      </c>
      <c r="I42" s="295">
        <v>0.1553018228584358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0.36241345047933238</v>
      </c>
      <c r="C43" s="295">
        <v>0.34809505882746899</v>
      </c>
      <c r="D43" s="295">
        <v>0.34424444956278949</v>
      </c>
      <c r="E43" s="295">
        <v>0.34517053091234118</v>
      </c>
      <c r="F43" s="295">
        <v>0.58742551717189029</v>
      </c>
      <c r="G43" s="295">
        <v>0.57366823276937728</v>
      </c>
      <c r="H43" s="295">
        <v>0.34923271716724841</v>
      </c>
      <c r="I43" s="295">
        <v>0.23059144291342279</v>
      </c>
      <c r="J43" s="295">
        <v>0.2376344500626239</v>
      </c>
      <c r="K43" s="295">
        <v>0.23823648327451821</v>
      </c>
      <c r="L43" s="295">
        <v>0.1180853119756253</v>
      </c>
      <c r="M43" s="295">
        <v>0.1200053623074889</v>
      </c>
      <c r="N43" s="295">
        <v>0.1203478943632236</v>
      </c>
      <c r="O43" s="295">
        <v>0.12604329106180739</v>
      </c>
      <c r="P43" s="295">
        <v>0.1250929101565687</v>
      </c>
      <c r="Q43" s="295">
        <v>0</v>
      </c>
      <c r="R43" s="295">
        <v>0.12622870229763561</v>
      </c>
      <c r="S43" s="295">
        <v>7.4820841105515068E-2</v>
      </c>
      <c r="T43" s="295">
        <v>0.1009893490224897</v>
      </c>
      <c r="U43" s="295">
        <v>9.8944613132245965E-2</v>
      </c>
      <c r="V43" s="295">
        <v>9.9061467234463782E-2</v>
      </c>
      <c r="W43" s="295">
        <v>8.8078851103610648E-2</v>
      </c>
      <c r="X43" s="295">
        <v>9.9702783920730814E-2</v>
      </c>
      <c r="Y43" s="295">
        <v>0.11176102826691429</v>
      </c>
      <c r="DA43" s="122" t="s">
        <v>2738</v>
      </c>
    </row>
    <row r="44" spans="1:105" ht="12" customHeight="1" x14ac:dyDescent="0.25">
      <c r="A44" s="59" t="s">
        <v>32</v>
      </c>
      <c r="B44" s="295">
        <v>1.7358893937155739</v>
      </c>
      <c r="C44" s="295">
        <v>2.151434055322023</v>
      </c>
      <c r="D44" s="295">
        <v>1.9783622259470131</v>
      </c>
      <c r="E44" s="295">
        <v>1.6827393815447671</v>
      </c>
      <c r="F44" s="295">
        <v>1.3548036405475761</v>
      </c>
      <c r="G44" s="295">
        <v>1.368967391404674</v>
      </c>
      <c r="H44" s="295">
        <v>1.0832984595943029</v>
      </c>
      <c r="I44" s="295">
        <v>0.93665182314528106</v>
      </c>
      <c r="J44" s="295">
        <v>0.53357505651943871</v>
      </c>
      <c r="K44" s="295">
        <v>0.50962532462089849</v>
      </c>
      <c r="L44" s="295">
        <v>0.39313028072681228</v>
      </c>
      <c r="M44" s="295">
        <v>0.26141027159922881</v>
      </c>
      <c r="N44" s="295">
        <v>0.26317231467752961</v>
      </c>
      <c r="O44" s="295">
        <v>0.13610719556300879</v>
      </c>
      <c r="P44" s="295">
        <v>0.13359065704056519</v>
      </c>
      <c r="Q44" s="295">
        <v>0.13334302905833881</v>
      </c>
      <c r="R44" s="295">
        <v>8.0748416824150931E-2</v>
      </c>
      <c r="S44" s="295">
        <v>0.1057116425250561</v>
      </c>
      <c r="T44" s="295">
        <v>0.1067397978653337</v>
      </c>
      <c r="U44" s="295">
        <v>7.818826303238631E-2</v>
      </c>
      <c r="V44" s="295">
        <v>2.6055603249003158E-2</v>
      </c>
      <c r="W44" s="295">
        <v>2.6257883589911438E-2</v>
      </c>
      <c r="X44" s="295">
        <v>2.6186968337346919E-2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2.583794477948151</v>
      </c>
      <c r="C45" s="295">
        <v>2.2763296511039961</v>
      </c>
      <c r="D45" s="295">
        <v>2.2511490120178488</v>
      </c>
      <c r="E45" s="295">
        <v>2.165074202803444</v>
      </c>
      <c r="F45" s="295">
        <v>2.106825448478896</v>
      </c>
      <c r="G45" s="295">
        <v>1.947671298211175</v>
      </c>
      <c r="H45" s="295">
        <v>1.8446771978939851</v>
      </c>
      <c r="I45" s="295">
        <v>1.6982406713216729</v>
      </c>
      <c r="J45" s="295">
        <v>1.7601253623780411</v>
      </c>
      <c r="K45" s="295">
        <v>1.7269333750512961</v>
      </c>
      <c r="L45" s="295">
        <v>1.5800778216563149</v>
      </c>
      <c r="M45" s="295">
        <v>1.5197914435856561</v>
      </c>
      <c r="N45" s="295">
        <v>1.56216922892249</v>
      </c>
      <c r="O45" s="295">
        <v>1.394401715430059</v>
      </c>
      <c r="P45" s="295">
        <v>1.3179883487500921</v>
      </c>
      <c r="Q45" s="295">
        <v>1.43303495358168</v>
      </c>
      <c r="R45" s="295">
        <v>1.2666492758372829</v>
      </c>
      <c r="S45" s="295">
        <v>1.236089068412747</v>
      </c>
      <c r="T45" s="295">
        <v>1.116000938170558</v>
      </c>
      <c r="U45" s="295">
        <v>1.1535893126276131</v>
      </c>
      <c r="V45" s="295">
        <v>1.0181589998161109</v>
      </c>
      <c r="W45" s="295">
        <v>1.072334824074314</v>
      </c>
      <c r="X45" s="295">
        <v>1.112477591107933</v>
      </c>
      <c r="Y45" s="295">
        <v>0.83906596301495717</v>
      </c>
      <c r="DA45" s="122" t="s">
        <v>2740</v>
      </c>
    </row>
    <row r="46" spans="1:105" ht="12" customHeight="1" x14ac:dyDescent="0.25">
      <c r="A46" s="60" t="s">
        <v>2741</v>
      </c>
      <c r="B46" s="329">
        <v>3.2037768765721948</v>
      </c>
      <c r="C46" s="329">
        <v>3.2510773587366928</v>
      </c>
      <c r="D46" s="329">
        <v>3.117027279043886</v>
      </c>
      <c r="E46" s="329">
        <v>2.8438021186909159</v>
      </c>
      <c r="F46" s="329">
        <v>2.798592076189784</v>
      </c>
      <c r="G46" s="329">
        <v>2.622163800683285</v>
      </c>
      <c r="H46" s="329">
        <v>2.2080575651044581</v>
      </c>
      <c r="I46" s="329">
        <v>2.0308654652832119</v>
      </c>
      <c r="J46" s="329">
        <v>1.701077453172505</v>
      </c>
      <c r="K46" s="329">
        <v>1.664677419944105</v>
      </c>
      <c r="L46" s="329">
        <v>1.401219172121468</v>
      </c>
      <c r="M46" s="329">
        <v>1.273162143920457</v>
      </c>
      <c r="N46" s="329">
        <v>1.3043776689362021</v>
      </c>
      <c r="O46" s="329">
        <v>1.1161696893767621</v>
      </c>
      <c r="P46" s="329">
        <v>1.059010668341821</v>
      </c>
      <c r="Q46" s="329">
        <v>1.0516792778216131</v>
      </c>
      <c r="R46" s="329">
        <v>0.99093480394420141</v>
      </c>
      <c r="S46" s="329">
        <v>0.94985203713538779</v>
      </c>
      <c r="T46" s="329">
        <v>0.88872205462622267</v>
      </c>
      <c r="U46" s="329">
        <v>0.89045237685835477</v>
      </c>
      <c r="V46" s="329">
        <v>0.76503676879493676</v>
      </c>
      <c r="W46" s="329">
        <v>0.79544435797059587</v>
      </c>
      <c r="X46" s="329">
        <v>0.82989662474182002</v>
      </c>
      <c r="Y46" s="329">
        <v>0.63553491104771453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9.6535305545303301E-3</v>
      </c>
      <c r="E49" s="229">
        <v>0</v>
      </c>
      <c r="F49" s="229">
        <v>4.834902046260927E-2</v>
      </c>
      <c r="G49" s="229">
        <v>0</v>
      </c>
      <c r="H49" s="229">
        <v>0</v>
      </c>
      <c r="I49" s="229">
        <v>9.7377573389833078E-2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0.20338371572037561</v>
      </c>
      <c r="C50" s="229">
        <v>0.20126248856917789</v>
      </c>
      <c r="D50" s="229">
        <v>0.20253938555246259</v>
      </c>
      <c r="E50" s="229">
        <v>0.20492308237960369</v>
      </c>
      <c r="F50" s="229">
        <v>0.35037686814848551</v>
      </c>
      <c r="G50" s="229">
        <v>0.35435600226658148</v>
      </c>
      <c r="H50" s="229">
        <v>0.21596247216215089</v>
      </c>
      <c r="I50" s="229">
        <v>0.14458577975506121</v>
      </c>
      <c r="J50" s="229">
        <v>0.14953776744201031</v>
      </c>
      <c r="K50" s="229">
        <v>0.14898280240516279</v>
      </c>
      <c r="L50" s="229">
        <v>7.5855517918433438E-2</v>
      </c>
      <c r="M50" s="229">
        <v>7.7317136712678439E-2</v>
      </c>
      <c r="N50" s="229">
        <v>7.693733674920776E-2</v>
      </c>
      <c r="O50" s="229">
        <v>7.7479165355535659E-2</v>
      </c>
      <c r="P50" s="229">
        <v>7.8581362683293798E-2</v>
      </c>
      <c r="Q50" s="229">
        <v>0</v>
      </c>
      <c r="R50" s="229">
        <v>7.861506745612093E-2</v>
      </c>
      <c r="S50" s="229">
        <v>4.7602803315115932E-2</v>
      </c>
      <c r="T50" s="229">
        <v>6.3534738694648971E-2</v>
      </c>
      <c r="U50" s="229">
        <v>6.3967353881486916E-2</v>
      </c>
      <c r="V50" s="229">
        <v>6.4052221065416054E-2</v>
      </c>
      <c r="W50" s="229">
        <v>5.6123472079442398E-2</v>
      </c>
      <c r="X50" s="229">
        <v>6.3729490440801909E-2</v>
      </c>
      <c r="Y50" s="229">
        <v>7.2887347562242827E-2</v>
      </c>
      <c r="DA50" s="73" t="s">
        <v>2746</v>
      </c>
    </row>
    <row r="51" spans="1:105" ht="12" customHeight="1" x14ac:dyDescent="0.25">
      <c r="A51" s="64" t="s">
        <v>32</v>
      </c>
      <c r="B51" s="229">
        <v>0.97416813450635675</v>
      </c>
      <c r="C51" s="229">
        <v>1.243921627112794</v>
      </c>
      <c r="D51" s="229">
        <v>1.16398759704744</v>
      </c>
      <c r="E51" s="229">
        <v>0.99901964398946541</v>
      </c>
      <c r="F51" s="229">
        <v>0.80808858766740288</v>
      </c>
      <c r="G51" s="229">
        <v>0.84561386589187126</v>
      </c>
      <c r="H51" s="229">
        <v>0.6699023371037589</v>
      </c>
      <c r="I51" s="229">
        <v>0.5873007796707661</v>
      </c>
      <c r="J51" s="229">
        <v>0.33576622705013659</v>
      </c>
      <c r="K51" s="229">
        <v>0.31869765703002739</v>
      </c>
      <c r="L51" s="229">
        <v>0.25253861428682178</v>
      </c>
      <c r="M51" s="229">
        <v>0.1684215881582708</v>
      </c>
      <c r="N51" s="229">
        <v>0.1682437163071876</v>
      </c>
      <c r="O51" s="229">
        <v>8.3665475744626808E-2</v>
      </c>
      <c r="P51" s="229">
        <v>8.3919511176652625E-2</v>
      </c>
      <c r="Q51" s="229">
        <v>8.3944508324168485E-2</v>
      </c>
      <c r="R51" s="229">
        <v>5.0290006314391941E-2</v>
      </c>
      <c r="S51" s="229">
        <v>6.7256267811017303E-2</v>
      </c>
      <c r="T51" s="229">
        <v>6.7152479259801778E-2</v>
      </c>
      <c r="U51" s="229">
        <v>5.0548444553384697E-2</v>
      </c>
      <c r="V51" s="229">
        <v>1.6847310118553359E-2</v>
      </c>
      <c r="W51" s="229">
        <v>1.673141257019907E-2</v>
      </c>
      <c r="X51" s="229">
        <v>1.6738571208356479E-2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5.3814918991939393E-4</v>
      </c>
      <c r="C52" s="229">
        <v>4.3399128219380218E-4</v>
      </c>
      <c r="D52" s="229">
        <v>4.339912821931413E-4</v>
      </c>
      <c r="E52" s="229">
        <v>4.3399128219287502E-4</v>
      </c>
      <c r="F52" s="229">
        <v>4.3399128218833601E-4</v>
      </c>
      <c r="G52" s="229">
        <v>4.3399128218903277E-4</v>
      </c>
      <c r="H52" s="229">
        <v>4.3399128219202008E-4</v>
      </c>
      <c r="I52" s="229">
        <v>4.339912821866047E-4</v>
      </c>
      <c r="J52" s="229">
        <v>4.3399128218871808E-4</v>
      </c>
      <c r="K52" s="229">
        <v>4.3399128218741861E-4</v>
      </c>
      <c r="L52" s="229">
        <v>4.3399128218104199E-4</v>
      </c>
      <c r="M52" s="229">
        <v>4.3399128217433598E-4</v>
      </c>
      <c r="N52" s="229">
        <v>4.3399128218637241E-4</v>
      </c>
      <c r="O52" s="229">
        <v>3.211535488130508E-4</v>
      </c>
      <c r="P52" s="229">
        <v>3.2115354880508132E-4</v>
      </c>
      <c r="Q52" s="229">
        <v>3.2115354880852967E-4</v>
      </c>
      <c r="R52" s="229">
        <v>3.2115354880512501E-4</v>
      </c>
      <c r="S52" s="229">
        <v>0</v>
      </c>
      <c r="T52" s="229">
        <v>6.4230709762365845E-4</v>
      </c>
      <c r="U52" s="229">
        <v>9.6346064643747947E-4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1.4500061211520929</v>
      </c>
      <c r="C53" s="229">
        <v>1.3161340810990161</v>
      </c>
      <c r="D53" s="229">
        <v>1.324484209578997</v>
      </c>
      <c r="E53" s="229">
        <v>1.2853753130267069</v>
      </c>
      <c r="F53" s="229">
        <v>1.2566408519798089</v>
      </c>
      <c r="G53" s="229">
        <v>1.203080413973233</v>
      </c>
      <c r="H53" s="229">
        <v>1.140732320928421</v>
      </c>
      <c r="I53" s="229">
        <v>1.064833319799265</v>
      </c>
      <c r="J53" s="229">
        <v>1.107605471507642</v>
      </c>
      <c r="K53" s="229">
        <v>1.079949511702968</v>
      </c>
      <c r="L53" s="229">
        <v>1.0150087213040551</v>
      </c>
      <c r="M53" s="229">
        <v>0.9791722682973657</v>
      </c>
      <c r="N53" s="229">
        <v>0.99868087149173923</v>
      </c>
      <c r="O53" s="229">
        <v>0.85714265449376748</v>
      </c>
      <c r="P53" s="229">
        <v>0.82793917189916788</v>
      </c>
      <c r="Q53" s="229">
        <v>0.90215000693535652</v>
      </c>
      <c r="R53" s="229">
        <v>0.78886747982562366</v>
      </c>
      <c r="S53" s="229">
        <v>0.78642934153382149</v>
      </c>
      <c r="T53" s="229">
        <v>0.70210204022465228</v>
      </c>
      <c r="U53" s="229">
        <v>0.74579154396332681</v>
      </c>
      <c r="V53" s="229">
        <v>0.65833211597410901</v>
      </c>
      <c r="W53" s="229">
        <v>0.68328722280848897</v>
      </c>
      <c r="X53" s="229">
        <v>0.71108977322525746</v>
      </c>
      <c r="Y53" s="229">
        <v>0.5472148334915079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1.95296076986409E-2</v>
      </c>
      <c r="I54" s="229">
        <v>1.3019738465598139E-2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2.412991528962048E-3</v>
      </c>
      <c r="L55" s="229">
        <v>2.4129915289265941E-3</v>
      </c>
      <c r="M55" s="229">
        <v>2.412991528889308E-3</v>
      </c>
      <c r="N55" s="229">
        <v>4.825983057912462E-3</v>
      </c>
      <c r="O55" s="229">
        <v>4.8259830578393581E-3</v>
      </c>
      <c r="P55" s="229">
        <v>2.412991528859799E-3</v>
      </c>
      <c r="Q55" s="229">
        <v>9.6432862898993624E-3</v>
      </c>
      <c r="R55" s="229">
        <v>4.8259830577202572E-3</v>
      </c>
      <c r="S55" s="229">
        <v>1.5189694876140809E-2</v>
      </c>
      <c r="T55" s="229">
        <v>2.3383450283758579E-2</v>
      </c>
      <c r="U55" s="229">
        <v>1.5675765112307099E-2</v>
      </c>
      <c r="V55" s="229">
        <v>1.567576511139129E-2</v>
      </c>
      <c r="W55" s="229">
        <v>1.7602686404434648E-2</v>
      </c>
      <c r="X55" s="229">
        <v>1.6639225758617579E-2</v>
      </c>
      <c r="Y55" s="229">
        <v>1.5432729993963879E-2</v>
      </c>
      <c r="DA55" s="73" t="s">
        <v>2751</v>
      </c>
    </row>
    <row r="56" spans="1:105" ht="12" customHeight="1" x14ac:dyDescent="0.25">
      <c r="A56" s="64" t="s">
        <v>39</v>
      </c>
      <c r="B56" s="229">
        <v>0.5756807560034497</v>
      </c>
      <c r="C56" s="229">
        <v>0.489325170673512</v>
      </c>
      <c r="D56" s="229">
        <v>0.41592856502826281</v>
      </c>
      <c r="E56" s="229">
        <v>0.35405008801294741</v>
      </c>
      <c r="F56" s="229">
        <v>0.33470275664928839</v>
      </c>
      <c r="G56" s="229">
        <v>0.21867952726940981</v>
      </c>
      <c r="H56" s="229">
        <v>0.16149683592929451</v>
      </c>
      <c r="I56" s="229">
        <v>0.12331428292050189</v>
      </c>
      <c r="J56" s="229">
        <v>0.1077339958905274</v>
      </c>
      <c r="K56" s="229">
        <v>0.1142004659947973</v>
      </c>
      <c r="L56" s="229">
        <v>5.4969335801050803E-2</v>
      </c>
      <c r="M56" s="229">
        <v>4.5404167941079043E-2</v>
      </c>
      <c r="N56" s="229">
        <v>5.525577004796893E-2</v>
      </c>
      <c r="O56" s="229">
        <v>9.2735257176179309E-2</v>
      </c>
      <c r="P56" s="229">
        <v>6.5836477505041652E-2</v>
      </c>
      <c r="Q56" s="229">
        <v>5.5620322723379932E-2</v>
      </c>
      <c r="R56" s="229">
        <v>6.8015113741539443E-2</v>
      </c>
      <c r="S56" s="229">
        <v>3.3373929599292231E-2</v>
      </c>
      <c r="T56" s="229">
        <v>3.1907039065737407E-2</v>
      </c>
      <c r="U56" s="229">
        <v>1.3505808701411871E-2</v>
      </c>
      <c r="V56" s="229">
        <v>1.0129356525467131E-2</v>
      </c>
      <c r="W56" s="229">
        <v>2.169956410803088E-2</v>
      </c>
      <c r="X56" s="229">
        <v>2.169956410878662E-2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5.6416764191273039</v>
      </c>
      <c r="C58" s="329">
        <v>6.0009021267873797</v>
      </c>
      <c r="D58" s="329">
        <v>5.4344943657085816</v>
      </c>
      <c r="E58" s="329">
        <v>4.9267495413716942</v>
      </c>
      <c r="F58" s="329">
        <v>5.8897174765578839</v>
      </c>
      <c r="G58" s="329">
        <v>5.7806680340532166</v>
      </c>
      <c r="H58" s="329">
        <v>5.7437483692557407</v>
      </c>
      <c r="I58" s="329">
        <v>5.7490313610561534</v>
      </c>
      <c r="J58" s="329">
        <v>5.4378874246836393</v>
      </c>
      <c r="K58" s="329">
        <v>5.1131782518639399</v>
      </c>
      <c r="L58" s="329">
        <v>4.9143482583704987</v>
      </c>
      <c r="M58" s="329">
        <v>5.2378665604385111</v>
      </c>
      <c r="N58" s="329">
        <v>5.1514579348444576</v>
      </c>
      <c r="O58" s="329">
        <v>4.9487348408873304</v>
      </c>
      <c r="P58" s="329">
        <v>5.2103066413791588</v>
      </c>
      <c r="Q58" s="329">
        <v>5.4216224346690556</v>
      </c>
      <c r="R58" s="329">
        <v>4.8854805156527901</v>
      </c>
      <c r="S58" s="329">
        <v>4.9936622406371196</v>
      </c>
      <c r="T58" s="329">
        <v>4.8168394240303449</v>
      </c>
      <c r="U58" s="329">
        <v>4.8769728585493386</v>
      </c>
      <c r="V58" s="329">
        <v>4.1731564559644596</v>
      </c>
      <c r="W58" s="329">
        <v>4.504566810718158</v>
      </c>
      <c r="X58" s="329">
        <v>4.3840607266163634</v>
      </c>
      <c r="Y58" s="329">
        <v>3.793655555266684</v>
      </c>
      <c r="DA58" s="72" t="s">
        <v>2756</v>
      </c>
    </row>
    <row r="59" spans="1:105" ht="12" customHeight="1" x14ac:dyDescent="0.25">
      <c r="A59" s="132" t="s">
        <v>2757</v>
      </c>
      <c r="B59" s="316">
        <v>1.301403795301977</v>
      </c>
      <c r="C59" s="316">
        <v>1.38426882771218</v>
      </c>
      <c r="D59" s="316">
        <v>1.2536117046880151</v>
      </c>
      <c r="E59" s="316">
        <v>1.136486759486147</v>
      </c>
      <c r="F59" s="316">
        <v>1.35862110972229</v>
      </c>
      <c r="G59" s="316">
        <v>1.3334659345920781</v>
      </c>
      <c r="H59" s="316">
        <v>1.324949424902544</v>
      </c>
      <c r="I59" s="316">
        <v>1.326168088482095</v>
      </c>
      <c r="J59" s="316">
        <v>1.254394404633878</v>
      </c>
      <c r="K59" s="316">
        <v>1.179491535613558</v>
      </c>
      <c r="L59" s="316">
        <v>1.1336260713563471</v>
      </c>
      <c r="M59" s="316">
        <v>1.208254234136745</v>
      </c>
      <c r="N59" s="316">
        <v>1.188321769929177</v>
      </c>
      <c r="O59" s="316">
        <v>1.141558257761641</v>
      </c>
      <c r="P59" s="316">
        <v>1.2018968005305819</v>
      </c>
      <c r="Q59" s="316">
        <v>1.2506424489804551</v>
      </c>
      <c r="R59" s="316">
        <v>1.1269669531894031</v>
      </c>
      <c r="S59" s="316">
        <v>1.1519219660291331</v>
      </c>
      <c r="T59" s="316">
        <v>1.111133046649095</v>
      </c>
      <c r="U59" s="316">
        <v>1.1250044341753711</v>
      </c>
      <c r="V59" s="316">
        <v>0.96265032708508269</v>
      </c>
      <c r="W59" s="316">
        <v>1.039099003229744</v>
      </c>
      <c r="X59" s="316">
        <v>1.011301046814634</v>
      </c>
      <c r="Y59" s="316">
        <v>0.87510827826885451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0.99999999999999978</v>
      </c>
      <c r="D63" s="232">
        <f t="shared" si="1"/>
        <v>0.99999999999999978</v>
      </c>
      <c r="E63" s="232">
        <f t="shared" si="1"/>
        <v>1</v>
      </c>
      <c r="F63" s="232">
        <f t="shared" si="1"/>
        <v>1</v>
      </c>
      <c r="G63" s="232">
        <f t="shared" si="1"/>
        <v>0.99999999999999989</v>
      </c>
      <c r="H63" s="232">
        <f t="shared" si="1"/>
        <v>1</v>
      </c>
      <c r="I63" s="232">
        <f t="shared" si="1"/>
        <v>1.0000000000000002</v>
      </c>
      <c r="J63" s="232">
        <f t="shared" si="1"/>
        <v>0.99999999999999989</v>
      </c>
      <c r="K63" s="232">
        <f t="shared" si="1"/>
        <v>1.0000000000000002</v>
      </c>
      <c r="L63" s="232">
        <f t="shared" si="1"/>
        <v>1</v>
      </c>
      <c r="M63" s="232">
        <f t="shared" si="1"/>
        <v>0.99999999999999989</v>
      </c>
      <c r="N63" s="232">
        <f t="shared" si="1"/>
        <v>0.99999999999999989</v>
      </c>
      <c r="O63" s="232">
        <f t="shared" si="1"/>
        <v>0.99999999999999989</v>
      </c>
      <c r="P63" s="232">
        <f t="shared" si="1"/>
        <v>1</v>
      </c>
      <c r="Q63" s="232">
        <f t="shared" si="1"/>
        <v>0.99999999999999978</v>
      </c>
      <c r="R63" s="232">
        <f t="shared" si="1"/>
        <v>0.99999999999999989</v>
      </c>
      <c r="S63" s="232">
        <f t="shared" si="1"/>
        <v>1</v>
      </c>
      <c r="T63" s="232">
        <f t="shared" si="1"/>
        <v>0.99999999999999989</v>
      </c>
      <c r="U63" s="232">
        <f t="shared" si="1"/>
        <v>0.99999999999999978</v>
      </c>
      <c r="V63" s="232">
        <f t="shared" si="1"/>
        <v>1</v>
      </c>
      <c r="W63" s="232">
        <f t="shared" si="1"/>
        <v>1.0000000000000002</v>
      </c>
      <c r="X63" s="232">
        <f t="shared" si="1"/>
        <v>1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1.7343581177760518E-2</v>
      </c>
      <c r="C64" s="299">
        <f t="shared" si="2"/>
        <v>1.8008147903133955E-2</v>
      </c>
      <c r="D64" s="299">
        <f t="shared" si="2"/>
        <v>1.721875862087438E-2</v>
      </c>
      <c r="E64" s="299">
        <f t="shared" si="2"/>
        <v>1.7104643662360173E-2</v>
      </c>
      <c r="F64" s="299">
        <f t="shared" si="2"/>
        <v>1.9741295544439732E-2</v>
      </c>
      <c r="G64" s="299">
        <f t="shared" si="2"/>
        <v>2.0388198610182765E-2</v>
      </c>
      <c r="H64" s="299">
        <f t="shared" si="2"/>
        <v>2.2870235747458771E-2</v>
      </c>
      <c r="I64" s="299">
        <f t="shared" si="2"/>
        <v>2.4209587674432435E-2</v>
      </c>
      <c r="J64" s="299">
        <f t="shared" si="2"/>
        <v>2.6069758190006887E-2</v>
      </c>
      <c r="K64" s="299">
        <f t="shared" si="2"/>
        <v>2.5421832529351637E-2</v>
      </c>
      <c r="L64" s="299">
        <f t="shared" si="2"/>
        <v>2.7567463270286335E-2</v>
      </c>
      <c r="M64" s="299">
        <f t="shared" si="2"/>
        <v>3.021153093256829E-2</v>
      </c>
      <c r="N64" s="299">
        <f t="shared" si="2"/>
        <v>2.9529653571019637E-2</v>
      </c>
      <c r="O64" s="299">
        <f t="shared" si="2"/>
        <v>3.1483487652043847E-2</v>
      </c>
      <c r="P64" s="299">
        <f t="shared" si="2"/>
        <v>3.3213570656206393E-2</v>
      </c>
      <c r="Q64" s="299">
        <f t="shared" si="2"/>
        <v>3.3989572090686281E-2</v>
      </c>
      <c r="R64" s="299">
        <f t="shared" si="2"/>
        <v>3.3244280127938182E-2</v>
      </c>
      <c r="S64" s="299">
        <f t="shared" si="2"/>
        <v>3.4304901095198591E-2</v>
      </c>
      <c r="T64" s="299">
        <f t="shared" si="2"/>
        <v>3.4816192851776527E-2</v>
      </c>
      <c r="U64" s="299">
        <f t="shared" si="2"/>
        <v>3.4966744108534384E-2</v>
      </c>
      <c r="V64" s="299">
        <f t="shared" si="2"/>
        <v>3.4890962704280458E-2</v>
      </c>
      <c r="W64" s="299">
        <f t="shared" si="2"/>
        <v>3.5514593039917837E-2</v>
      </c>
      <c r="X64" s="299">
        <f t="shared" si="2"/>
        <v>3.436695036890932E-2</v>
      </c>
      <c r="Y64" s="299">
        <f t="shared" si="2"/>
        <v>3.6355467027017786E-2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1.4230630709957347E-2</v>
      </c>
      <c r="C65" s="233">
        <f t="shared" si="3"/>
        <v>1.4775916228212477E-2</v>
      </c>
      <c r="D65" s="233">
        <f t="shared" si="3"/>
        <v>1.412821220174308E-2</v>
      </c>
      <c r="E65" s="233">
        <f t="shared" si="3"/>
        <v>1.4034579415269892E-2</v>
      </c>
      <c r="F65" s="233">
        <f t="shared" si="3"/>
        <v>1.619798608774542E-2</v>
      </c>
      <c r="G65" s="233">
        <f t="shared" si="3"/>
        <v>1.6728778346816631E-2</v>
      </c>
      <c r="H65" s="233">
        <f t="shared" si="3"/>
        <v>1.8765321638940527E-2</v>
      </c>
      <c r="I65" s="233">
        <f t="shared" si="3"/>
        <v>1.9864277066200975E-2</v>
      </c>
      <c r="J65" s="233">
        <f t="shared" si="3"/>
        <v>2.1390570822569753E-2</v>
      </c>
      <c r="K65" s="233">
        <f t="shared" si="3"/>
        <v>2.0858939511262879E-2</v>
      </c>
      <c r="L65" s="233">
        <f t="shared" si="3"/>
        <v>2.2619457042286229E-2</v>
      </c>
      <c r="M65" s="233">
        <f t="shared" si="3"/>
        <v>2.4788948457491938E-2</v>
      </c>
      <c r="N65" s="233">
        <f t="shared" si="3"/>
        <v>2.4229459340323802E-2</v>
      </c>
      <c r="O65" s="233">
        <f t="shared" si="3"/>
        <v>2.5832605252959048E-2</v>
      </c>
      <c r="P65" s="233">
        <f t="shared" si="3"/>
        <v>2.7252160538425767E-2</v>
      </c>
      <c r="Q65" s="233">
        <f t="shared" si="3"/>
        <v>2.7888879664152842E-2</v>
      </c>
      <c r="R65" s="233">
        <f t="shared" si="3"/>
        <v>2.7277358053692868E-2</v>
      </c>
      <c r="S65" s="233">
        <f t="shared" si="3"/>
        <v>2.8147611155034735E-2</v>
      </c>
      <c r="T65" s="233">
        <f t="shared" si="3"/>
        <v>2.856713259632946E-2</v>
      </c>
      <c r="U65" s="233">
        <f t="shared" si="3"/>
        <v>2.8690661832643589E-2</v>
      </c>
      <c r="V65" s="233">
        <f t="shared" si="3"/>
        <v>2.8628482218896776E-2</v>
      </c>
      <c r="W65" s="233">
        <f t="shared" si="3"/>
        <v>2.9140178904547974E-2</v>
      </c>
      <c r="X65" s="233">
        <f t="shared" si="3"/>
        <v>2.8198523379617903E-2</v>
      </c>
      <c r="Y65" s="233">
        <f t="shared" si="3"/>
        <v>2.9830126791399212E-2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1.0228265822781845E-2</v>
      </c>
      <c r="C66" s="233">
        <f t="shared" si="4"/>
        <v>1.062018978902772E-2</v>
      </c>
      <c r="D66" s="233">
        <f t="shared" si="4"/>
        <v>1.0154652520002843E-2</v>
      </c>
      <c r="E66" s="233">
        <f t="shared" si="4"/>
        <v>1.008735395472523E-2</v>
      </c>
      <c r="F66" s="233">
        <f t="shared" si="4"/>
        <v>1.1642302500567019E-2</v>
      </c>
      <c r="G66" s="233">
        <f t="shared" si="4"/>
        <v>1.2023809436774448E-2</v>
      </c>
      <c r="H66" s="233">
        <f t="shared" si="4"/>
        <v>1.3487574927988504E-2</v>
      </c>
      <c r="I66" s="233">
        <f t="shared" si="4"/>
        <v>1.4277449141331952E-2</v>
      </c>
      <c r="J66" s="233">
        <f t="shared" si="4"/>
        <v>1.5374472778722009E-2</v>
      </c>
      <c r="K66" s="233">
        <f t="shared" si="4"/>
        <v>1.4992362773720198E-2</v>
      </c>
      <c r="L66" s="233">
        <f t="shared" si="4"/>
        <v>1.6257734749143229E-2</v>
      </c>
      <c r="M66" s="233">
        <f t="shared" si="4"/>
        <v>1.7817056703822325E-2</v>
      </c>
      <c r="N66" s="233">
        <f t="shared" si="4"/>
        <v>1.7414923900857734E-2</v>
      </c>
      <c r="O66" s="233">
        <f t="shared" si="4"/>
        <v>1.8567185025564311E-2</v>
      </c>
      <c r="P66" s="233">
        <f t="shared" si="4"/>
        <v>1.958749038699352E-2</v>
      </c>
      <c r="Q66" s="233">
        <f t="shared" si="4"/>
        <v>2.0045132258609859E-2</v>
      </c>
      <c r="R66" s="233">
        <f t="shared" si="4"/>
        <v>1.9605601101091743E-2</v>
      </c>
      <c r="S66" s="233">
        <f t="shared" si="4"/>
        <v>2.0231095517681218E-2</v>
      </c>
      <c r="T66" s="233">
        <f t="shared" si="4"/>
        <v>2.0532626553611794E-2</v>
      </c>
      <c r="U66" s="233">
        <f t="shared" si="4"/>
        <v>2.0621413192212581E-2</v>
      </c>
      <c r="V66" s="233">
        <f t="shared" si="4"/>
        <v>2.0576721594832058E-2</v>
      </c>
      <c r="W66" s="233">
        <f t="shared" si="4"/>
        <v>2.0944503587643857E-2</v>
      </c>
      <c r="X66" s="233">
        <f t="shared" si="4"/>
        <v>2.0267688679100362E-2</v>
      </c>
      <c r="Y66" s="233">
        <f t="shared" si="4"/>
        <v>2.1440403631318189E-2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2.0011824435877509E-2</v>
      </c>
      <c r="C67" s="233">
        <f t="shared" si="5"/>
        <v>2.0778632195923789E-2</v>
      </c>
      <c r="D67" s="233">
        <f t="shared" si="5"/>
        <v>1.9867798408701211E-2</v>
      </c>
      <c r="E67" s="233">
        <f t="shared" si="5"/>
        <v>1.973612730272328E-2</v>
      </c>
      <c r="F67" s="233">
        <f t="shared" si="5"/>
        <v>2.2778417935892002E-2</v>
      </c>
      <c r="G67" s="233">
        <f t="shared" si="5"/>
        <v>2.3524844550210883E-2</v>
      </c>
      <c r="H67" s="233">
        <f t="shared" si="5"/>
        <v>2.6388733554760121E-2</v>
      </c>
      <c r="I67" s="233">
        <f t="shared" si="5"/>
        <v>2.7934139624345117E-2</v>
      </c>
      <c r="J67" s="233">
        <f t="shared" si="5"/>
        <v>3.0080490219238708E-2</v>
      </c>
      <c r="K67" s="233">
        <f t="shared" si="5"/>
        <v>2.9332883687713425E-2</v>
      </c>
      <c r="L67" s="233">
        <f t="shared" si="5"/>
        <v>3.1808611465715002E-2</v>
      </c>
      <c r="M67" s="233">
        <f t="shared" si="5"/>
        <v>3.4859458768348027E-2</v>
      </c>
      <c r="N67" s="233">
        <f t="shared" si="5"/>
        <v>3.4072677197330363E-2</v>
      </c>
      <c r="O67" s="233">
        <f t="shared" si="5"/>
        <v>3.6327101136973655E-2</v>
      </c>
      <c r="P67" s="233">
        <f t="shared" si="5"/>
        <v>3.8323350757161208E-2</v>
      </c>
      <c r="Q67" s="233">
        <f t="shared" si="5"/>
        <v>3.9218737027714917E-2</v>
      </c>
      <c r="R67" s="233">
        <f t="shared" si="5"/>
        <v>3.8358784763005596E-2</v>
      </c>
      <c r="S67" s="233">
        <f t="shared" si="5"/>
        <v>3.9582578186767615E-2</v>
      </c>
      <c r="T67" s="233">
        <f t="shared" si="5"/>
        <v>4.0172530213588305E-2</v>
      </c>
      <c r="U67" s="233">
        <f t="shared" si="5"/>
        <v>4.0346243202155053E-2</v>
      </c>
      <c r="V67" s="233">
        <f t="shared" si="5"/>
        <v>4.0258803120323587E-2</v>
      </c>
      <c r="W67" s="233">
        <f t="shared" si="5"/>
        <v>4.0978376584520582E-2</v>
      </c>
      <c r="X67" s="233">
        <f t="shared" si="5"/>
        <v>3.965417350258766E-2</v>
      </c>
      <c r="Y67" s="233">
        <f t="shared" si="5"/>
        <v>4.1948615800405147E-2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0.10292222007842415</v>
      </c>
      <c r="C68" s="300">
        <f t="shared" si="6"/>
        <v>9.9081174861619242E-2</v>
      </c>
      <c r="D68" s="300">
        <f t="shared" si="6"/>
        <v>0.10229189992144365</v>
      </c>
      <c r="E68" s="300">
        <f t="shared" si="6"/>
        <v>0.10401886578759169</v>
      </c>
      <c r="F68" s="300">
        <f t="shared" si="6"/>
        <v>9.8631003220273655E-2</v>
      </c>
      <c r="G68" s="300">
        <f t="shared" si="6"/>
        <v>9.7648441298224267E-2</v>
      </c>
      <c r="H68" s="300">
        <f t="shared" si="6"/>
        <v>9.2146734829342117E-2</v>
      </c>
      <c r="I68" s="300">
        <f t="shared" si="6"/>
        <v>8.8612344848048627E-2</v>
      </c>
      <c r="J68" s="300">
        <f t="shared" si="6"/>
        <v>8.8118523044566632E-2</v>
      </c>
      <c r="K68" s="300">
        <f t="shared" si="6"/>
        <v>8.9464624190506381E-2</v>
      </c>
      <c r="L68" s="300">
        <f t="shared" si="6"/>
        <v>8.5911430367919664E-2</v>
      </c>
      <c r="M68" s="300">
        <f t="shared" si="6"/>
        <v>8.2097593400590238E-2</v>
      </c>
      <c r="N68" s="300">
        <f t="shared" si="6"/>
        <v>8.3121351848299163E-2</v>
      </c>
      <c r="O68" s="300">
        <f t="shared" si="6"/>
        <v>8.0253872983838875E-2</v>
      </c>
      <c r="P68" s="300">
        <f t="shared" si="6"/>
        <v>7.8379390837834947E-2</v>
      </c>
      <c r="Q68" s="300">
        <f t="shared" si="6"/>
        <v>7.762977374750836E-2</v>
      </c>
      <c r="R68" s="300">
        <f t="shared" si="6"/>
        <v>7.8516463627075164E-2</v>
      </c>
      <c r="S68" s="300">
        <f t="shared" si="6"/>
        <v>7.7526911776923529E-2</v>
      </c>
      <c r="T68" s="300">
        <f t="shared" si="6"/>
        <v>7.6970454422181048E-2</v>
      </c>
      <c r="U68" s="300">
        <f t="shared" si="6"/>
        <v>7.7227440989540014E-2</v>
      </c>
      <c r="V68" s="300">
        <f t="shared" si="6"/>
        <v>7.7522721571352107E-2</v>
      </c>
      <c r="W68" s="300">
        <f t="shared" si="6"/>
        <v>7.6927626101992039E-2</v>
      </c>
      <c r="X68" s="300">
        <f t="shared" si="6"/>
        <v>7.7900081761594575E-2</v>
      </c>
      <c r="Y68" s="300">
        <f t="shared" si="6"/>
        <v>7.6668003851532038E-2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5.3481098916598344E-2</v>
      </c>
      <c r="C69" s="301">
        <f t="shared" si="7"/>
        <v>5.2976988233412049E-2</v>
      </c>
      <c r="D69" s="301">
        <f t="shared" si="7"/>
        <v>5.3627895462267337E-2</v>
      </c>
      <c r="E69" s="301">
        <f t="shared" si="7"/>
        <v>5.3611798369759246E-2</v>
      </c>
      <c r="F69" s="301">
        <f t="shared" si="7"/>
        <v>5.093639957784208E-2</v>
      </c>
      <c r="G69" s="301">
        <f t="shared" si="7"/>
        <v>5.0219004481496528E-2</v>
      </c>
      <c r="H69" s="301">
        <f t="shared" si="7"/>
        <v>4.7741172769534039E-2</v>
      </c>
      <c r="I69" s="301">
        <f t="shared" si="7"/>
        <v>4.6438835999979049E-2</v>
      </c>
      <c r="J69" s="301">
        <f t="shared" si="7"/>
        <v>4.4283132511410292E-2</v>
      </c>
      <c r="K69" s="301">
        <f t="shared" si="7"/>
        <v>4.4942110683553999E-2</v>
      </c>
      <c r="L69" s="301">
        <f t="shared" si="7"/>
        <v>4.2681964636831916E-2</v>
      </c>
      <c r="M69" s="301">
        <f t="shared" si="7"/>
        <v>3.9875806123897253E-2</v>
      </c>
      <c r="N69" s="301">
        <f t="shared" si="7"/>
        <v>4.0601212663069659E-2</v>
      </c>
      <c r="O69" s="301">
        <f t="shared" si="7"/>
        <v>3.8559050623662543E-2</v>
      </c>
      <c r="P69" s="301">
        <f t="shared" si="7"/>
        <v>3.6657266333311359E-2</v>
      </c>
      <c r="Q69" s="301">
        <f t="shared" si="7"/>
        <v>3.5801992725066234E-2</v>
      </c>
      <c r="R69" s="301">
        <f t="shared" si="7"/>
        <v>3.6615265335893515E-2</v>
      </c>
      <c r="S69" s="301">
        <f t="shared" si="7"/>
        <v>3.5432387883031186E-2</v>
      </c>
      <c r="T69" s="301">
        <f t="shared" si="7"/>
        <v>3.4881288906735336E-2</v>
      </c>
      <c r="U69" s="301">
        <f t="shared" si="7"/>
        <v>3.4667538783632157E-2</v>
      </c>
      <c r="V69" s="301">
        <f t="shared" si="7"/>
        <v>3.4732660383696067E-2</v>
      </c>
      <c r="W69" s="301">
        <f t="shared" si="7"/>
        <v>3.4054230517471751E-2</v>
      </c>
      <c r="X69" s="301">
        <f t="shared" si="7"/>
        <v>3.5326115837129392E-2</v>
      </c>
      <c r="Y69" s="301">
        <f t="shared" si="7"/>
        <v>3.3071865986154789E-2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0.45458934079108604</v>
      </c>
      <c r="C70" s="301">
        <f t="shared" si="8"/>
        <v>0.45030439998400235</v>
      </c>
      <c r="D70" s="301">
        <f t="shared" si="8"/>
        <v>0.45583711142927225</v>
      </c>
      <c r="E70" s="301">
        <f t="shared" si="8"/>
        <v>0.45570028614295355</v>
      </c>
      <c r="F70" s="301">
        <f t="shared" si="8"/>
        <v>0.43295939641165765</v>
      </c>
      <c r="G70" s="301">
        <f t="shared" si="8"/>
        <v>0.42686153809272065</v>
      </c>
      <c r="H70" s="301">
        <f t="shared" si="8"/>
        <v>0.40579996854103945</v>
      </c>
      <c r="I70" s="301">
        <f t="shared" si="8"/>
        <v>0.39473010599982233</v>
      </c>
      <c r="J70" s="301">
        <f t="shared" si="8"/>
        <v>0.37640662634698763</v>
      </c>
      <c r="K70" s="301">
        <f t="shared" si="8"/>
        <v>0.38200794081020895</v>
      </c>
      <c r="L70" s="301">
        <f t="shared" si="8"/>
        <v>0.36279669941307141</v>
      </c>
      <c r="M70" s="301">
        <f t="shared" si="8"/>
        <v>0.33894435205312645</v>
      </c>
      <c r="N70" s="301">
        <f t="shared" si="8"/>
        <v>0.34511030763609191</v>
      </c>
      <c r="O70" s="301">
        <f t="shared" si="8"/>
        <v>0.32775193030113153</v>
      </c>
      <c r="P70" s="301">
        <f t="shared" si="8"/>
        <v>0.31158676383314654</v>
      </c>
      <c r="Q70" s="301">
        <f t="shared" si="8"/>
        <v>0.30431693816306316</v>
      </c>
      <c r="R70" s="301">
        <f t="shared" si="8"/>
        <v>0.31122975535509495</v>
      </c>
      <c r="S70" s="301">
        <f t="shared" si="8"/>
        <v>0.30117529700576523</v>
      </c>
      <c r="T70" s="301">
        <f t="shared" si="8"/>
        <v>0.29649095570725037</v>
      </c>
      <c r="U70" s="301">
        <f t="shared" si="8"/>
        <v>0.29467407966087333</v>
      </c>
      <c r="V70" s="301">
        <f t="shared" si="8"/>
        <v>0.29522761326141661</v>
      </c>
      <c r="W70" s="301">
        <f t="shared" si="8"/>
        <v>0.28946095939850991</v>
      </c>
      <c r="X70" s="301">
        <f t="shared" si="8"/>
        <v>0.30027198461559984</v>
      </c>
      <c r="Y70" s="301">
        <f t="shared" si="8"/>
        <v>0.28111086088231568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6.3148423775435739E-2</v>
      </c>
      <c r="C71" s="301">
        <f t="shared" si="9"/>
        <v>6.5568128262692843E-2</v>
      </c>
      <c r="D71" s="301">
        <f t="shared" si="9"/>
        <v>6.2693941645234938E-2</v>
      </c>
      <c r="E71" s="301">
        <f t="shared" si="9"/>
        <v>6.2278446155260112E-2</v>
      </c>
      <c r="F71" s="301">
        <f t="shared" si="9"/>
        <v>7.1878563264370268E-2</v>
      </c>
      <c r="G71" s="301">
        <f t="shared" si="9"/>
        <v>7.4233953913998771E-2</v>
      </c>
      <c r="H71" s="301">
        <f t="shared" si="9"/>
        <v>8.3271114772798596E-2</v>
      </c>
      <c r="I71" s="301">
        <f t="shared" si="9"/>
        <v>8.8147729481266826E-2</v>
      </c>
      <c r="J71" s="301">
        <f t="shared" si="9"/>
        <v>9.4920658025153273E-2</v>
      </c>
      <c r="K71" s="301">
        <f t="shared" si="9"/>
        <v>9.2561544081229019E-2</v>
      </c>
      <c r="L71" s="301">
        <f t="shared" si="9"/>
        <v>0.10037384062514512</v>
      </c>
      <c r="M71" s="301">
        <f t="shared" si="9"/>
        <v>0.11000095878012041</v>
      </c>
      <c r="N71" s="301">
        <f t="shared" si="9"/>
        <v>0.10751822582268686</v>
      </c>
      <c r="O71" s="301">
        <f t="shared" si="9"/>
        <v>0.11463218581000577</v>
      </c>
      <c r="P71" s="301">
        <f t="shared" si="9"/>
        <v>0.1209314623892643</v>
      </c>
      <c r="Q71" s="301">
        <f t="shared" si="9"/>
        <v>0.12375690350967822</v>
      </c>
      <c r="R71" s="301">
        <f t="shared" si="9"/>
        <v>0.12104327636326208</v>
      </c>
      <c r="S71" s="301">
        <f t="shared" si="9"/>
        <v>0.12490502450046663</v>
      </c>
      <c r="T71" s="301">
        <f t="shared" si="9"/>
        <v>0.12676665089621192</v>
      </c>
      <c r="U71" s="301">
        <f t="shared" si="9"/>
        <v>0.12731481188235588</v>
      </c>
      <c r="V71" s="301">
        <f t="shared" si="9"/>
        <v>0.12703888984635442</v>
      </c>
      <c r="W71" s="301">
        <f t="shared" si="9"/>
        <v>0.12930954388893162</v>
      </c>
      <c r="X71" s="301">
        <f t="shared" si="9"/>
        <v>0.12513094749705445</v>
      </c>
      <c r="Y71" s="301">
        <f t="shared" si="9"/>
        <v>0.132371187636834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0.24087179619614024</v>
      </c>
      <c r="C72" s="301">
        <f t="shared" si="10"/>
        <v>0.24382567457262455</v>
      </c>
      <c r="D72" s="301">
        <f t="shared" si="10"/>
        <v>0.2411736875394497</v>
      </c>
      <c r="E72" s="301">
        <f t="shared" si="10"/>
        <v>0.24057432634448817</v>
      </c>
      <c r="F72" s="301">
        <f t="shared" si="10"/>
        <v>0.24885822300001714</v>
      </c>
      <c r="G72" s="301">
        <f t="shared" si="10"/>
        <v>0.25113068941497785</v>
      </c>
      <c r="H72" s="301">
        <f t="shared" si="10"/>
        <v>0.25897214306025479</v>
      </c>
      <c r="I72" s="301">
        <f t="shared" si="10"/>
        <v>0.26343901731884889</v>
      </c>
      <c r="J72" s="301">
        <f t="shared" si="10"/>
        <v>0.26852387503127279</v>
      </c>
      <c r="K72" s="301">
        <f t="shared" si="10"/>
        <v>0.26645156439234147</v>
      </c>
      <c r="L72" s="301">
        <f t="shared" si="10"/>
        <v>0.27314981652226883</v>
      </c>
      <c r="M72" s="301">
        <f t="shared" si="10"/>
        <v>0.28103856503109909</v>
      </c>
      <c r="N72" s="301">
        <f t="shared" si="10"/>
        <v>0.27894751694496295</v>
      </c>
      <c r="O72" s="301">
        <f t="shared" si="10"/>
        <v>0.28452738574415382</v>
      </c>
      <c r="P72" s="301">
        <f t="shared" si="10"/>
        <v>0.28969177898230786</v>
      </c>
      <c r="Q72" s="301">
        <f t="shared" si="10"/>
        <v>0.29193848735901279</v>
      </c>
      <c r="R72" s="301">
        <f t="shared" si="10"/>
        <v>0.28969141895744477</v>
      </c>
      <c r="S72" s="301">
        <f t="shared" si="10"/>
        <v>0.29285929726382837</v>
      </c>
      <c r="T72" s="301">
        <f t="shared" si="10"/>
        <v>0.2942841335733361</v>
      </c>
      <c r="U72" s="301">
        <f t="shared" si="10"/>
        <v>0.29477188002030097</v>
      </c>
      <c r="V72" s="301">
        <f t="shared" si="10"/>
        <v>0.29450521076435787</v>
      </c>
      <c r="W72" s="301">
        <f t="shared" si="10"/>
        <v>0.29621881881881817</v>
      </c>
      <c r="X72" s="301">
        <f t="shared" si="10"/>
        <v>0.29296573449640007</v>
      </c>
      <c r="Y72" s="301">
        <f t="shared" si="10"/>
        <v>0.2986288046269126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8.3369504488285673E-2</v>
      </c>
      <c r="C73" s="302">
        <f t="shared" si="11"/>
        <v>8.3011862860406654E-2</v>
      </c>
      <c r="D73" s="302">
        <f t="shared" si="11"/>
        <v>8.4237797794731978E-2</v>
      </c>
      <c r="E73" s="302">
        <f t="shared" si="11"/>
        <v>8.4316572278123114E-2</v>
      </c>
      <c r="F73" s="302">
        <f t="shared" si="11"/>
        <v>8.0182471770225625E-2</v>
      </c>
      <c r="G73" s="302">
        <f t="shared" si="11"/>
        <v>7.9473231268009245E-2</v>
      </c>
      <c r="H73" s="302">
        <f t="shared" si="11"/>
        <v>7.5581493859005616E-2</v>
      </c>
      <c r="I73" s="302">
        <f t="shared" si="11"/>
        <v>7.3679864751974355E-2</v>
      </c>
      <c r="J73" s="302">
        <f t="shared" si="11"/>
        <v>7.0289842694765667E-2</v>
      </c>
      <c r="K73" s="302">
        <f t="shared" si="11"/>
        <v>7.1267473332566389E-2</v>
      </c>
      <c r="L73" s="302">
        <f t="shared" si="11"/>
        <v>6.7948836428785436E-2</v>
      </c>
      <c r="M73" s="302">
        <f t="shared" si="11"/>
        <v>6.3516111856750199E-2</v>
      </c>
      <c r="N73" s="302">
        <f t="shared" si="11"/>
        <v>6.4600799827316785E-2</v>
      </c>
      <c r="O73" s="302">
        <f t="shared" si="11"/>
        <v>6.1042169080165298E-2</v>
      </c>
      <c r="P73" s="302">
        <f t="shared" si="11"/>
        <v>5.8214315501216682E-2</v>
      </c>
      <c r="Q73" s="302">
        <f t="shared" si="11"/>
        <v>5.6878636491121494E-2</v>
      </c>
      <c r="R73" s="302">
        <f t="shared" si="11"/>
        <v>5.8080884156535853E-2</v>
      </c>
      <c r="S73" s="302">
        <f t="shared" si="11"/>
        <v>5.6367273894533762E-2</v>
      </c>
      <c r="T73" s="302">
        <f t="shared" si="11"/>
        <v>5.5418495254518592E-2</v>
      </c>
      <c r="U73" s="302">
        <f t="shared" si="11"/>
        <v>5.5262233641087462E-2</v>
      </c>
      <c r="V73" s="302">
        <f t="shared" si="11"/>
        <v>5.5365034946239733E-2</v>
      </c>
      <c r="W73" s="302">
        <f t="shared" si="11"/>
        <v>5.4190171191234128E-2</v>
      </c>
      <c r="X73" s="302">
        <f t="shared" si="11"/>
        <v>5.6227672271704693E-2</v>
      </c>
      <c r="Y73" s="302">
        <f t="shared" si="11"/>
        <v>5.2777584840844029E-2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5.7046505511038265E-2</v>
      </c>
      <c r="C74" s="302">
        <f t="shared" si="12"/>
        <v>5.6508787448972864E-2</v>
      </c>
      <c r="D74" s="302">
        <f t="shared" si="12"/>
        <v>5.7203088493085183E-2</v>
      </c>
      <c r="E74" s="302">
        <f t="shared" si="12"/>
        <v>5.7185918261076538E-2</v>
      </c>
      <c r="F74" s="302">
        <f t="shared" si="12"/>
        <v>5.4332159549698243E-2</v>
      </c>
      <c r="G74" s="302">
        <f t="shared" si="12"/>
        <v>5.3566938113596314E-2</v>
      </c>
      <c r="H74" s="302">
        <f t="shared" si="12"/>
        <v>5.0923917620836326E-2</v>
      </c>
      <c r="I74" s="302">
        <f t="shared" si="12"/>
        <v>4.9534758399977688E-2</v>
      </c>
      <c r="J74" s="302">
        <f t="shared" si="12"/>
        <v>4.7235341345504327E-2</v>
      </c>
      <c r="K74" s="302">
        <f t="shared" si="12"/>
        <v>4.793825139579095E-2</v>
      </c>
      <c r="L74" s="302">
        <f t="shared" si="12"/>
        <v>4.5527428945954053E-2</v>
      </c>
      <c r="M74" s="302">
        <f t="shared" si="12"/>
        <v>4.2534193198823719E-2</v>
      </c>
      <c r="N74" s="302">
        <f t="shared" si="12"/>
        <v>4.3307960173940951E-2</v>
      </c>
      <c r="O74" s="302">
        <f t="shared" si="12"/>
        <v>4.1129653998573393E-2</v>
      </c>
      <c r="P74" s="302">
        <f t="shared" si="12"/>
        <v>3.9101084088865465E-2</v>
      </c>
      <c r="Q74" s="302">
        <f t="shared" si="12"/>
        <v>3.8188792240070692E-2</v>
      </c>
      <c r="R74" s="302">
        <f t="shared" si="12"/>
        <v>3.9056283024953099E-2</v>
      </c>
      <c r="S74" s="302">
        <f t="shared" si="12"/>
        <v>3.779454707523329E-2</v>
      </c>
      <c r="T74" s="302">
        <f t="shared" si="12"/>
        <v>3.7206708167184348E-2</v>
      </c>
      <c r="U74" s="302">
        <f t="shared" si="12"/>
        <v>3.6978708035874303E-2</v>
      </c>
      <c r="V74" s="302">
        <f t="shared" si="12"/>
        <v>3.7048171075942479E-2</v>
      </c>
      <c r="W74" s="302">
        <f t="shared" si="12"/>
        <v>3.6324512551969869E-2</v>
      </c>
      <c r="X74" s="302">
        <f t="shared" si="12"/>
        <v>3.7681190226271352E-2</v>
      </c>
      <c r="Y74" s="302">
        <f t="shared" si="12"/>
        <v>3.5276657051898454E-2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0.1004557861968163</v>
      </c>
      <c r="C76" s="302">
        <f t="shared" si="14"/>
        <v>0.10430502426324502</v>
      </c>
      <c r="D76" s="302">
        <f t="shared" si="14"/>
        <v>9.973280125163253E-2</v>
      </c>
      <c r="E76" s="302">
        <f t="shared" si="14"/>
        <v>9.9071835805288513E-2</v>
      </c>
      <c r="F76" s="302">
        <f t="shared" si="14"/>
        <v>0.11434359168009325</v>
      </c>
      <c r="G76" s="302">
        <f t="shared" si="14"/>
        <v>0.1180905200333723</v>
      </c>
      <c r="H76" s="302">
        <f t="shared" si="14"/>
        <v>0.13246673158041289</v>
      </c>
      <c r="I76" s="302">
        <f t="shared" si="14"/>
        <v>0.14022439416689683</v>
      </c>
      <c r="J76" s="302">
        <f t="shared" si="14"/>
        <v>0.15099869099100283</v>
      </c>
      <c r="K76" s="302">
        <f t="shared" si="14"/>
        <v>0.14724583966398411</v>
      </c>
      <c r="L76" s="302">
        <f t="shared" si="14"/>
        <v>0.15967355114752932</v>
      </c>
      <c r="M76" s="302">
        <f t="shared" si="14"/>
        <v>0.17498825997552514</v>
      </c>
      <c r="N76" s="302">
        <f t="shared" si="14"/>
        <v>0.17103875694370521</v>
      </c>
      <c r="O76" s="302">
        <f t="shared" si="14"/>
        <v>0.18235556266541511</v>
      </c>
      <c r="P76" s="302">
        <f t="shared" si="14"/>
        <v>0.19237637939222571</v>
      </c>
      <c r="Q76" s="302">
        <f t="shared" si="14"/>
        <v>0.19687105862782059</v>
      </c>
      <c r="R76" s="302">
        <f t="shared" si="14"/>
        <v>0.19255425177595584</v>
      </c>
      <c r="S76" s="302">
        <f t="shared" si="14"/>
        <v>0.19869747629406131</v>
      </c>
      <c r="T76" s="302">
        <f t="shared" si="14"/>
        <v>0.20165893015163319</v>
      </c>
      <c r="U76" s="302">
        <f t="shared" si="14"/>
        <v>0.20253093834333918</v>
      </c>
      <c r="V76" s="302">
        <f t="shared" si="14"/>
        <v>0.20209200474217567</v>
      </c>
      <c r="W76" s="302">
        <f t="shared" si="14"/>
        <v>0.20570413507561414</v>
      </c>
      <c r="X76" s="302">
        <f t="shared" si="14"/>
        <v>0.19905687199842401</v>
      </c>
      <c r="Y76" s="302">
        <f t="shared" si="14"/>
        <v>0.21057456273417013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2.3172818095938144E-2</v>
      </c>
      <c r="C77" s="235">
        <f t="shared" si="15"/>
        <v>2.4060747969350853E-2</v>
      </c>
      <c r="D77" s="235">
        <f t="shared" si="15"/>
        <v>2.3006042251010488E-2</v>
      </c>
      <c r="E77" s="235">
        <f t="shared" si="15"/>
        <v>2.2853572864868599E-2</v>
      </c>
      <c r="F77" s="235">
        <f t="shared" si="15"/>
        <v>2.6376412457195041E-2</v>
      </c>
      <c r="G77" s="235">
        <f t="shared" si="15"/>
        <v>2.7240741854597156E-2</v>
      </c>
      <c r="H77" s="235">
        <f t="shared" si="15"/>
        <v>3.0557000157882971E-2</v>
      </c>
      <c r="I77" s="235">
        <f t="shared" si="15"/>
        <v>3.2346512845724075E-2</v>
      </c>
      <c r="J77" s="235">
        <f t="shared" si="15"/>
        <v>3.4831893030071934E-2</v>
      </c>
      <c r="K77" s="235">
        <f t="shared" si="15"/>
        <v>3.3966197340112171E-2</v>
      </c>
      <c r="L77" s="235">
        <f t="shared" si="15"/>
        <v>3.6832981907332266E-2</v>
      </c>
      <c r="M77" s="235">
        <f t="shared" si="15"/>
        <v>4.0365729748935979E-2</v>
      </c>
      <c r="N77" s="235">
        <f t="shared" si="15"/>
        <v>3.9454671075357807E-2</v>
      </c>
      <c r="O77" s="235">
        <f t="shared" si="15"/>
        <v>4.2065195469666604E-2</v>
      </c>
      <c r="P77" s="235">
        <f t="shared" si="15"/>
        <v>4.4376765285348133E-2</v>
      </c>
      <c r="Q77" s="235">
        <f t="shared" si="15"/>
        <v>4.5413583454507314E-2</v>
      </c>
      <c r="R77" s="235">
        <f t="shared" si="15"/>
        <v>4.4417796315500947E-2</v>
      </c>
      <c r="S77" s="235">
        <f t="shared" si="15"/>
        <v>4.5834895615302941E-2</v>
      </c>
      <c r="T77" s="235">
        <f t="shared" si="15"/>
        <v>4.6518034278979041E-2</v>
      </c>
      <c r="U77" s="235">
        <f t="shared" si="15"/>
        <v>4.6719186327751884E-2</v>
      </c>
      <c r="V77" s="235">
        <f t="shared" si="15"/>
        <v>4.6617934534490001E-2</v>
      </c>
      <c r="W77" s="235">
        <f t="shared" si="15"/>
        <v>4.7451169157646446E-2</v>
      </c>
      <c r="X77" s="235">
        <f t="shared" si="15"/>
        <v>4.5917799862006461E-2</v>
      </c>
      <c r="Y77" s="235">
        <f t="shared" si="15"/>
        <v>4.8574663766110533E-2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81.214267110169658</v>
      </c>
      <c r="D81" s="322">
        <f t="shared" si="16"/>
        <v>84.416559249822654</v>
      </c>
      <c r="E81" s="322">
        <f t="shared" si="16"/>
        <v>88.086890818019683</v>
      </c>
      <c r="F81" s="322">
        <f t="shared" si="16"/>
        <v>86.06346490737279</v>
      </c>
      <c r="G81" s="322">
        <f t="shared" si="16"/>
        <v>74.422734224133748</v>
      </c>
      <c r="H81" s="322">
        <f t="shared" si="16"/>
        <v>69.184207572026423</v>
      </c>
      <c r="I81" s="322">
        <f t="shared" si="16"/>
        <v>62.686046444090941</v>
      </c>
      <c r="J81" s="322">
        <f t="shared" si="16"/>
        <v>58.778615280905846</v>
      </c>
      <c r="K81" s="322">
        <f t="shared" si="16"/>
        <v>58.584497493210392</v>
      </c>
      <c r="L81" s="322">
        <f t="shared" si="16"/>
        <v>54.972130712265859</v>
      </c>
      <c r="M81" s="322">
        <f t="shared" si="16"/>
        <v>48.836122411789226</v>
      </c>
      <c r="N81" s="322">
        <f t="shared" si="16"/>
        <v>49.677746196368751</v>
      </c>
      <c r="O81" s="322">
        <f t="shared" si="16"/>
        <v>48.506780718545961</v>
      </c>
      <c r="P81" s="322">
        <f t="shared" si="16"/>
        <v>45.65608774184809</v>
      </c>
      <c r="Q81" s="322">
        <f t="shared" si="16"/>
        <v>45.316254286959342</v>
      </c>
      <c r="R81" s="322">
        <f t="shared" si="16"/>
        <v>44.78211755065923</v>
      </c>
      <c r="S81" s="322">
        <f t="shared" si="16"/>
        <v>44.567239448558674</v>
      </c>
      <c r="T81" s="322">
        <f t="shared" si="16"/>
        <v>44.653240672446977</v>
      </c>
      <c r="U81" s="322">
        <f t="shared" si="16"/>
        <v>44.271085391808931</v>
      </c>
      <c r="V81" s="322">
        <f t="shared" si="16"/>
        <v>46.388642436553582</v>
      </c>
      <c r="W81" s="322">
        <f t="shared" si="16"/>
        <v>44.934769899421788</v>
      </c>
      <c r="X81" s="322">
        <f t="shared" si="16"/>
        <v>41.075085611101805</v>
      </c>
      <c r="Y81" s="322">
        <f t="shared" si="16"/>
        <v>39.084281515055167</v>
      </c>
      <c r="DA81" s="95"/>
    </row>
    <row r="82" spans="1:105" ht="12" customHeight="1" x14ac:dyDescent="0.25">
      <c r="A82" s="55" t="s">
        <v>91</v>
      </c>
      <c r="B82" s="334">
        <f>IF(B$6=0,0,B$6/TEL!B$5*1000)</f>
        <v>1.4272036256424323</v>
      </c>
      <c r="C82" s="334">
        <f>IF(C$6=0,0,C$6/TEL!C$5*1000)</f>
        <v>1.462518533964563</v>
      </c>
      <c r="D82" s="334">
        <f>IF(D$6=0,0,D$6/TEL!D$5*1000)</f>
        <v>1.4535483573274368</v>
      </c>
      <c r="E82" s="334">
        <f>IF(E$6=0,0,E$6/TEL!E$5*1000)</f>
        <v>1.506694878767453</v>
      </c>
      <c r="F82" s="334">
        <f>IF(F$6=0,0,F$6/TEL!F$5*1000)</f>
        <v>1.6990042963149639</v>
      </c>
      <c r="G82" s="334">
        <f>IF(G$6=0,0,G$6/TEL!G$5*1000)</f>
        <v>1.5173454864744849</v>
      </c>
      <c r="H82" s="334">
        <f>IF(H$6=0,0,H$6/TEL!H$5*1000)</f>
        <v>1.582259137173367</v>
      </c>
      <c r="I82" s="334">
        <f>IF(I$6=0,0,I$6/TEL!I$5*1000)</f>
        <v>1.5176033373517628</v>
      </c>
      <c r="J82" s="334">
        <f>IF(J$6=0,0,J$6/TEL!J$5*1000)</f>
        <v>1.5323442871166595</v>
      </c>
      <c r="K82" s="334">
        <f>IF(K$6=0,0,K$6/TEL!K$5*1000)</f>
        <v>1.4893252840886151</v>
      </c>
      <c r="L82" s="334">
        <f>IF(L$6=0,0,L$6/TEL!L$5*1000)</f>
        <v>1.5154421942997685</v>
      </c>
      <c r="M82" s="334">
        <f>IF(M$6=0,0,M$6/TEL!M$5*1000)</f>
        <v>1.4754140228704617</v>
      </c>
      <c r="N82" s="334">
        <f>IF(N$6=0,0,N$6/TEL!N$5*1000)</f>
        <v>1.4669666353678081</v>
      </c>
      <c r="O82" s="334">
        <f>IF(O$6=0,0,O$6/TEL!O$5*1000)</f>
        <v>1.5271626317927403</v>
      </c>
      <c r="P82" s="334">
        <f>IF(P$6=0,0,P$6/TEL!P$5*1000)</f>
        <v>1.5164016960998303</v>
      </c>
      <c r="Q82" s="334">
        <f>IF(Q$6=0,0,Q$6/TEL!Q$5*1000)</f>
        <v>1.5402800919664761</v>
      </c>
      <c r="R82" s="334">
        <f>IF(R$6=0,0,R$6/TEL!R$5*1000)</f>
        <v>1.4887492605763726</v>
      </c>
      <c r="S82" s="334">
        <f>IF(S$6=0,0,S$6/TEL!S$5*1000)</f>
        <v>1.5288747413688379</v>
      </c>
      <c r="T82" s="334">
        <f>IF(T$6=0,0,T$6/TEL!T$5*1000)</f>
        <v>1.5546558387087057</v>
      </c>
      <c r="U82" s="334">
        <f>IF(U$6=0,0,U$6/TEL!U$5*1000)</f>
        <v>1.5480157143024582</v>
      </c>
      <c r="V82" s="334">
        <f>IF(V$6=0,0,V$6/TEL!V$5*1000)</f>
        <v>1.6185443931559929</v>
      </c>
      <c r="W82" s="334">
        <f>IF(W$6=0,0,W$6/TEL!W$5*1000)</f>
        <v>1.5958400663203143</v>
      </c>
      <c r="X82" s="334">
        <f>IF(X$6=0,0,X$6/TEL!X$5*1000)</f>
        <v>1.4116254285954373</v>
      </c>
      <c r="Y82" s="334">
        <f>IF(Y$6=0,0,Y$6/TEL!Y$5*1000)</f>
        <v>1.4209273078952691</v>
      </c>
      <c r="DA82" s="67"/>
    </row>
    <row r="83" spans="1:105" ht="12" customHeight="1" x14ac:dyDescent="0.25">
      <c r="A83" s="173" t="s">
        <v>92</v>
      </c>
      <c r="B83" s="335">
        <f>IF(B$7=0,0,B$7/TEL!B$5*1000)</f>
        <v>1.1710388723219958</v>
      </c>
      <c r="C83" s="335">
        <f>IF(C$7=0,0,C$7/TEL!C$5*1000)</f>
        <v>1.2000152073555388</v>
      </c>
      <c r="D83" s="335">
        <f>IF(D$7=0,0,D$7/TEL!D$5*1000)</f>
        <v>1.1926550624225123</v>
      </c>
      <c r="E83" s="335">
        <f>IF(E$7=0,0,E$7/TEL!E$5*1000)</f>
        <v>1.2362624646297056</v>
      </c>
      <c r="F83" s="335">
        <f>IF(F$7=0,0,F$7/TEL!F$5*1000)</f>
        <v>1.3940548072327907</v>
      </c>
      <c r="G83" s="335">
        <f>IF(G$7=0,0,G$7/TEL!G$5*1000)</f>
        <v>1.2450014247995775</v>
      </c>
      <c r="H83" s="335">
        <f>IF(H$7=0,0,H$7/TEL!H$5*1000)</f>
        <v>1.298263907424301</v>
      </c>
      <c r="I83" s="335">
        <f>IF(I$7=0,0,I$7/TEL!I$5*1000)</f>
        <v>1.2452129947501642</v>
      </c>
      <c r="J83" s="335">
        <f>IF(J$7=0,0,J$7/TEL!J$5*1000)</f>
        <v>1.2573081330187974</v>
      </c>
      <c r="K83" s="335">
        <f>IF(K$7=0,0,K$7/TEL!K$5*1000)</f>
        <v>1.2220104895086072</v>
      </c>
      <c r="L83" s="335">
        <f>IF(L$7=0,0,L$7/TEL!L$5*1000)</f>
        <v>1.243439749169041</v>
      </c>
      <c r="M83" s="335">
        <f>IF(M$7=0,0,M$7/TEL!M$5*1000)</f>
        <v>1.2105961213296099</v>
      </c>
      <c r="N83" s="335">
        <f>IF(N$7=0,0,N$7/TEL!N$5*1000)</f>
        <v>1.2036649315838426</v>
      </c>
      <c r="O83" s="335">
        <f>IF(O$7=0,0,O$7/TEL!O$5*1000)</f>
        <v>1.253056518394043</v>
      </c>
      <c r="P83" s="335">
        <f>IF(P$7=0,0,P$7/TEL!P$5*1000)</f>
        <v>1.2442270326972971</v>
      </c>
      <c r="Q83" s="335">
        <f>IF(Q$7=0,0,Q$7/TEL!Q$5*1000)</f>
        <v>1.2638195626391597</v>
      </c>
      <c r="R83" s="335">
        <f>IF(R$7=0,0,R$7/TEL!R$5*1000)</f>
        <v>1.2215378548318954</v>
      </c>
      <c r="S83" s="335">
        <f>IF(S$7=0,0,S$7/TEL!S$5*1000)</f>
        <v>1.254461326251354</v>
      </c>
      <c r="T83" s="335">
        <f>IF(T$7=0,0,T$7/TEL!T$5*1000)</f>
        <v>1.2756150471456047</v>
      </c>
      <c r="U83" s="335">
        <f>IF(U$7=0,0,U$7/TEL!U$5*1000)</f>
        <v>1.2701667399404779</v>
      </c>
      <c r="V83" s="335">
        <f>IF(V$7=0,0,V$7/TEL!V$5*1000)</f>
        <v>1.3280364251536345</v>
      </c>
      <c r="W83" s="335">
        <f>IF(W$7=0,0,W$7/TEL!W$5*1000)</f>
        <v>1.3094072339038481</v>
      </c>
      <c r="X83" s="335">
        <f>IF(X$7=0,0,X$7/TEL!X$5*1000)</f>
        <v>1.1582567619244613</v>
      </c>
      <c r="Y83" s="335">
        <f>IF(Y$7=0,0,Y$7/TEL!Y$5*1000)</f>
        <v>1.1658890731448364</v>
      </c>
      <c r="DA83" s="177"/>
    </row>
    <row r="84" spans="1:105" ht="12" customHeight="1" x14ac:dyDescent="0.25">
      <c r="A84" s="173" t="s">
        <v>93</v>
      </c>
      <c r="B84" s="335">
        <f>IF(B$8=0,0,B$8/TEL!B$5*1000)</f>
        <v>0.84168418948143442</v>
      </c>
      <c r="C84" s="335">
        <f>IF(C$8=0,0,C$8/TEL!C$5*1000)</f>
        <v>0.86251093028679371</v>
      </c>
      <c r="D84" s="335">
        <f>IF(D$8=0,0,D$8/TEL!D$5*1000)</f>
        <v>0.85722082611618089</v>
      </c>
      <c r="E84" s="335">
        <f>IF(E$8=0,0,E$8/TEL!E$5*1000)</f>
        <v>0.88856364645260044</v>
      </c>
      <c r="F84" s="335">
        <f>IF(F$8=0,0,F$8/TEL!F$5*1000)</f>
        <v>1.0019768926985682</v>
      </c>
      <c r="G84" s="335">
        <f>IF(G$8=0,0,G$8/TEL!G$5*1000)</f>
        <v>0.89484477407469609</v>
      </c>
      <c r="H84" s="335">
        <f>IF(H$8=0,0,H$8/TEL!H$5*1000)</f>
        <v>0.93312718346121626</v>
      </c>
      <c r="I84" s="335">
        <f>IF(I$8=0,0,I$8/TEL!I$5*1000)</f>
        <v>0.89499683997668078</v>
      </c>
      <c r="J84" s="335">
        <f>IF(J$8=0,0,J$8/TEL!J$5*1000)</f>
        <v>0.90369022060726045</v>
      </c>
      <c r="K84" s="335">
        <f>IF(K$8=0,0,K$8/TEL!K$5*1000)</f>
        <v>0.87832003933431169</v>
      </c>
      <c r="L84" s="335">
        <f>IF(L$8=0,0,L$8/TEL!L$5*1000)</f>
        <v>0.89372231971524829</v>
      </c>
      <c r="M84" s="335">
        <f>IF(M$8=0,0,M$8/TEL!M$5*1000)</f>
        <v>0.87011596220565701</v>
      </c>
      <c r="N84" s="335">
        <f>IF(N$8=0,0,N$8/TEL!N$5*1000)</f>
        <v>0.86513416957588685</v>
      </c>
      <c r="O84" s="335">
        <f>IF(O$8=0,0,O$8/TEL!O$5*1000)</f>
        <v>0.90063437259571821</v>
      </c>
      <c r="P84" s="335">
        <f>IF(P$8=0,0,P$8/TEL!P$5*1000)</f>
        <v>0.89428817975118202</v>
      </c>
      <c r="Q84" s="335">
        <f>IF(Q$8=0,0,Q$8/TEL!Q$5*1000)</f>
        <v>0.90837031064689611</v>
      </c>
      <c r="R84" s="335">
        <f>IF(R$8=0,0,R$8/TEL!R$5*1000)</f>
        <v>0.87798033316042456</v>
      </c>
      <c r="S84" s="335">
        <f>IF(S$8=0,0,S$8/TEL!S$5*1000)</f>
        <v>0.90164407824316095</v>
      </c>
      <c r="T84" s="335">
        <f>IF(T$8=0,0,T$8/TEL!T$5*1000)</f>
        <v>0.91684831513590304</v>
      </c>
      <c r="U84" s="335">
        <f>IF(U$8=0,0,U$8/TEL!U$5*1000)</f>
        <v>0.91293234433221848</v>
      </c>
      <c r="V84" s="335">
        <f>IF(V$8=0,0,V$8/TEL!V$5*1000)</f>
        <v>0.95452618057917482</v>
      </c>
      <c r="W84" s="335">
        <f>IF(W$8=0,0,W$8/TEL!W$5*1000)</f>
        <v>0.94113644936839069</v>
      </c>
      <c r="X84" s="335">
        <f>IF(X$8=0,0,X$8/TEL!X$5*1000)</f>
        <v>0.83249704763320631</v>
      </c>
      <c r="Y84" s="335">
        <f>IF(Y$8=0,0,Y$8/TEL!Y$5*1000)</f>
        <v>0.83798277132285137</v>
      </c>
      <c r="DA84" s="177"/>
    </row>
    <row r="85" spans="1:105" ht="12" customHeight="1" x14ac:dyDescent="0.25">
      <c r="A85" s="173" t="s">
        <v>94</v>
      </c>
      <c r="B85" s="335">
        <f>IF(B$9=0,0,B$9/TEL!B$5*1000)</f>
        <v>1.6467734142028057</v>
      </c>
      <c r="C85" s="335">
        <f>IF(C$9=0,0,C$9/TEL!C$5*1000)</f>
        <v>1.6875213853437259</v>
      </c>
      <c r="D85" s="335">
        <f>IF(D$9=0,0,D$9/TEL!D$5*1000)</f>
        <v>1.6771711815316581</v>
      </c>
      <c r="E85" s="335">
        <f>IF(E$9=0,0,E$9/TEL!E$5*1000)</f>
        <v>1.7384940908855229</v>
      </c>
      <c r="F85" s="335">
        <f>IF(F$9=0,0,F$9/TEL!F$5*1000)</f>
        <v>1.9603895726711127</v>
      </c>
      <c r="G85" s="335">
        <f>IF(G$9=0,0,G$9/TEL!G$5*1000)</f>
        <v>1.7507832536244057</v>
      </c>
      <c r="H85" s="335">
        <f>IF(H$9=0,0,H$9/TEL!H$5*1000)</f>
        <v>1.8256836198154234</v>
      </c>
      <c r="I85" s="335">
        <f>IF(I$9=0,0,I$9/TEL!I$5*1000)</f>
        <v>1.7510807738674183</v>
      </c>
      <c r="J85" s="335">
        <f>IF(J$9=0,0,J$9/TEL!J$5*1000)</f>
        <v>1.7680895620576833</v>
      </c>
      <c r="K85" s="335">
        <f>IF(K$9=0,0,K$9/TEL!K$5*1000)</f>
        <v>1.718452250871479</v>
      </c>
      <c r="L85" s="335">
        <f>IF(L$9=0,0,L$9/TEL!L$5*1000)</f>
        <v>1.7485871472689638</v>
      </c>
      <c r="M85" s="335">
        <f>IF(M$9=0,0,M$9/TEL!M$5*1000)</f>
        <v>1.7024007956197638</v>
      </c>
      <c r="N85" s="335">
        <f>IF(N$9=0,0,N$9/TEL!N$5*1000)</f>
        <v>1.6926538100397792</v>
      </c>
      <c r="O85" s="335">
        <f>IF(O$9=0,0,O$9/TEL!O$5*1000)</f>
        <v>1.7621107289916225</v>
      </c>
      <c r="P85" s="335">
        <f>IF(P$9=0,0,P$9/TEL!P$5*1000)</f>
        <v>1.7496942647305727</v>
      </c>
      <c r="Q85" s="335">
        <f>IF(Q$9=0,0,Q$9/TEL!Q$5*1000)</f>
        <v>1.7772462599613175</v>
      </c>
      <c r="R85" s="335">
        <f>IF(R$9=0,0,R$9/TEL!R$5*1000)</f>
        <v>1.7177876083573529</v>
      </c>
      <c r="S85" s="335">
        <f>IF(S$9=0,0,S$9/TEL!S$5*1000)</f>
        <v>1.7640862400409676</v>
      </c>
      <c r="T85" s="335">
        <f>IF(T$9=0,0,T$9/TEL!T$5*1000)</f>
        <v>1.7938336600485063</v>
      </c>
      <c r="U85" s="335">
        <f>IF(U$9=0,0,U$9/TEL!U$5*1000)</f>
        <v>1.7861719780412972</v>
      </c>
      <c r="V85" s="335">
        <f>IF(V$9=0,0,V$9/TEL!V$5*1000)</f>
        <v>1.8675512228722984</v>
      </c>
      <c r="W85" s="335">
        <f>IF(W$9=0,0,W$9/TEL!W$5*1000)</f>
        <v>1.8413539226772859</v>
      </c>
      <c r="X85" s="335">
        <f>IF(X$9=0,0,X$9/TEL!X$5*1000)</f>
        <v>1.6287985714562729</v>
      </c>
      <c r="Y85" s="335">
        <f>IF(Y$9=0,0,Y$9/TEL!Y$5*1000)</f>
        <v>1.6395315091099263</v>
      </c>
      <c r="DA85" s="177"/>
    </row>
    <row r="86" spans="1:105" ht="12" customHeight="1" x14ac:dyDescent="0.25">
      <c r="A86" s="56" t="s">
        <v>95</v>
      </c>
      <c r="B86" s="336">
        <f>IF(B$10=0,0,B$10/TEL!B$5*1000)</f>
        <v>8.4694714516891114</v>
      </c>
      <c r="C86" s="336">
        <f>IF(C$10=0,0,C$10/TEL!C$5*1000)</f>
        <v>8.0468050008009726</v>
      </c>
      <c r="D86" s="336">
        <f>IF(D$10=0,0,D$10/TEL!D$5*1000)</f>
        <v>8.6351302304954789</v>
      </c>
      <c r="E86" s="336">
        <f>IF(E$10=0,0,E$10/TEL!E$5*1000)</f>
        <v>9.1626984736458326</v>
      </c>
      <c r="F86" s="336">
        <f>IF(F$10=0,0,F$10/TEL!F$5*1000)</f>
        <v>8.4885258844269931</v>
      </c>
      <c r="G86" s="336">
        <f>IF(G$10=0,0,G$10/TEL!G$5*1000)</f>
        <v>7.2672639941386699</v>
      </c>
      <c r="H86" s="336">
        <f>IF(H$10=0,0,H$10/TEL!H$5*1000)</f>
        <v>6.3750988295176834</v>
      </c>
      <c r="I86" s="336">
        <f>IF(I$10=0,0,I$10/TEL!I$5*1000)</f>
        <v>5.5547575646645768</v>
      </c>
      <c r="J86" s="336">
        <f>IF(J$10=0,0,J$10/TEL!J$5*1000)</f>
        <v>5.1794847651582181</v>
      </c>
      <c r="K86" s="336">
        <f>IF(K$10=0,0,K$10/TEL!K$5*1000)</f>
        <v>5.2412400516197293</v>
      </c>
      <c r="L86" s="336">
        <f>IF(L$10=0,0,L$10/TEL!L$5*1000)</f>
        <v>4.7227343798630059</v>
      </c>
      <c r="M86" s="336">
        <f>IF(M$10=0,0,M$10/TEL!M$5*1000)</f>
        <v>4.0093281210245246</v>
      </c>
      <c r="N86" s="336">
        <f>IF(N$10=0,0,N$10/TEL!N$5*1000)</f>
        <v>4.1292814206188746</v>
      </c>
      <c r="O86" s="336">
        <f>IF(O$10=0,0,O$10/TEL!O$5*1000)</f>
        <v>3.892857018641112</v>
      </c>
      <c r="P86" s="336">
        <f>IF(P$10=0,0,P$10/TEL!P$5*1000)</f>
        <v>3.5784963452447967</v>
      </c>
      <c r="Q86" s="336">
        <f>IF(Q$10=0,0,Q$10/TEL!Q$5*1000)</f>
        <v>3.51789056738121</v>
      </c>
      <c r="R86" s="336">
        <f>IF(R$10=0,0,R$10/TEL!R$5*1000)</f>
        <v>3.5161335038097397</v>
      </c>
      <c r="S86" s="336">
        <f>IF(S$10=0,0,S$10/TEL!S$5*1000)</f>
        <v>3.4551604408694341</v>
      </c>
      <c r="T86" s="336">
        <f>IF(T$10=0,0,T$10/TEL!T$5*1000)</f>
        <v>3.4369802259812614</v>
      </c>
      <c r="U86" s="336">
        <f>IF(U$10=0,0,U$10/TEL!U$5*1000)</f>
        <v>3.4189426346388121</v>
      </c>
      <c r="V86" s="336">
        <f>IF(V$10=0,0,V$10/TEL!V$5*1000)</f>
        <v>3.5961738116819522</v>
      </c>
      <c r="W86" s="336">
        <f>IF(W$10=0,0,W$10/TEL!W$5*1000)</f>
        <v>3.4567251778017654</v>
      </c>
      <c r="X86" s="336">
        <f>IF(X$10=0,0,X$10/TEL!X$5*1000)</f>
        <v>3.1997525274693275</v>
      </c>
      <c r="Y86" s="336">
        <f>IF(Y$10=0,0,Y$10/TEL!Y$5*1000)</f>
        <v>2.9965138457306124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4.4009606490605178</v>
      </c>
      <c r="C87" s="349">
        <f>IF(C$16=0,0,C$16/TEL!C$5*1000)</f>
        <v>4.3024872730806418</v>
      </c>
      <c r="D87" s="349">
        <f>IF(D$16=0,0,D$16/TEL!D$5*1000)</f>
        <v>4.527082414733786</v>
      </c>
      <c r="E87" s="349">
        <f>IF(E$16=0,0,E$16/TEL!E$5*1000)</f>
        <v>4.7224966295546684</v>
      </c>
      <c r="F87" s="349">
        <f>IF(F$16=0,0,F$16/TEL!F$5*1000)</f>
        <v>4.3837630375755303</v>
      </c>
      <c r="G87" s="349">
        <f>IF(G$16=0,0,G$16/TEL!G$5*1000)</f>
        <v>3.7374356235269977</v>
      </c>
      <c r="H87" s="349">
        <f>IF(H$16=0,0,H$16/TEL!H$5*1000)</f>
        <v>3.3029352066194195</v>
      </c>
      <c r="I87" s="349">
        <f>IF(I$16=0,0,I$16/TEL!I$5*1000)</f>
        <v>2.9110670303042081</v>
      </c>
      <c r="J87" s="349">
        <f>IF(J$16=0,0,J$16/TEL!J$5*1000)</f>
        <v>2.6029012093215598</v>
      </c>
      <c r="K87" s="349">
        <f>IF(K$16=0,0,K$16/TEL!K$5*1000)</f>
        <v>2.6329109706802534</v>
      </c>
      <c r="L87" s="349">
        <f>IF(L$16=0,0,L$16/TEL!L$5*1000)</f>
        <v>2.3463185390722332</v>
      </c>
      <c r="M87" s="349">
        <f>IF(M$16=0,0,M$16/TEL!M$5*1000)</f>
        <v>1.947379749135421</v>
      </c>
      <c r="N87" s="349">
        <f>IF(N$16=0,0,N$16/TEL!N$5*1000)</f>
        <v>2.0169767379407681</v>
      </c>
      <c r="O87" s="349">
        <f>IF(O$16=0,0,O$16/TEL!O$5*1000)</f>
        <v>1.8703754133173116</v>
      </c>
      <c r="P87" s="349">
        <f>IF(P$16=0,0,P$16/TEL!P$5*1000)</f>
        <v>1.6736273680899574</v>
      </c>
      <c r="Q87" s="349">
        <f>IF(Q$16=0,0,Q$16/TEL!Q$5*1000)</f>
        <v>1.6224122063089703</v>
      </c>
      <c r="R87" s="349">
        <f>IF(R$16=0,0,R$16/TEL!R$5*1000)</f>
        <v>1.6397091164205615</v>
      </c>
      <c r="S87" s="349">
        <f>IF(S$16=0,0,S$16/TEL!S$5*1000)</f>
        <v>1.5791237150172599</v>
      </c>
      <c r="T87" s="349">
        <f>IF(T$16=0,0,T$16/TEL!T$5*1000)</f>
        <v>1.5575625885176079</v>
      </c>
      <c r="U87" s="349">
        <f>IF(U$16=0,0,U$16/TEL!U$5*1000)</f>
        <v>1.5347695698140276</v>
      </c>
      <c r="V87" s="349">
        <f>IF(V$16=0,0,V$16/TEL!V$5*1000)</f>
        <v>1.6112009634095266</v>
      </c>
      <c r="W87" s="349">
        <f>IF(W$16=0,0,W$16/TEL!W$5*1000)</f>
        <v>1.5302190124044603</v>
      </c>
      <c r="X87" s="349">
        <f>IF(X$16=0,0,X$16/TEL!X$5*1000)</f>
        <v>1.4510232323177892</v>
      </c>
      <c r="Y87" s="349">
        <f>IF(Y$16=0,0,Y$16/TEL!Y$5*1000)</f>
        <v>1.2925901204310515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37.40816551701441</v>
      </c>
      <c r="C88" s="349">
        <f>IF(C$27=0,0,C$27/TEL!C$5*1000)</f>
        <v>36.571141821185449</v>
      </c>
      <c r="D88" s="349">
        <f>IF(D$27=0,0,D$27/TEL!D$5*1000)</f>
        <v>38.480200525237173</v>
      </c>
      <c r="E88" s="349">
        <f>IF(E$27=0,0,E$27/TEL!E$5*1000)</f>
        <v>40.141221351214682</v>
      </c>
      <c r="F88" s="349">
        <f>IF(F$27=0,0,F$27/TEL!F$5*1000)</f>
        <v>37.261985819392002</v>
      </c>
      <c r="G88" s="349">
        <f>IF(G$27=0,0,G$27/TEL!G$5*1000)</f>
        <v>31.768202799979495</v>
      </c>
      <c r="H88" s="349">
        <f>IF(H$27=0,0,H$27/TEL!H$5*1000)</f>
        <v>28.074949256265075</v>
      </c>
      <c r="I88" s="349">
        <f>IF(I$27=0,0,I$27/TEL!I$5*1000)</f>
        <v>24.744069757585798</v>
      </c>
      <c r="J88" s="349">
        <f>IF(J$27=0,0,J$27/TEL!J$5*1000)</f>
        <v>22.124660279233261</v>
      </c>
      <c r="K88" s="349">
        <f>IF(K$27=0,0,K$27/TEL!K$5*1000)</f>
        <v>22.379743250782145</v>
      </c>
      <c r="L88" s="349">
        <f>IF(L$27=0,0,L$27/TEL!L$5*1000)</f>
        <v>19.943707582113987</v>
      </c>
      <c r="M88" s="349">
        <f>IF(M$27=0,0,M$27/TEL!M$5*1000)</f>
        <v>16.552727867651068</v>
      </c>
      <c r="N88" s="349">
        <f>IF(N$27=0,0,N$27/TEL!N$5*1000)</f>
        <v>17.144302272496518</v>
      </c>
      <c r="O88" s="349">
        <f>IF(O$27=0,0,O$27/TEL!O$5*1000)</f>
        <v>15.898191013197147</v>
      </c>
      <c r="P88" s="349">
        <f>IF(P$27=0,0,P$27/TEL!P$5*1000)</f>
        <v>14.225832628764637</v>
      </c>
      <c r="Q88" s="349">
        <f>IF(Q$27=0,0,Q$27/TEL!Q$5*1000)</f>
        <v>13.790503753626252</v>
      </c>
      <c r="R88" s="349">
        <f>IF(R$27=0,0,R$27/TEL!R$5*1000)</f>
        <v>13.937527489574778</v>
      </c>
      <c r="S88" s="349">
        <f>IF(S$27=0,0,S$27/TEL!S$5*1000)</f>
        <v>13.422551577646713</v>
      </c>
      <c r="T88" s="349">
        <f>IF(T$27=0,0,T$27/TEL!T$5*1000)</f>
        <v>13.239282002399667</v>
      </c>
      <c r="U88" s="349">
        <f>IF(U$27=0,0,U$27/TEL!U$5*1000)</f>
        <v>13.045541343419233</v>
      </c>
      <c r="V88" s="349">
        <f>IF(V$27=0,0,V$27/TEL!V$5*1000)</f>
        <v>13.695208188980979</v>
      </c>
      <c r="W88" s="349">
        <f>IF(W$27=0,0,W$27/TEL!W$5*1000)</f>
        <v>13.006861605437914</v>
      </c>
      <c r="X88" s="349">
        <f>IF(X$27=0,0,X$27/TEL!X$5*1000)</f>
        <v>12.333697474701209</v>
      </c>
      <c r="Y88" s="349">
        <f>IF(Y$27=0,0,Y$27/TEL!Y$5*1000)</f>
        <v>10.987016023663937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5.1964849959288566</v>
      </c>
      <c r="C89" s="349">
        <f>IF(C$38=0,0,C$38/TEL!C$5*1000)</f>
        <v>5.3250674826402022</v>
      </c>
      <c r="D89" s="349">
        <f>IF(D$38=0,0,D$38/TEL!D$5*1000)</f>
        <v>5.2924068394998987</v>
      </c>
      <c r="E89" s="349">
        <f>IF(E$38=0,0,E$38/TEL!E$5*1000)</f>
        <v>5.4859146867943158</v>
      </c>
      <c r="F89" s="349">
        <f>IF(F$38=0,0,F$38/TEL!F$5*1000)</f>
        <v>6.1861182070955065</v>
      </c>
      <c r="G89" s="349">
        <f>IF(G$38=0,0,G$38/TEL!G$5*1000)</f>
        <v>5.5246938225481239</v>
      </c>
      <c r="H89" s="349">
        <f>IF(H$38=0,0,H$38/TEL!H$5*1000)</f>
        <v>5.761046089195335</v>
      </c>
      <c r="I89" s="349">
        <f>IF(I$38=0,0,I$38/TEL!I$5*1000)</f>
        <v>5.5256326642038545</v>
      </c>
      <c r="J89" s="349">
        <f>IF(J$38=0,0,J$38/TEL!J$5*1000)</f>
        <v>5.5793048402709129</v>
      </c>
      <c r="K89" s="349">
        <f>IF(K$38=0,0,K$38/TEL!K$5*1000)</f>
        <v>5.4226715471944438</v>
      </c>
      <c r="L89" s="349">
        <f>IF(L$38=0,0,L$38/TEL!L$5*1000)</f>
        <v>5.5177638869376189</v>
      </c>
      <c r="M89" s="349">
        <f>IF(M$38=0,0,M$38/TEL!M$5*1000)</f>
        <v>5.3720202884001411</v>
      </c>
      <c r="N89" s="349">
        <f>IF(N$38=0,0,N$38/TEL!N$5*1000)</f>
        <v>5.3412631339033005</v>
      </c>
      <c r="O89" s="349">
        <f>IF(O$38=0,0,O$38/TEL!O$5*1000)</f>
        <v>5.5604383003735656</v>
      </c>
      <c r="P89" s="349">
        <f>IF(P$38=0,0,P$38/TEL!P$5*1000)</f>
        <v>5.5212574575942535</v>
      </c>
      <c r="Q89" s="349">
        <f>IF(Q$38=0,0,Q$38/TEL!Q$5*1000)</f>
        <v>5.6081993092112699</v>
      </c>
      <c r="R89" s="349">
        <f>IF(R$38=0,0,R$38/TEL!R$5*1000)</f>
        <v>5.420574230816535</v>
      </c>
      <c r="S89" s="349">
        <f>IF(S$38=0,0,S$38/TEL!S$5*1000)</f>
        <v>5.5666721352403838</v>
      </c>
      <c r="T89" s="349">
        <f>IF(T$38=0,0,T$38/TEL!T$5*1000)</f>
        <v>5.6605417717086182</v>
      </c>
      <c r="U89" s="349">
        <f>IF(U$38=0,0,U$38/TEL!U$5*1000)</f>
        <v>5.6363649084858691</v>
      </c>
      <c r="V89" s="349">
        <f>IF(V$38=0,0,V$38/TEL!V$5*1000)</f>
        <v>5.8931616366192516</v>
      </c>
      <c r="W89" s="349">
        <f>IF(W$38=0,0,W$38/TEL!W$5*1000)</f>
        <v>5.8104946004483242</v>
      </c>
      <c r="X89" s="349">
        <f>IF(X$38=0,0,X$38/TEL!X$5*1000)</f>
        <v>5.1397643810397966</v>
      </c>
      <c r="Y89" s="349">
        <f>IF(Y$38=0,0,Y$38/TEL!Y$5*1000)</f>
        <v>5.1736327620802109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19.821344699383818</v>
      </c>
      <c r="C90" s="349">
        <f>IF(C$39=0,0,C$39/TEL!C$5*1000)</f>
        <v>19.802123463058436</v>
      </c>
      <c r="D90" s="349">
        <f>IF(D$39=0,0,D$39/TEL!D$5*1000)</f>
        <v>20.359052883672174</v>
      </c>
      <c r="E90" s="349">
        <f>IF(E$39=0,0,E$39/TEL!E$5*1000)</f>
        <v>21.191444418325567</v>
      </c>
      <c r="F90" s="349">
        <f>IF(F$39=0,0,F$39/TEL!F$5*1000)</f>
        <v>21.417600942073125</v>
      </c>
      <c r="G90" s="349">
        <f>IF(G$39=0,0,G$39/TEL!G$5*1000)</f>
        <v>18.689832553854373</v>
      </c>
      <c r="H90" s="349">
        <f>IF(H$39=0,0,H$39/TEL!H$5*1000)</f>
        <v>17.916782500853195</v>
      </c>
      <c r="I90" s="349">
        <f>IF(I$39=0,0,I$39/TEL!I$5*1000)</f>
        <v>16.513950474835031</v>
      </c>
      <c r="J90" s="349">
        <f>IF(J$39=0,0,J$39/TEL!J$5*1000)</f>
        <v>15.783461544201224</v>
      </c>
      <c r="K90" s="349">
        <f>IF(K$39=0,0,K$39/TEL!K$5*1000)</f>
        <v>15.609931006205112</v>
      </c>
      <c r="L90" s="349">
        <f>IF(L$39=0,0,L$39/TEL!L$5*1000)</f>
        <v>15.015627417893597</v>
      </c>
      <c r="M90" s="349">
        <f>IF(M$39=0,0,M$39/TEL!M$5*1000)</f>
        <v>13.724833764292342</v>
      </c>
      <c r="N90" s="349">
        <f>IF(N$39=0,0,N$39/TEL!N$5*1000)</f>
        <v>13.857483948899146</v>
      </c>
      <c r="O90" s="349">
        <f>IF(O$39=0,0,O$39/TEL!O$5*1000)</f>
        <v>13.801507508712808</v>
      </c>
      <c r="P90" s="349">
        <f>IF(P$39=0,0,P$39/TEL!P$5*1000)</f>
        <v>13.226193279308312</v>
      </c>
      <c r="Q90" s="349">
        <f>IF(Q$39=0,0,Q$39/TEL!Q$5*1000)</f>
        <v>13.229558729311291</v>
      </c>
      <c r="R90" s="349">
        <f>IF(R$39=0,0,R$39/TEL!R$5*1000)</f>
        <v>12.972995177169567</v>
      </c>
      <c r="S90" s="349">
        <f>IF(S$39=0,0,S$39/TEL!S$5*1000)</f>
        <v>13.05193042589366</v>
      </c>
      <c r="T90" s="349">
        <f>IF(T$39=0,0,T$39/TEL!T$5*1000)</f>
        <v>13.140740242532713</v>
      </c>
      <c r="U90" s="349">
        <f>IF(U$39=0,0,U$39/TEL!U$5*1000)</f>
        <v>13.049871071482803</v>
      </c>
      <c r="V90" s="349">
        <f>IF(V$39=0,0,V$39/TEL!V$5*1000)</f>
        <v>13.661696917849648</v>
      </c>
      <c r="W90" s="349">
        <f>IF(W$39=0,0,W$39/TEL!W$5*1000)</f>
        <v>13.310524463502103</v>
      </c>
      <c r="X90" s="349">
        <f>IF(X$39=0,0,X$39/TEL!X$5*1000)</f>
        <v>12.033592625558954</v>
      </c>
      <c r="Y90" s="349">
        <f>IF(Y$39=0,0,Y$39/TEL!Y$5*1000)</f>
        <v>11.671692268542662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1.90689164272969</v>
      </c>
      <c r="C91" s="337">
        <f>IF(C$59=0,0,C$59/TEL!C$5*1000)</f>
        <v>1.9540760124533325</v>
      </c>
      <c r="D91" s="337">
        <f>IF(D$59=0,0,D$59/TEL!D$5*1000)</f>
        <v>1.9420909287863501</v>
      </c>
      <c r="E91" s="337">
        <f>IF(E$59=0,0,E$59/TEL!E$5*1000)</f>
        <v>2.0131001777493376</v>
      </c>
      <c r="F91" s="337">
        <f>IF(F$59=0,0,F$59/TEL!F$5*1000)</f>
        <v>2.2700454478921959</v>
      </c>
      <c r="G91" s="337">
        <f>IF(G$59=0,0,G$59/TEL!G$5*1000)</f>
        <v>2.0273304911129202</v>
      </c>
      <c r="H91" s="337">
        <f>IF(H$59=0,0,H$59/TEL!H$5*1000)</f>
        <v>2.1140618417014205</v>
      </c>
      <c r="I91" s="337">
        <f>IF(I$59=0,0,I$59/TEL!I$5*1000)</f>
        <v>2.0276750065514424</v>
      </c>
      <c r="J91" s="337">
        <f>IF(J$59=0,0,J$59/TEL!J$5*1000)</f>
        <v>2.0473704399202641</v>
      </c>
      <c r="K91" s="337">
        <f>IF(K$59=0,0,K$59/TEL!K$5*1000)</f>
        <v>1.9898926029256907</v>
      </c>
      <c r="L91" s="337">
        <f>IF(L$59=0,0,L$59/TEL!L$5*1000)</f>
        <v>2.0247874959323928</v>
      </c>
      <c r="M91" s="337">
        <f>IF(M$59=0,0,M$59/TEL!M$5*1000)</f>
        <v>1.9713057192602395</v>
      </c>
      <c r="N91" s="337">
        <f>IF(N$59=0,0,N$59/TEL!N$5*1000)</f>
        <v>1.9600191359428372</v>
      </c>
      <c r="O91" s="337">
        <f>IF(O$59=0,0,O$59/TEL!O$5*1000)</f>
        <v>2.0404472125298909</v>
      </c>
      <c r="P91" s="337">
        <f>IF(P$59=0,0,P$59/TEL!P$5*1000)</f>
        <v>2.0260694895672526</v>
      </c>
      <c r="Q91" s="337">
        <f>IF(Q$59=0,0,Q$59/TEL!Q$5*1000)</f>
        <v>2.057973495906503</v>
      </c>
      <c r="R91" s="337">
        <f>IF(R$59=0,0,R$59/TEL!R$5*1000)</f>
        <v>1.9891229759420019</v>
      </c>
      <c r="S91" s="337">
        <f>IF(S$59=0,0,S$59/TEL!S$5*1000)</f>
        <v>2.0427347679868979</v>
      </c>
      <c r="T91" s="337">
        <f>IF(T$59=0,0,T$59/TEL!T$5*1000)</f>
        <v>2.0771809802683894</v>
      </c>
      <c r="U91" s="337">
        <f>IF(U$59=0,0,U$59/TEL!U$5*1000)</f>
        <v>2.0683090873517367</v>
      </c>
      <c r="V91" s="337">
        <f>IF(V$59=0,0,V$59/TEL!V$5*1000)</f>
        <v>2.1625426962511196</v>
      </c>
      <c r="W91" s="337">
        <f>IF(W$59=0,0,W$59/TEL!W$5*1000)</f>
        <v>2.1322073675573825</v>
      </c>
      <c r="X91" s="337">
        <f>IF(X$59=0,0,X$59/TEL!X$5*1000)</f>
        <v>1.8860775604053541</v>
      </c>
      <c r="Y91" s="337">
        <f>IF(Y$59=0,0,Y$59/TEL!Y$5*1000)</f>
        <v>1.8985058331338143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HR: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26.890165345055479</v>
      </c>
      <c r="C5" s="223">
        <v>27.298083986051608</v>
      </c>
      <c r="D5" s="223">
        <v>25.87441401416304</v>
      </c>
      <c r="E5" s="223">
        <v>23.666164508375921</v>
      </c>
      <c r="F5" s="223">
        <v>24.583515538624699</v>
      </c>
      <c r="G5" s="223">
        <v>23.278001698375729</v>
      </c>
      <c r="H5" s="223">
        <v>20.70571818292165</v>
      </c>
      <c r="I5" s="223">
        <v>19.613365277572761</v>
      </c>
      <c r="J5" s="223">
        <v>17.391325502788209</v>
      </c>
      <c r="K5" s="223">
        <v>16.772514518290102</v>
      </c>
      <c r="L5" s="223">
        <v>14.907506924988891</v>
      </c>
      <c r="M5" s="223">
        <v>14.56656113110124</v>
      </c>
      <c r="N5" s="223">
        <v>14.655025325093559</v>
      </c>
      <c r="O5" s="223">
        <v>13.274492079870919</v>
      </c>
      <c r="P5" s="223">
        <v>13.25869777016891</v>
      </c>
      <c r="Q5" s="223">
        <v>13.516432277812539</v>
      </c>
      <c r="R5" s="223">
        <v>12.44012376902193</v>
      </c>
      <c r="S5" s="223">
        <v>12.31735480103452</v>
      </c>
      <c r="T5" s="223">
        <v>11.695900430255699</v>
      </c>
      <c r="U5" s="223">
        <v>11.806319806219911</v>
      </c>
      <c r="V5" s="223">
        <v>10.138262029679829</v>
      </c>
      <c r="W5" s="223">
        <v>10.765642088290139</v>
      </c>
      <c r="X5" s="223">
        <v>10.813316973660269</v>
      </c>
      <c r="Y5" s="223">
        <v>8.8592841143625769</v>
      </c>
      <c r="DA5" s="89" t="s">
        <v>2759</v>
      </c>
    </row>
    <row r="6" spans="1:105" ht="12" customHeight="1" x14ac:dyDescent="0.25">
      <c r="A6" s="55" t="s">
        <v>91</v>
      </c>
      <c r="B6" s="259">
        <v>0.47204852533651409</v>
      </c>
      <c r="C6" s="259">
        <v>0.50210554260694717</v>
      </c>
      <c r="D6" s="259">
        <v>0.45471325554668318</v>
      </c>
      <c r="E6" s="259">
        <v>0.41222939476323361</v>
      </c>
      <c r="F6" s="259">
        <v>0.49280253649994182</v>
      </c>
      <c r="G6" s="259">
        <v>0.48367818680335639</v>
      </c>
      <c r="H6" s="259">
        <v>0.48058905654688161</v>
      </c>
      <c r="I6" s="259">
        <v>0.48103109332876698</v>
      </c>
      <c r="J6" s="259">
        <v>0.45499715848023781</v>
      </c>
      <c r="K6" s="259">
        <v>0.42782819755346257</v>
      </c>
      <c r="L6" s="259">
        <v>0.41119175862140378</v>
      </c>
      <c r="M6" s="259">
        <v>0.43826107739566311</v>
      </c>
      <c r="N6" s="259">
        <v>0.43103112281164291</v>
      </c>
      <c r="O6" s="259">
        <v>0.41406894163626101</v>
      </c>
      <c r="P6" s="259">
        <v>0.43595509275849842</v>
      </c>
      <c r="Q6" s="259">
        <v>0.45363623949435489</v>
      </c>
      <c r="R6" s="259">
        <v>0.40877634618592862</v>
      </c>
      <c r="S6" s="259">
        <v>0.41782809250269309</v>
      </c>
      <c r="T6" s="259">
        <v>0.40303303095997711</v>
      </c>
      <c r="U6" s="259">
        <v>0.40806449625137098</v>
      </c>
      <c r="V6" s="259">
        <v>0.34917499776445909</v>
      </c>
      <c r="W6" s="259">
        <v>0.37690465781946297</v>
      </c>
      <c r="X6" s="259">
        <v>0.36682171171119832</v>
      </c>
      <c r="Y6" s="259">
        <v>0.31742152109732752</v>
      </c>
      <c r="DA6" s="67" t="s">
        <v>2760</v>
      </c>
    </row>
    <row r="7" spans="1:105" ht="12" customHeight="1" x14ac:dyDescent="0.25">
      <c r="A7" s="173" t="s">
        <v>92</v>
      </c>
      <c r="B7" s="224">
        <v>9.9493972433246369E-2</v>
      </c>
      <c r="C7" s="224">
        <v>0.10582910936773469</v>
      </c>
      <c r="D7" s="224">
        <v>9.5840206428230698E-2</v>
      </c>
      <c r="E7" s="224">
        <v>8.6885855663903847E-2</v>
      </c>
      <c r="F7" s="224">
        <v>0.1038683087646677</v>
      </c>
      <c r="G7" s="224">
        <v>0.101945163688563</v>
      </c>
      <c r="H7" s="224">
        <v>0.1012940657101056</v>
      </c>
      <c r="I7" s="224">
        <v>0.10138723408799651</v>
      </c>
      <c r="J7" s="224">
        <v>9.5900044832819845E-2</v>
      </c>
      <c r="K7" s="224">
        <v>9.0173625398374008E-2</v>
      </c>
      <c r="L7" s="224">
        <v>8.6667152424406632E-2</v>
      </c>
      <c r="M7" s="224">
        <v>9.2372570218039116E-2</v>
      </c>
      <c r="N7" s="224">
        <v>9.0848708022805383E-2</v>
      </c>
      <c r="O7" s="224">
        <v>8.7273578145918046E-2</v>
      </c>
      <c r="P7" s="224">
        <v>9.1886536347351777E-2</v>
      </c>
      <c r="Q7" s="224">
        <v>9.5613203059574631E-2</v>
      </c>
      <c r="R7" s="224">
        <v>8.6158054386024266E-2</v>
      </c>
      <c r="S7" s="224">
        <v>8.8065896800892315E-2</v>
      </c>
      <c r="T7" s="224">
        <v>8.4947532128044775E-2</v>
      </c>
      <c r="U7" s="224">
        <v>8.6008017315756954E-2</v>
      </c>
      <c r="V7" s="224">
        <v>7.3595839701416074E-2</v>
      </c>
      <c r="W7" s="224">
        <v>7.9440438053098431E-2</v>
      </c>
      <c r="X7" s="224">
        <v>7.7315248992447405E-2</v>
      </c>
      <c r="Y7" s="224">
        <v>6.6903138924674699E-2</v>
      </c>
      <c r="DA7" s="177" t="s">
        <v>2761</v>
      </c>
    </row>
    <row r="8" spans="1:105" ht="12" customHeight="1" x14ac:dyDescent="0.25">
      <c r="A8" s="173" t="s">
        <v>93</v>
      </c>
      <c r="B8" s="224">
        <v>0.38553172767679911</v>
      </c>
      <c r="C8" s="224">
        <v>0.41007991112641529</v>
      </c>
      <c r="D8" s="224">
        <v>0.37137365673048589</v>
      </c>
      <c r="E8" s="224">
        <v>0.33667621490594513</v>
      </c>
      <c r="F8" s="224">
        <v>0.40248195493226169</v>
      </c>
      <c r="G8" s="224">
        <v>0.39502991109853891</v>
      </c>
      <c r="H8" s="224">
        <v>0.39250695495976379</v>
      </c>
      <c r="I8" s="224">
        <v>0.39286797548004959</v>
      </c>
      <c r="J8" s="224">
        <v>0.37160552608838232</v>
      </c>
      <c r="K8" s="224">
        <v>0.34941607758239251</v>
      </c>
      <c r="L8" s="224">
        <v>0.33582875615332147</v>
      </c>
      <c r="M8" s="224">
        <v>0.35793682486645739</v>
      </c>
      <c r="N8" s="224">
        <v>0.35203197243668871</v>
      </c>
      <c r="O8" s="224">
        <v>0.33817861062595089</v>
      </c>
      <c r="P8" s="224">
        <v>0.35605347984270502</v>
      </c>
      <c r="Q8" s="224">
        <v>0.37049403559599808</v>
      </c>
      <c r="R8" s="224">
        <v>0.3338560391987731</v>
      </c>
      <c r="S8" s="224">
        <v>0.34124878636074479</v>
      </c>
      <c r="T8" s="224">
        <v>0.32916535567195759</v>
      </c>
      <c r="U8" s="224">
        <v>0.33327465673407641</v>
      </c>
      <c r="V8" s="224">
        <v>0.28517839358508279</v>
      </c>
      <c r="W8" s="224">
        <v>0.30782577658723259</v>
      </c>
      <c r="X8" s="224">
        <v>0.29959082737216991</v>
      </c>
      <c r="Y8" s="224">
        <v>0.25924467689674652</v>
      </c>
      <c r="DA8" s="177" t="s">
        <v>2762</v>
      </c>
    </row>
    <row r="9" spans="1:105" ht="12" customHeight="1" x14ac:dyDescent="0.25">
      <c r="A9" s="173" t="s">
        <v>94</v>
      </c>
      <c r="B9" s="224">
        <v>0.54224084917266768</v>
      </c>
      <c r="C9" s="224">
        <v>0.57676726265250766</v>
      </c>
      <c r="D9" s="224">
        <v>0.52232787220748367</v>
      </c>
      <c r="E9" s="224">
        <v>0.47352677759347361</v>
      </c>
      <c r="F9" s="224">
        <v>0.56608092499744356</v>
      </c>
      <c r="G9" s="224">
        <v>0.55559980947208987</v>
      </c>
      <c r="H9" s="224">
        <v>0.55205133400067141</v>
      </c>
      <c r="I9" s="224">
        <v>0.55255910044227663</v>
      </c>
      <c r="J9" s="224">
        <v>0.52265399073028462</v>
      </c>
      <c r="K9" s="224">
        <v>0.49144507966850082</v>
      </c>
      <c r="L9" s="224">
        <v>0.4723348477971101</v>
      </c>
      <c r="M9" s="224">
        <v>0.50342930019099552</v>
      </c>
      <c r="N9" s="224">
        <v>0.49512427114694912</v>
      </c>
      <c r="O9" s="224">
        <v>0.47563986005212988</v>
      </c>
      <c r="P9" s="224">
        <v>0.50078042194920047</v>
      </c>
      <c r="Q9" s="224">
        <v>0.52109070681570346</v>
      </c>
      <c r="R9" s="224">
        <v>0.46956027014287272</v>
      </c>
      <c r="S9" s="224">
        <v>0.47995798636452419</v>
      </c>
      <c r="T9" s="224">
        <v>0.46296293966087171</v>
      </c>
      <c r="U9" s="224">
        <v>0.46874257007120551</v>
      </c>
      <c r="V9" s="224">
        <v>0.40109636432544732</v>
      </c>
      <c r="W9" s="224">
        <v>0.43294934894133152</v>
      </c>
      <c r="X9" s="224">
        <v>0.42136709634132558</v>
      </c>
      <c r="Y9" s="224">
        <v>0.36462123257941448</v>
      </c>
      <c r="DA9" s="177" t="s">
        <v>2763</v>
      </c>
    </row>
    <row r="10" spans="1:105" ht="12" customHeight="1" x14ac:dyDescent="0.25">
      <c r="A10" s="56" t="s">
        <v>95</v>
      </c>
      <c r="B10" s="260">
        <v>3.886962143742076</v>
      </c>
      <c r="C10" s="260">
        <v>3.8402505227092401</v>
      </c>
      <c r="D10" s="260">
        <v>3.7456891663815228</v>
      </c>
      <c r="E10" s="260">
        <v>3.4714768919797621</v>
      </c>
      <c r="F10" s="260">
        <v>3.4038295811974861</v>
      </c>
      <c r="G10" s="260">
        <v>3.2051085610654861</v>
      </c>
      <c r="H10" s="260">
        <v>2.7211758263093908</v>
      </c>
      <c r="I10" s="260">
        <v>2.501935795251895</v>
      </c>
      <c r="J10" s="260">
        <v>2.195325962956169</v>
      </c>
      <c r="K10" s="260">
        <v>2.1407246931258852</v>
      </c>
      <c r="L10" s="260">
        <v>1.851000559910958</v>
      </c>
      <c r="M10" s="260">
        <v>1.750339224067184</v>
      </c>
      <c r="N10" s="260">
        <v>1.77386302583289</v>
      </c>
      <c r="O10" s="260">
        <v>1.5671019613484141</v>
      </c>
      <c r="P10" s="260">
        <v>1.551620784117224</v>
      </c>
      <c r="Q10" s="260">
        <v>1.5825796542311621</v>
      </c>
      <c r="R10" s="260">
        <v>1.4543605530353221</v>
      </c>
      <c r="S10" s="260">
        <v>1.440829453828627</v>
      </c>
      <c r="T10" s="260">
        <v>1.3667228533415781</v>
      </c>
      <c r="U10" s="260">
        <v>1.380670076385401</v>
      </c>
      <c r="V10" s="260">
        <v>1.184324438670413</v>
      </c>
      <c r="W10" s="260">
        <v>1.2567257081903891</v>
      </c>
      <c r="X10" s="260">
        <v>1.2634032505779069</v>
      </c>
      <c r="Y10" s="260">
        <v>1.0351207290471729</v>
      </c>
      <c r="DA10" s="68" t="s">
        <v>2764</v>
      </c>
    </row>
    <row r="11" spans="1:105" ht="12" customHeight="1" x14ac:dyDescent="0.25">
      <c r="A11" s="37" t="s">
        <v>159</v>
      </c>
      <c r="B11" s="226">
        <v>0.41494054394853469</v>
      </c>
      <c r="C11" s="226">
        <v>0.43639995991908132</v>
      </c>
      <c r="D11" s="226">
        <v>0.43105593747661558</v>
      </c>
      <c r="E11" s="226">
        <v>0.41615137442064393</v>
      </c>
      <c r="F11" s="226">
        <v>0.63298079499310178</v>
      </c>
      <c r="G11" s="226">
        <v>0.61739510787012175</v>
      </c>
      <c r="H11" s="226">
        <v>0.34726296284546071</v>
      </c>
      <c r="I11" s="226">
        <v>0.22918828082806861</v>
      </c>
      <c r="J11" s="226">
        <v>0.19511574528522471</v>
      </c>
      <c r="K11" s="226">
        <v>0.19808917121254971</v>
      </c>
      <c r="L11" s="226">
        <v>9.1464415052032608E-2</v>
      </c>
      <c r="M11" s="226">
        <v>8.1504052986593578E-2</v>
      </c>
      <c r="N11" s="226">
        <v>8.35811685411295E-2</v>
      </c>
      <c r="O11" s="226">
        <v>7.686192150316444E-2</v>
      </c>
      <c r="P11" s="226">
        <v>7.0807515015114758E-2</v>
      </c>
      <c r="Q11" s="226">
        <v>0</v>
      </c>
      <c r="R11" s="226">
        <v>6.9914877868272829E-2</v>
      </c>
      <c r="S11" s="226">
        <v>3.9874777968107213E-2</v>
      </c>
      <c r="T11" s="226">
        <v>5.2050709400378321E-2</v>
      </c>
      <c r="U11" s="226">
        <v>5.06896829876698E-2</v>
      </c>
      <c r="V11" s="226">
        <v>5.0108085465739638E-2</v>
      </c>
      <c r="W11" s="226">
        <v>4.2545828231738463E-2</v>
      </c>
      <c r="X11" s="226">
        <v>5.1660357169586273E-2</v>
      </c>
      <c r="Y11" s="226">
        <v>5.122630871131325E-2</v>
      </c>
      <c r="DA11" s="69" t="s">
        <v>2765</v>
      </c>
    </row>
    <row r="12" spans="1:105" ht="12" customHeight="1" x14ac:dyDescent="0.25">
      <c r="A12" s="37" t="s">
        <v>35</v>
      </c>
      <c r="B12" s="226">
        <v>3.28197057780574</v>
      </c>
      <c r="C12" s="226">
        <v>3.1660455020682878</v>
      </c>
      <c r="D12" s="226">
        <v>3.1272750626299848</v>
      </c>
      <c r="E12" s="226">
        <v>2.8959133393900571</v>
      </c>
      <c r="F12" s="226">
        <v>2.5186129636836179</v>
      </c>
      <c r="G12" s="226">
        <v>2.3254831672418632</v>
      </c>
      <c r="H12" s="226">
        <v>2.0349749901368348</v>
      </c>
      <c r="I12" s="226">
        <v>1.872593928383385</v>
      </c>
      <c r="J12" s="226">
        <v>1.6033253913564971</v>
      </c>
      <c r="K12" s="226">
        <v>1.5930272375856731</v>
      </c>
      <c r="L12" s="226">
        <v>1.357781573206517</v>
      </c>
      <c r="M12" s="226">
        <v>1.145137670673452</v>
      </c>
      <c r="N12" s="226">
        <v>1.2036304737604151</v>
      </c>
      <c r="O12" s="226">
        <v>0.94335371634741727</v>
      </c>
      <c r="P12" s="226">
        <v>0.82766269606483012</v>
      </c>
      <c r="Q12" s="226">
        <v>0.86313272484732395</v>
      </c>
      <c r="R12" s="226">
        <v>0.7783286524220836</v>
      </c>
      <c r="S12" s="226">
        <v>0.7308371421906551</v>
      </c>
      <c r="T12" s="226">
        <v>0.63813239620945528</v>
      </c>
      <c r="U12" s="226">
        <v>0.65565261478381609</v>
      </c>
      <c r="V12" s="226">
        <v>0.57136523376706649</v>
      </c>
      <c r="W12" s="226">
        <v>0.57465991530808846</v>
      </c>
      <c r="X12" s="226">
        <v>0.63949410358485681</v>
      </c>
      <c r="Y12" s="226">
        <v>0.42667179109682229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0.19005102198780111</v>
      </c>
      <c r="C15" s="226">
        <v>0.23780506072187119</v>
      </c>
      <c r="D15" s="226">
        <v>0.18735816627492291</v>
      </c>
      <c r="E15" s="226">
        <v>0.15941217816906081</v>
      </c>
      <c r="F15" s="226">
        <v>0.25223582252076637</v>
      </c>
      <c r="G15" s="226">
        <v>0.26223028595350051</v>
      </c>
      <c r="H15" s="226">
        <v>0.33893787332709518</v>
      </c>
      <c r="I15" s="226">
        <v>0.4001535860404411</v>
      </c>
      <c r="J15" s="226">
        <v>0.39688482631444721</v>
      </c>
      <c r="K15" s="226">
        <v>0.34960828432766228</v>
      </c>
      <c r="L15" s="226">
        <v>0.40175457165240908</v>
      </c>
      <c r="M15" s="226">
        <v>0.52369750040713814</v>
      </c>
      <c r="N15" s="226">
        <v>0.4866513835313464</v>
      </c>
      <c r="O15" s="226">
        <v>0.54688632349783184</v>
      </c>
      <c r="P15" s="226">
        <v>0.65315057303727897</v>
      </c>
      <c r="Q15" s="226">
        <v>0.71944692938383759</v>
      </c>
      <c r="R15" s="226">
        <v>0.60611702274496548</v>
      </c>
      <c r="S15" s="226">
        <v>0.67011753366986448</v>
      </c>
      <c r="T15" s="226">
        <v>0.67653974773174408</v>
      </c>
      <c r="U15" s="226">
        <v>0.67432777861391557</v>
      </c>
      <c r="V15" s="226">
        <v>0.56285111943760746</v>
      </c>
      <c r="W15" s="226">
        <v>0.63951996465056216</v>
      </c>
      <c r="X15" s="226">
        <v>0.57224878982346417</v>
      </c>
      <c r="Y15" s="226">
        <v>0.55722262923903776</v>
      </c>
      <c r="DA15" s="69" t="s">
        <v>2769</v>
      </c>
    </row>
    <row r="16" spans="1:105" ht="12" customHeight="1" x14ac:dyDescent="0.25">
      <c r="A16" s="57" t="s">
        <v>2707</v>
      </c>
      <c r="B16" s="261">
        <v>1.576262367601573</v>
      </c>
      <c r="C16" s="261">
        <v>1.5781842182506971</v>
      </c>
      <c r="D16" s="261">
        <v>1.5136097507103861</v>
      </c>
      <c r="E16" s="261">
        <v>1.3846588744914581</v>
      </c>
      <c r="F16" s="261">
        <v>1.370459556731211</v>
      </c>
      <c r="G16" s="261">
        <v>1.2751504719092039</v>
      </c>
      <c r="H16" s="261">
        <v>1.078467120355753</v>
      </c>
      <c r="I16" s="261">
        <v>0.99360125176712977</v>
      </c>
      <c r="J16" s="261">
        <v>0.84485558189828447</v>
      </c>
      <c r="K16" s="261">
        <v>0.8274545689361601</v>
      </c>
      <c r="L16" s="261">
        <v>0.69813872800739252</v>
      </c>
      <c r="M16" s="261">
        <v>0.63858190869854548</v>
      </c>
      <c r="N16" s="261">
        <v>0.65464281805250502</v>
      </c>
      <c r="O16" s="261">
        <v>0.56540558285432563</v>
      </c>
      <c r="P16" s="261">
        <v>0.53562227343184721</v>
      </c>
      <c r="Q16" s="261">
        <v>0.53332287788199428</v>
      </c>
      <c r="R16" s="261">
        <v>0.50311728241721365</v>
      </c>
      <c r="S16" s="261">
        <v>0.48005293533469279</v>
      </c>
      <c r="T16" s="261">
        <v>0.44751491095083268</v>
      </c>
      <c r="U16" s="261">
        <v>0.44982171494741091</v>
      </c>
      <c r="V16" s="261">
        <v>0.3880560712100708</v>
      </c>
      <c r="W16" s="261">
        <v>0.4039966420977939</v>
      </c>
      <c r="X16" s="261">
        <v>0.4215165094882749</v>
      </c>
      <c r="Y16" s="261">
        <v>0.3224640237166001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4.7928760756223146E-3</v>
      </c>
      <c r="E19" s="229">
        <v>0</v>
      </c>
      <c r="F19" s="229">
        <v>2.4004778577746789E-2</v>
      </c>
      <c r="G19" s="229">
        <v>0</v>
      </c>
      <c r="H19" s="229">
        <v>0</v>
      </c>
      <c r="I19" s="229">
        <v>4.8346937855110378E-2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9.8362256767550643E-2</v>
      </c>
      <c r="C20" s="229">
        <v>9.7336369867169398E-2</v>
      </c>
      <c r="D20" s="229">
        <v>9.7953914238854675E-2</v>
      </c>
      <c r="E20" s="229">
        <v>9.9106739078035092E-2</v>
      </c>
      <c r="F20" s="229">
        <v>0.1694524035425462</v>
      </c>
      <c r="G20" s="229">
        <v>0.1713768280740304</v>
      </c>
      <c r="H20" s="229">
        <v>0.10444570777816881</v>
      </c>
      <c r="I20" s="229">
        <v>6.9925871610866053E-2</v>
      </c>
      <c r="J20" s="229">
        <v>7.2320796310949342E-2</v>
      </c>
      <c r="K20" s="229">
        <v>7.2052399142286838E-2</v>
      </c>
      <c r="L20" s="229">
        <v>3.6685925932176268E-2</v>
      </c>
      <c r="M20" s="229">
        <v>3.7392807122868403E-2</v>
      </c>
      <c r="N20" s="229">
        <v>3.7209124858067162E-2</v>
      </c>
      <c r="O20" s="229">
        <v>3.7471168868379673E-2</v>
      </c>
      <c r="P20" s="229">
        <v>3.8004223425758828E-2</v>
      </c>
      <c r="Q20" s="229">
        <v>0</v>
      </c>
      <c r="R20" s="229">
        <v>3.802052403029528E-2</v>
      </c>
      <c r="S20" s="229">
        <v>2.3022094694022541E-2</v>
      </c>
      <c r="T20" s="229">
        <v>3.0727240177548892E-2</v>
      </c>
      <c r="U20" s="229">
        <v>3.0936465414380519E-2</v>
      </c>
      <c r="V20" s="229">
        <v>3.097750964305539E-2</v>
      </c>
      <c r="W20" s="229">
        <v>2.7142936944639189E-2</v>
      </c>
      <c r="X20" s="229">
        <v>3.082142776377313E-2</v>
      </c>
      <c r="Y20" s="229">
        <v>3.5250432762669759E-2</v>
      </c>
      <c r="DA20" s="73" t="s">
        <v>2774</v>
      </c>
    </row>
    <row r="21" spans="1:105" ht="12" customHeight="1" x14ac:dyDescent="0.25">
      <c r="A21" s="46" t="s">
        <v>32</v>
      </c>
      <c r="B21" s="229">
        <v>0.42578232811322841</v>
      </c>
      <c r="C21" s="229">
        <v>0.54368422413125483</v>
      </c>
      <c r="D21" s="229">
        <v>0.50874723921956322</v>
      </c>
      <c r="E21" s="229">
        <v>0.43664424526083451</v>
      </c>
      <c r="F21" s="229">
        <v>0.35319348682361601</v>
      </c>
      <c r="G21" s="229">
        <v>0.36959476270152919</v>
      </c>
      <c r="H21" s="229">
        <v>0.29279604474546678</v>
      </c>
      <c r="I21" s="229">
        <v>0.25669315635914097</v>
      </c>
      <c r="J21" s="229">
        <v>0.1467542622174213</v>
      </c>
      <c r="K21" s="229">
        <v>0.13929405568499509</v>
      </c>
      <c r="L21" s="229">
        <v>0.1103777421174003</v>
      </c>
      <c r="M21" s="229">
        <v>7.3612483687833005E-2</v>
      </c>
      <c r="N21" s="229">
        <v>7.3534740751909106E-2</v>
      </c>
      <c r="O21" s="229">
        <v>3.6567898069566347E-2</v>
      </c>
      <c r="P21" s="229">
        <v>3.667893002990244E-2</v>
      </c>
      <c r="Q21" s="229">
        <v>3.6689855601462908E-2</v>
      </c>
      <c r="R21" s="229">
        <v>2.1980390459210838E-2</v>
      </c>
      <c r="S21" s="229">
        <v>2.9395880725756642E-2</v>
      </c>
      <c r="T21" s="229">
        <v>2.9350517580111968E-2</v>
      </c>
      <c r="U21" s="229">
        <v>2.2093346766417089E-2</v>
      </c>
      <c r="V21" s="229">
        <v>7.3634998627399584E-3</v>
      </c>
      <c r="W21" s="229">
        <v>7.312844204632323E-3</v>
      </c>
      <c r="X21" s="229">
        <v>7.3159730501701917E-3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2.3902455841426701E-4</v>
      </c>
      <c r="C22" s="229">
        <v>1.9276174065699681E-4</v>
      </c>
      <c r="D22" s="229">
        <v>1.9276174065670321E-4</v>
      </c>
      <c r="E22" s="229">
        <v>1.927617406565849E-4</v>
      </c>
      <c r="F22" s="229">
        <v>1.9276174065456891E-4</v>
      </c>
      <c r="G22" s="229">
        <v>1.927617406548785E-4</v>
      </c>
      <c r="H22" s="229">
        <v>1.9276174065620529E-4</v>
      </c>
      <c r="I22" s="229">
        <v>1.9276174065379991E-4</v>
      </c>
      <c r="J22" s="229">
        <v>1.9276174065473869E-4</v>
      </c>
      <c r="K22" s="229">
        <v>1.9276174065416149E-4</v>
      </c>
      <c r="L22" s="229">
        <v>1.927617406513292E-4</v>
      </c>
      <c r="M22" s="229">
        <v>1.9276174064835071E-4</v>
      </c>
      <c r="N22" s="229">
        <v>1.9276174065369691E-4</v>
      </c>
      <c r="O22" s="229">
        <v>1.426436880815749E-4</v>
      </c>
      <c r="P22" s="229">
        <v>1.4264368807803511E-4</v>
      </c>
      <c r="Q22" s="229">
        <v>1.4264368807956671E-4</v>
      </c>
      <c r="R22" s="229">
        <v>1.4264368807805449E-4</v>
      </c>
      <c r="S22" s="229">
        <v>0</v>
      </c>
      <c r="T22" s="229">
        <v>2.8528737616206478E-4</v>
      </c>
      <c r="U22" s="229">
        <v>4.279310642439816E-4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0.7434051805875348</v>
      </c>
      <c r="C23" s="229">
        <v>0.67477018197649019</v>
      </c>
      <c r="D23" s="229">
        <v>0.67905121822870795</v>
      </c>
      <c r="E23" s="229">
        <v>0.65900043645619111</v>
      </c>
      <c r="F23" s="229">
        <v>0.64426853505795301</v>
      </c>
      <c r="G23" s="229">
        <v>0.61680857712550652</v>
      </c>
      <c r="H23" s="229">
        <v>0.58484326698430555</v>
      </c>
      <c r="I23" s="229">
        <v>0.54593052736359071</v>
      </c>
      <c r="J23" s="229">
        <v>0.56785942731859207</v>
      </c>
      <c r="K23" s="229">
        <v>0.55368046386940306</v>
      </c>
      <c r="L23" s="229">
        <v>0.52038590096394266</v>
      </c>
      <c r="M23" s="229">
        <v>0.50201287175363352</v>
      </c>
      <c r="N23" s="229">
        <v>0.51201475827615461</v>
      </c>
      <c r="O23" s="229">
        <v>0.4394493792529176</v>
      </c>
      <c r="P23" s="229">
        <v>0.42447701469850208</v>
      </c>
      <c r="Q23" s="229">
        <v>0.46252424664935432</v>
      </c>
      <c r="R23" s="229">
        <v>0.40444530732976658</v>
      </c>
      <c r="S23" s="229">
        <v>0.40319529561555778</v>
      </c>
      <c r="T23" s="229">
        <v>0.35996144181058731</v>
      </c>
      <c r="U23" s="229">
        <v>0.38236065995376528</v>
      </c>
      <c r="V23" s="229">
        <v>0.33752099278963787</v>
      </c>
      <c r="W23" s="229">
        <v>0.35031525305665889</v>
      </c>
      <c r="X23" s="229">
        <v>0.36456937220268698</v>
      </c>
      <c r="Y23" s="229">
        <v>0.28055215504104908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9.6526497587477635E-3</v>
      </c>
      <c r="I24" s="229">
        <v>6.4350998390848776E-3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1.0415518469378371E-3</v>
      </c>
      <c r="L25" s="229">
        <v>1.0415518469225329E-3</v>
      </c>
      <c r="M25" s="229">
        <v>1.041551846906439E-3</v>
      </c>
      <c r="N25" s="229">
        <v>2.083103693870653E-3</v>
      </c>
      <c r="O25" s="229">
        <v>2.0831036938390979E-3</v>
      </c>
      <c r="P25" s="229">
        <v>1.041551846893702E-3</v>
      </c>
      <c r="Q25" s="229">
        <v>4.1624607982421857E-3</v>
      </c>
      <c r="R25" s="229">
        <v>2.0831036937876881E-3</v>
      </c>
      <c r="S25" s="229">
        <v>6.5565314103991157E-3</v>
      </c>
      <c r="T25" s="229">
        <v>1.009331178269997E-2</v>
      </c>
      <c r="U25" s="229">
        <v>6.7663404155879096E-3</v>
      </c>
      <c r="V25" s="229">
        <v>6.7663404151926034E-3</v>
      </c>
      <c r="W25" s="229">
        <v>7.5980832570485251E-3</v>
      </c>
      <c r="X25" s="229">
        <v>7.1822118364247073E-3</v>
      </c>
      <c r="Y25" s="229">
        <v>6.6614359128812544E-3</v>
      </c>
      <c r="DA25" s="73" t="s">
        <v>2779</v>
      </c>
    </row>
    <row r="26" spans="1:105" ht="12" customHeight="1" x14ac:dyDescent="0.25">
      <c r="A26" s="46" t="s">
        <v>39</v>
      </c>
      <c r="B26" s="229">
        <v>0.30847357757484511</v>
      </c>
      <c r="C26" s="229">
        <v>0.26220068053512519</v>
      </c>
      <c r="D26" s="229">
        <v>0.22287174120698069</v>
      </c>
      <c r="E26" s="229">
        <v>0.1897146919557412</v>
      </c>
      <c r="F26" s="229">
        <v>0.17934759098869391</v>
      </c>
      <c r="G26" s="229">
        <v>0.11717754226748291</v>
      </c>
      <c r="H26" s="229">
        <v>8.6536689348408136E-2</v>
      </c>
      <c r="I26" s="229">
        <v>6.6076896998682896E-2</v>
      </c>
      <c r="J26" s="229">
        <v>5.7728334310666998E-2</v>
      </c>
      <c r="K26" s="229">
        <v>6.1193336651882958E-2</v>
      </c>
      <c r="L26" s="229">
        <v>2.9454845406299359E-2</v>
      </c>
      <c r="M26" s="229">
        <v>2.4329432546655792E-2</v>
      </c>
      <c r="N26" s="229">
        <v>2.9608328731849789E-2</v>
      </c>
      <c r="O26" s="229">
        <v>4.9691389281541209E-2</v>
      </c>
      <c r="P26" s="229">
        <v>3.527790974271218E-2</v>
      </c>
      <c r="Q26" s="229">
        <v>2.9803671144855229E-2</v>
      </c>
      <c r="R26" s="229">
        <v>3.6445313216075179E-2</v>
      </c>
      <c r="S26" s="229">
        <v>1.7883132888956599E-2</v>
      </c>
      <c r="T26" s="229">
        <v>1.7097112223722458E-2</v>
      </c>
      <c r="U26" s="229">
        <v>7.2369713330160861E-3</v>
      </c>
      <c r="V26" s="229">
        <v>5.4277284994449651E-3</v>
      </c>
      <c r="W26" s="229">
        <v>1.1627524634814909E-2</v>
      </c>
      <c r="X26" s="229">
        <v>1.162752463521988E-2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11.852280494850289</v>
      </c>
      <c r="C27" s="261">
        <v>11.866731333385051</v>
      </c>
      <c r="D27" s="261">
        <v>11.381181010149239</v>
      </c>
      <c r="E27" s="261">
        <v>10.41156961396462</v>
      </c>
      <c r="F27" s="261">
        <v>10.30480166695968</v>
      </c>
      <c r="G27" s="261">
        <v>9.5881506637788227</v>
      </c>
      <c r="H27" s="261">
        <v>8.1092431549826838</v>
      </c>
      <c r="I27" s="261">
        <v>7.4711171046336116</v>
      </c>
      <c r="J27" s="261">
        <v>6.3526640869659428</v>
      </c>
      <c r="K27" s="261">
        <v>6.2218218548853548</v>
      </c>
      <c r="L27" s="261">
        <v>5.2494662048248166</v>
      </c>
      <c r="M27" s="261">
        <v>4.8016447365602168</v>
      </c>
      <c r="N27" s="261">
        <v>4.922410420356333</v>
      </c>
      <c r="O27" s="261">
        <v>4.2514150556931014</v>
      </c>
      <c r="P27" s="261">
        <v>4.0274674790740814</v>
      </c>
      <c r="Q27" s="261">
        <v>4.0101777933049956</v>
      </c>
      <c r="R27" s="261">
        <v>3.78305495048328</v>
      </c>
      <c r="S27" s="261">
        <v>3.6096288022281708</v>
      </c>
      <c r="T27" s="261">
        <v>3.3649678881110678</v>
      </c>
      <c r="U27" s="261">
        <v>3.3823132797007229</v>
      </c>
      <c r="V27" s="261">
        <v>2.9178831508295722</v>
      </c>
      <c r="W27" s="261">
        <v>3.0377439819276422</v>
      </c>
      <c r="X27" s="261">
        <v>3.1694799078829901</v>
      </c>
      <c r="Y27" s="261">
        <v>2.424681409099819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3.6038741260929333E-2</v>
      </c>
      <c r="E30" s="229">
        <v>0</v>
      </c>
      <c r="F30" s="229">
        <v>0.1804974696903652</v>
      </c>
      <c r="G30" s="229">
        <v>0</v>
      </c>
      <c r="H30" s="229">
        <v>0</v>
      </c>
      <c r="I30" s="229">
        <v>0.36353178271823389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0.7396085076175446</v>
      </c>
      <c r="C31" s="229">
        <v>0.73189462727044685</v>
      </c>
      <c r="D31" s="229">
        <v>0.73653808591138803</v>
      </c>
      <c r="E31" s="229">
        <v>0.74520644191368701</v>
      </c>
      <c r="F31" s="229">
        <v>1.274151726637222</v>
      </c>
      <c r="G31" s="229">
        <v>1.2886219187874211</v>
      </c>
      <c r="H31" s="229">
        <v>0.78535137963969259</v>
      </c>
      <c r="I31" s="229">
        <v>0.52578876538170438</v>
      </c>
      <c r="J31" s="229">
        <v>0.54379675687656126</v>
      </c>
      <c r="K31" s="229">
        <v>0.54177861662757965</v>
      </c>
      <c r="L31" s="229">
        <v>0.27584994306694072</v>
      </c>
      <c r="M31" s="229">
        <v>0.28116514586618341</v>
      </c>
      <c r="N31" s="229">
        <v>0.27978399652892788</v>
      </c>
      <c r="O31" s="229">
        <v>0.28175436591416247</v>
      </c>
      <c r="P31" s="229">
        <v>0.28576252614368652</v>
      </c>
      <c r="Q31" s="229">
        <v>0</v>
      </c>
      <c r="R31" s="229">
        <v>0.28588509415087421</v>
      </c>
      <c r="S31" s="229">
        <v>0.17310844279543869</v>
      </c>
      <c r="T31" s="229">
        <v>0.23104520979656951</v>
      </c>
      <c r="U31" s="229">
        <v>0.2326184226350535</v>
      </c>
      <c r="V31" s="229">
        <v>0.23292704366220501</v>
      </c>
      <c r="W31" s="229">
        <v>0.20409400664142149</v>
      </c>
      <c r="X31" s="229">
        <v>0.2317534279929864</v>
      </c>
      <c r="Y31" s="229">
        <v>0.26505613865776678</v>
      </c>
      <c r="DA31" s="73" t="s">
        <v>2785</v>
      </c>
    </row>
    <row r="32" spans="1:105" ht="12" customHeight="1" x14ac:dyDescent="0.25">
      <c r="A32" s="46" t="s">
        <v>32</v>
      </c>
      <c r="B32" s="229">
        <v>3.201555582543699</v>
      </c>
      <c r="C32" s="229">
        <v>4.0880871468330886</v>
      </c>
      <c r="D32" s="229">
        <v>3.8253878949009472</v>
      </c>
      <c r="E32" s="229">
        <v>3.2832288441728128</v>
      </c>
      <c r="F32" s="229">
        <v>2.655743333616035</v>
      </c>
      <c r="G32" s="229">
        <v>2.779068311851884</v>
      </c>
      <c r="H32" s="229">
        <v>2.2016010287591832</v>
      </c>
      <c r="I32" s="229">
        <v>1.930135079546619</v>
      </c>
      <c r="J32" s="229">
        <v>1.1034791639809951</v>
      </c>
      <c r="K32" s="229">
        <v>1.0473841494775591</v>
      </c>
      <c r="L32" s="229">
        <v>0.8299557147673754</v>
      </c>
      <c r="M32" s="229">
        <v>0.55350925234505188</v>
      </c>
      <c r="N32" s="229">
        <v>0.55292468526916261</v>
      </c>
      <c r="O32" s="229">
        <v>0.27496246433077759</v>
      </c>
      <c r="P32" s="229">
        <v>0.27579733926330491</v>
      </c>
      <c r="Q32" s="229">
        <v>0.27587949115715382</v>
      </c>
      <c r="R32" s="229">
        <v>0.16527562826060471</v>
      </c>
      <c r="S32" s="229">
        <v>0.22103441084174719</v>
      </c>
      <c r="T32" s="229">
        <v>0.22069331488122651</v>
      </c>
      <c r="U32" s="229">
        <v>0.16612497280132851</v>
      </c>
      <c r="V32" s="229">
        <v>5.5367854737140829E-2</v>
      </c>
      <c r="W32" s="229">
        <v>5.4986963154062277E-2</v>
      </c>
      <c r="X32" s="229">
        <v>5.5010489665702808E-2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1.797280814230354E-3</v>
      </c>
      <c r="C33" s="229">
        <v>1.4494200114785721E-3</v>
      </c>
      <c r="D33" s="229">
        <v>1.449420011476364E-3</v>
      </c>
      <c r="E33" s="229">
        <v>1.449420011475475E-3</v>
      </c>
      <c r="F33" s="229">
        <v>1.4494200114603161E-3</v>
      </c>
      <c r="G33" s="229">
        <v>1.449420011462643E-3</v>
      </c>
      <c r="H33" s="229">
        <v>1.44942001147262E-3</v>
      </c>
      <c r="I33" s="229">
        <v>1.449420011454534E-3</v>
      </c>
      <c r="J33" s="229">
        <v>1.449420011461592E-3</v>
      </c>
      <c r="K33" s="229">
        <v>1.4494200114572519E-3</v>
      </c>
      <c r="L33" s="229">
        <v>1.449420011435956E-3</v>
      </c>
      <c r="M33" s="229">
        <v>1.4494200114135601E-3</v>
      </c>
      <c r="N33" s="229">
        <v>1.449420011453758E-3</v>
      </c>
      <c r="O33" s="229">
        <v>1.072570808459534E-3</v>
      </c>
      <c r="P33" s="229">
        <v>1.072570808432918E-3</v>
      </c>
      <c r="Q33" s="229">
        <v>1.0725708084444339E-3</v>
      </c>
      <c r="R33" s="229">
        <v>1.0725708084330641E-3</v>
      </c>
      <c r="S33" s="229">
        <v>0</v>
      </c>
      <c r="T33" s="229">
        <v>2.1451416169109101E-3</v>
      </c>
      <c r="U33" s="229">
        <v>3.2177124253730152E-3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5.5898351078793489</v>
      </c>
      <c r="C34" s="229">
        <v>5.0737527144770711</v>
      </c>
      <c r="D34" s="229">
        <v>5.1059428139889382</v>
      </c>
      <c r="E34" s="229">
        <v>4.9551763587378987</v>
      </c>
      <c r="F34" s="229">
        <v>4.8444037924549912</v>
      </c>
      <c r="G34" s="229">
        <v>4.6379260318475586</v>
      </c>
      <c r="H34" s="229">
        <v>4.3975714882858359</v>
      </c>
      <c r="I34" s="229">
        <v>4.1049776192146927</v>
      </c>
      <c r="J34" s="229">
        <v>4.2698660784917184</v>
      </c>
      <c r="K34" s="229">
        <v>4.1632511802487793</v>
      </c>
      <c r="L34" s="229">
        <v>3.912901678401953</v>
      </c>
      <c r="M34" s="229">
        <v>3.774750631839821</v>
      </c>
      <c r="N34" s="229">
        <v>3.8499571247303139</v>
      </c>
      <c r="O34" s="229">
        <v>3.3043212939979001</v>
      </c>
      <c r="P34" s="229">
        <v>3.1917406297521969</v>
      </c>
      <c r="Q34" s="229">
        <v>3.4778265469211069</v>
      </c>
      <c r="R34" s="229">
        <v>3.0411175993449771</v>
      </c>
      <c r="S34" s="229">
        <v>3.0317184728015989</v>
      </c>
      <c r="T34" s="229">
        <v>2.7066331489988391</v>
      </c>
      <c r="U34" s="229">
        <v>2.8750580392677341</v>
      </c>
      <c r="V34" s="229">
        <v>2.5378982342451621</v>
      </c>
      <c r="W34" s="229">
        <v>2.634101229714493</v>
      </c>
      <c r="X34" s="229">
        <v>2.7412812409855891</v>
      </c>
      <c r="Y34" s="229">
        <v>2.1095363965586569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7.2580501070584155E-2</v>
      </c>
      <c r="I35" s="229">
        <v>4.8387000713118987E-2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7.8316686952441157E-3</v>
      </c>
      <c r="L36" s="229">
        <v>7.831668695129048E-3</v>
      </c>
      <c r="M36" s="229">
        <v>7.8316686950080337E-3</v>
      </c>
      <c r="N36" s="229">
        <v>1.566333739045048E-2</v>
      </c>
      <c r="O36" s="229">
        <v>1.5663337390213219E-2</v>
      </c>
      <c r="P36" s="229">
        <v>7.8316686949122579E-3</v>
      </c>
      <c r="Q36" s="229">
        <v>3.1298503309859518E-2</v>
      </c>
      <c r="R36" s="229">
        <v>1.566333738982666E-2</v>
      </c>
      <c r="S36" s="229">
        <v>4.9300072720501041E-2</v>
      </c>
      <c r="T36" s="229">
        <v>7.5893940519917075E-2</v>
      </c>
      <c r="U36" s="229">
        <v>5.087767504797832E-2</v>
      </c>
      <c r="V36" s="229">
        <v>5.087767504500592E-2</v>
      </c>
      <c r="W36" s="229">
        <v>5.7131741413576402E-2</v>
      </c>
      <c r="X36" s="229">
        <v>5.4004708231578102E-2</v>
      </c>
      <c r="Y36" s="229">
        <v>5.0088873883395578E-2</v>
      </c>
      <c r="DA36" s="73" t="s">
        <v>2790</v>
      </c>
    </row>
    <row r="37" spans="1:105" ht="12" customHeight="1" x14ac:dyDescent="0.25">
      <c r="A37" s="46" t="s">
        <v>39</v>
      </c>
      <c r="B37" s="229">
        <v>2.3194840159954691</v>
      </c>
      <c r="C37" s="229">
        <v>1.971547424792961</v>
      </c>
      <c r="D37" s="229">
        <v>1.675824054075566</v>
      </c>
      <c r="E37" s="229">
        <v>1.4265085491287459</v>
      </c>
      <c r="F37" s="229">
        <v>1.3485559245496019</v>
      </c>
      <c r="G37" s="229">
        <v>0.88108498128049639</v>
      </c>
      <c r="H37" s="229">
        <v>0.65068933721591471</v>
      </c>
      <c r="I37" s="229">
        <v>0.49684743704778878</v>
      </c>
      <c r="J37" s="229">
        <v>0.43407266760520752</v>
      </c>
      <c r="K37" s="229">
        <v>0.46012681982473502</v>
      </c>
      <c r="L37" s="229">
        <v>0.2214777798819817</v>
      </c>
      <c r="M37" s="229">
        <v>0.18293861780273871</v>
      </c>
      <c r="N37" s="229">
        <v>0.22263185642602429</v>
      </c>
      <c r="O37" s="229">
        <v>0.3736410232515886</v>
      </c>
      <c r="P37" s="229">
        <v>0.26526274441154729</v>
      </c>
      <c r="Q37" s="229">
        <v>0.22410068110843059</v>
      </c>
      <c r="R37" s="229">
        <v>0.27404072052856532</v>
      </c>
      <c r="S37" s="229">
        <v>0.13446740306888519</v>
      </c>
      <c r="T37" s="229">
        <v>0.1285571322976054</v>
      </c>
      <c r="U37" s="229">
        <v>5.4416457523255572E-2</v>
      </c>
      <c r="V37" s="229">
        <v>4.0812343140057342E-2</v>
      </c>
      <c r="W37" s="229">
        <v>8.7430041004089076E-2</v>
      </c>
      <c r="X37" s="229">
        <v>8.7430041007134113E-2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2.1004337346677859</v>
      </c>
      <c r="C38" s="261">
        <v>2.2341758599997181</v>
      </c>
      <c r="D38" s="261">
        <v>2.0232984752362029</v>
      </c>
      <c r="E38" s="261">
        <v>1.8342616928315261</v>
      </c>
      <c r="F38" s="261">
        <v>2.1927810736331161</v>
      </c>
      <c r="G38" s="261">
        <v>2.152181239334404</v>
      </c>
      <c r="H38" s="261">
        <v>2.1384358020473009</v>
      </c>
      <c r="I38" s="261">
        <v>2.140402695107658</v>
      </c>
      <c r="J38" s="261">
        <v>2.0245617337085902</v>
      </c>
      <c r="K38" s="261">
        <v>1.903670344362997</v>
      </c>
      <c r="L38" s="261">
        <v>1.8296446125111161</v>
      </c>
      <c r="M38" s="261">
        <v>1.950092632738269</v>
      </c>
      <c r="N38" s="261">
        <v>1.917922125484663</v>
      </c>
      <c r="O38" s="261">
        <v>1.84244696638122</v>
      </c>
      <c r="P38" s="261">
        <v>1.9398318911755801</v>
      </c>
      <c r="Q38" s="261">
        <v>2.0185061695140818</v>
      </c>
      <c r="R38" s="261">
        <v>1.8188969594833</v>
      </c>
      <c r="S38" s="261">
        <v>1.8591737367655381</v>
      </c>
      <c r="T38" s="261">
        <v>1.793341423554405</v>
      </c>
      <c r="U38" s="261">
        <v>1.8157295020370561</v>
      </c>
      <c r="V38" s="261">
        <v>1.5536939641622189</v>
      </c>
      <c r="W38" s="261">
        <v>1.677080248207655</v>
      </c>
      <c r="X38" s="261">
        <v>1.6322150298796481</v>
      </c>
      <c r="Y38" s="261">
        <v>1.4124032493208101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5.3651349337115288</v>
      </c>
      <c r="C39" s="261">
        <f t="shared" si="0"/>
        <v>5.5353569741656976</v>
      </c>
      <c r="D39" s="261">
        <f t="shared" si="0"/>
        <v>5.1789971502633358</v>
      </c>
      <c r="E39" s="261">
        <f t="shared" si="0"/>
        <v>4.7223749610244266</v>
      </c>
      <c r="F39" s="261">
        <f t="shared" si="0"/>
        <v>5.109823997212418</v>
      </c>
      <c r="G39" s="261">
        <f t="shared" si="0"/>
        <v>4.8963582852068228</v>
      </c>
      <c r="H39" s="261">
        <f t="shared" si="0"/>
        <v>4.5111458977845729</v>
      </c>
      <c r="I39" s="261">
        <f t="shared" si="0"/>
        <v>4.3570830488257055</v>
      </c>
      <c r="J39" s="261">
        <f t="shared" si="0"/>
        <v>3.9410112102443602</v>
      </c>
      <c r="K39" s="261">
        <f t="shared" si="0"/>
        <v>3.7673258306221369</v>
      </c>
      <c r="L39" s="261">
        <f t="shared" si="0"/>
        <v>3.4420704574615772</v>
      </c>
      <c r="M39" s="261">
        <f t="shared" si="0"/>
        <v>3.4677717627816573</v>
      </c>
      <c r="N39" s="261">
        <f t="shared" si="0"/>
        <v>3.4603591823992508</v>
      </c>
      <c r="O39" s="261">
        <f t="shared" si="0"/>
        <v>3.1980810264652559</v>
      </c>
      <c r="P39" s="261">
        <f t="shared" si="0"/>
        <v>3.2563275122000039</v>
      </c>
      <c r="Q39" s="261">
        <f t="shared" si="0"/>
        <v>3.345019380945538</v>
      </c>
      <c r="R39" s="261">
        <f t="shared" si="0"/>
        <v>3.0542996159170932</v>
      </c>
      <c r="S39" s="261">
        <f t="shared" si="0"/>
        <v>3.0608326680314621</v>
      </c>
      <c r="T39" s="261">
        <f t="shared" si="0"/>
        <v>2.9226198218269386</v>
      </c>
      <c r="U39" s="261">
        <f t="shared" si="0"/>
        <v>2.9545713390909629</v>
      </c>
      <c r="V39" s="261">
        <f t="shared" si="0"/>
        <v>2.5342061526190269</v>
      </c>
      <c r="W39" s="261">
        <f t="shared" si="0"/>
        <v>2.7061023764268537</v>
      </c>
      <c r="X39" s="261">
        <f t="shared" si="0"/>
        <v>2.6877592960380268</v>
      </c>
      <c r="Y39" s="261">
        <f t="shared" si="0"/>
        <v>2.2463895626570434</v>
      </c>
      <c r="DA39" s="70"/>
    </row>
    <row r="40" spans="1:105" ht="12" customHeight="1" x14ac:dyDescent="0.25">
      <c r="A40" s="60" t="s">
        <v>2734</v>
      </c>
      <c r="B40" s="329">
        <v>1.726971638844903</v>
      </c>
      <c r="C40" s="329">
        <v>1.7414672214710769</v>
      </c>
      <c r="D40" s="329">
        <v>1.678116428951931</v>
      </c>
      <c r="E40" s="329">
        <v>1.5389669748744701</v>
      </c>
      <c r="F40" s="329">
        <v>1.5238889614669171</v>
      </c>
      <c r="G40" s="329">
        <v>1.43075703530962</v>
      </c>
      <c r="H40" s="329">
        <v>1.2130955353942829</v>
      </c>
      <c r="I40" s="329">
        <v>1.122219799058052</v>
      </c>
      <c r="J40" s="329">
        <v>0.95447166595770638</v>
      </c>
      <c r="K40" s="329">
        <v>0.93363085039088134</v>
      </c>
      <c r="L40" s="329">
        <v>0.7934879953220666</v>
      </c>
      <c r="M40" s="329">
        <v>0.72621226685783746</v>
      </c>
      <c r="N40" s="329">
        <v>0.74351429122635526</v>
      </c>
      <c r="O40" s="329">
        <v>0.6371083618278589</v>
      </c>
      <c r="P40" s="329">
        <v>0.60601260031718118</v>
      </c>
      <c r="Q40" s="329">
        <v>0.60574327357578706</v>
      </c>
      <c r="R40" s="329">
        <v>0.56852891244973047</v>
      </c>
      <c r="S40" s="329">
        <v>0.54640006224168525</v>
      </c>
      <c r="T40" s="329">
        <v>0.50920730978915307</v>
      </c>
      <c r="U40" s="329">
        <v>0.51355956411490866</v>
      </c>
      <c r="V40" s="329">
        <v>0.443037472849375</v>
      </c>
      <c r="W40" s="329">
        <v>0.46033819494807238</v>
      </c>
      <c r="X40" s="329">
        <v>0.48022520219381792</v>
      </c>
      <c r="Y40" s="329">
        <v>0.36876077379200711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6.2032603589839636E-3</v>
      </c>
      <c r="E42" s="295">
        <v>0</v>
      </c>
      <c r="F42" s="295">
        <v>3.0646539091315761E-2</v>
      </c>
      <c r="G42" s="295">
        <v>0</v>
      </c>
      <c r="H42" s="295">
        <v>0</v>
      </c>
      <c r="I42" s="295">
        <v>5.8715522335954617E-2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0.13097897949303261</v>
      </c>
      <c r="C43" s="295">
        <v>0.1258042037664083</v>
      </c>
      <c r="D43" s="295">
        <v>0.1244125642694551</v>
      </c>
      <c r="E43" s="295">
        <v>0.12474725711799969</v>
      </c>
      <c r="F43" s="295">
        <v>0.21230005306254171</v>
      </c>
      <c r="G43" s="295">
        <v>0.20732806576666921</v>
      </c>
      <c r="H43" s="295">
        <v>0.12621536214962761</v>
      </c>
      <c r="I43" s="295">
        <v>8.333750260284116E-2</v>
      </c>
      <c r="J43" s="295">
        <v>8.5882898994019227E-2</v>
      </c>
      <c r="K43" s="295">
        <v>8.610047837914013E-2</v>
      </c>
      <c r="L43" s="295">
        <v>4.2676930547769013E-2</v>
      </c>
      <c r="M43" s="295">
        <v>4.3370851352060723E-2</v>
      </c>
      <c r="N43" s="295">
        <v>4.3494645044166877E-2</v>
      </c>
      <c r="O43" s="295">
        <v>4.5553004761229997E-2</v>
      </c>
      <c r="P43" s="295">
        <v>4.5209529868305363E-2</v>
      </c>
      <c r="Q43" s="295">
        <v>0</v>
      </c>
      <c r="R43" s="295">
        <v>4.5620013793105582E-2</v>
      </c>
      <c r="S43" s="295">
        <v>2.7040821470199761E-2</v>
      </c>
      <c r="T43" s="295">
        <v>3.6498319411535557E-2</v>
      </c>
      <c r="U43" s="295">
        <v>3.5759336297408059E-2</v>
      </c>
      <c r="V43" s="295">
        <v>3.5801568259378073E-2</v>
      </c>
      <c r="W43" s="295">
        <v>3.1832367196116512E-2</v>
      </c>
      <c r="X43" s="295">
        <v>3.6033344991141233E-2</v>
      </c>
      <c r="Y43" s="295">
        <v>4.0391286278507472E-2</v>
      </c>
      <c r="DA43" s="122" t="s">
        <v>2796</v>
      </c>
    </row>
    <row r="44" spans="1:105" ht="12" customHeight="1" x14ac:dyDescent="0.25">
      <c r="A44" s="59" t="s">
        <v>32</v>
      </c>
      <c r="B44" s="295">
        <v>0.58482154055757818</v>
      </c>
      <c r="C44" s="295">
        <v>0.72481863371971345</v>
      </c>
      <c r="D44" s="295">
        <v>0.66651069414208597</v>
      </c>
      <c r="E44" s="295">
        <v>0.56691528909310374</v>
      </c>
      <c r="F44" s="295">
        <v>0.45643366166443122</v>
      </c>
      <c r="G44" s="295">
        <v>0.4612054326230588</v>
      </c>
      <c r="H44" s="295">
        <v>0.36496350304182862</v>
      </c>
      <c r="I44" s="295">
        <v>0.31555821710818088</v>
      </c>
      <c r="J44" s="295">
        <v>0.17976156066538179</v>
      </c>
      <c r="K44" s="295">
        <v>0.17169289041740851</v>
      </c>
      <c r="L44" s="295">
        <v>0.13244568302959431</v>
      </c>
      <c r="M44" s="295">
        <v>8.8069181312876388E-2</v>
      </c>
      <c r="N44" s="295">
        <v>8.866281403585477E-2</v>
      </c>
      <c r="O44" s="295">
        <v>4.5854545847390897E-2</v>
      </c>
      <c r="P44" s="295">
        <v>4.5006723433764773E-2</v>
      </c>
      <c r="Q44" s="295">
        <v>4.4923297508947711E-2</v>
      </c>
      <c r="R44" s="295">
        <v>2.7204160412321179E-2</v>
      </c>
      <c r="S44" s="295">
        <v>3.5614276958077298E-2</v>
      </c>
      <c r="T44" s="295">
        <v>3.5960662731393533E-2</v>
      </c>
      <c r="U44" s="295">
        <v>2.6341644004314688E-2</v>
      </c>
      <c r="V44" s="295">
        <v>8.7781387958268745E-3</v>
      </c>
      <c r="W44" s="295">
        <v>8.8462870897347487E-3</v>
      </c>
      <c r="X44" s="295">
        <v>8.8223957246489574E-3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1.011171118794292</v>
      </c>
      <c r="C45" s="295">
        <v>0.8908443839849548</v>
      </c>
      <c r="D45" s="295">
        <v>0.88098991018140593</v>
      </c>
      <c r="E45" s="295">
        <v>0.84730442866336653</v>
      </c>
      <c r="F45" s="295">
        <v>0.82450870764862816</v>
      </c>
      <c r="G45" s="295">
        <v>0.76222353691989198</v>
      </c>
      <c r="H45" s="295">
        <v>0.72191667020282702</v>
      </c>
      <c r="I45" s="295">
        <v>0.66460855701107568</v>
      </c>
      <c r="J45" s="295">
        <v>0.68882720629830529</v>
      </c>
      <c r="K45" s="295">
        <v>0.67583748159433266</v>
      </c>
      <c r="L45" s="295">
        <v>0.61836538174470324</v>
      </c>
      <c r="M45" s="295">
        <v>0.59477223419290037</v>
      </c>
      <c r="N45" s="295">
        <v>0.61135683214633363</v>
      </c>
      <c r="O45" s="295">
        <v>0.54570081121923797</v>
      </c>
      <c r="P45" s="295">
        <v>0.51579634701511101</v>
      </c>
      <c r="Q45" s="295">
        <v>0.56081997606683931</v>
      </c>
      <c r="R45" s="295">
        <v>0.49570473824430372</v>
      </c>
      <c r="S45" s="295">
        <v>0.4837449638134082</v>
      </c>
      <c r="T45" s="295">
        <v>0.43674832764622401</v>
      </c>
      <c r="U45" s="295">
        <v>0.45145858381318588</v>
      </c>
      <c r="V45" s="295">
        <v>0.39845776579417008</v>
      </c>
      <c r="W45" s="295">
        <v>0.41965954066222122</v>
      </c>
      <c r="X45" s="295">
        <v>0.43536946147802769</v>
      </c>
      <c r="Y45" s="295">
        <v>0.32836948751349959</v>
      </c>
      <c r="DA45" s="122" t="s">
        <v>2798</v>
      </c>
    </row>
    <row r="46" spans="1:105" ht="12" customHeight="1" x14ac:dyDescent="0.25">
      <c r="A46" s="60" t="s">
        <v>2741</v>
      </c>
      <c r="B46" s="329">
        <v>1.215742872242445</v>
      </c>
      <c r="C46" s="329">
        <v>1.217225161153358</v>
      </c>
      <c r="D46" s="329">
        <v>1.167420033368421</v>
      </c>
      <c r="E46" s="329">
        <v>1.0679625370436689</v>
      </c>
      <c r="F46" s="329">
        <v>1.057010858114739</v>
      </c>
      <c r="G46" s="329">
        <v>0.98350067166740651</v>
      </c>
      <c r="H46" s="329">
        <v>0.83180233282823235</v>
      </c>
      <c r="I46" s="329">
        <v>0.76634681161936602</v>
      </c>
      <c r="J46" s="329">
        <v>0.65162194624359993</v>
      </c>
      <c r="K46" s="329">
        <v>0.63820085727178688</v>
      </c>
      <c r="L46" s="329">
        <v>0.53846187021698355</v>
      </c>
      <c r="M46" s="329">
        <v>0.49252676445262178</v>
      </c>
      <c r="N46" s="329">
        <v>0.50491425556459868</v>
      </c>
      <c r="O46" s="329">
        <v>0.43608717775020811</v>
      </c>
      <c r="P46" s="329">
        <v>0.41311584576487098</v>
      </c>
      <c r="Q46" s="329">
        <v>0.41134236324847162</v>
      </c>
      <c r="R46" s="329">
        <v>0.38804532961819982</v>
      </c>
      <c r="S46" s="329">
        <v>0.3702562126889119</v>
      </c>
      <c r="T46" s="329">
        <v>0.34516021849746248</v>
      </c>
      <c r="U46" s="329">
        <v>0.34693941501584907</v>
      </c>
      <c r="V46" s="329">
        <v>0.29930068261535719</v>
      </c>
      <c r="W46" s="329">
        <v>0.31159535882824718</v>
      </c>
      <c r="X46" s="329">
        <v>0.32510811808736689</v>
      </c>
      <c r="Y46" s="329">
        <v>0.24871071367680339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3.6966592911466482E-3</v>
      </c>
      <c r="E49" s="229">
        <v>0</v>
      </c>
      <c r="F49" s="229">
        <v>1.8514454862015989E-2</v>
      </c>
      <c r="G49" s="229">
        <v>0</v>
      </c>
      <c r="H49" s="229">
        <v>0</v>
      </c>
      <c r="I49" s="229">
        <v>3.7289125402095398E-2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7.5865043168408364E-2</v>
      </c>
      <c r="C50" s="229">
        <v>7.5073795015498879E-2</v>
      </c>
      <c r="D50" s="229">
        <v>7.5550095905249984E-2</v>
      </c>
      <c r="E50" s="229">
        <v>7.6439249011981958E-2</v>
      </c>
      <c r="F50" s="229">
        <v>0.13069559739896899</v>
      </c>
      <c r="G50" s="229">
        <v>0.13217987149914959</v>
      </c>
      <c r="H50" s="229">
        <v>8.055709974275177E-2</v>
      </c>
      <c r="I50" s="229">
        <v>5.3932569693714148E-2</v>
      </c>
      <c r="J50" s="229">
        <v>5.5779732129060407E-2</v>
      </c>
      <c r="K50" s="229">
        <v>5.5572722210256102E-2</v>
      </c>
      <c r="L50" s="229">
        <v>2.8295196206150321E-2</v>
      </c>
      <c r="M50" s="229">
        <v>2.8840400980920021E-2</v>
      </c>
      <c r="N50" s="229">
        <v>2.869873014693999E-2</v>
      </c>
      <c r="O50" s="229">
        <v>2.8900839988740011E-2</v>
      </c>
      <c r="P50" s="229">
        <v>2.931197540120066E-2</v>
      </c>
      <c r="Q50" s="229">
        <v>0</v>
      </c>
      <c r="R50" s="229">
        <v>2.9324547764904681E-2</v>
      </c>
      <c r="S50" s="229">
        <v>1.7756528420415339E-2</v>
      </c>
      <c r="T50" s="229">
        <v>2.369936883437615E-2</v>
      </c>
      <c r="U50" s="229">
        <v>2.386074050421964E-2</v>
      </c>
      <c r="V50" s="229">
        <v>2.38923971811053E-2</v>
      </c>
      <c r="W50" s="229">
        <v>2.0934860084480689E-2</v>
      </c>
      <c r="X50" s="229">
        <v>2.377201402908451E-2</v>
      </c>
      <c r="Y50" s="229">
        <v>2.7188026089771961E-2</v>
      </c>
      <c r="DA50" s="73" t="s">
        <v>2803</v>
      </c>
    </row>
    <row r="51" spans="1:105" ht="12" customHeight="1" x14ac:dyDescent="0.25">
      <c r="A51" s="64" t="s">
        <v>32</v>
      </c>
      <c r="B51" s="229">
        <v>0.32839826742681832</v>
      </c>
      <c r="C51" s="229">
        <v>0.4193338836376449</v>
      </c>
      <c r="D51" s="229">
        <v>0.39238761424934537</v>
      </c>
      <c r="E51" s="229">
        <v>0.33677586916527952</v>
      </c>
      <c r="F51" s="229">
        <v>0.27241179701677881</v>
      </c>
      <c r="G51" s="229">
        <v>0.2850618067195384</v>
      </c>
      <c r="H51" s="229">
        <v>0.22582833399855501</v>
      </c>
      <c r="I51" s="229">
        <v>0.19798282418674271</v>
      </c>
      <c r="J51" s="229">
        <v>0.1131889283974368</v>
      </c>
      <c r="K51" s="229">
        <v>0.10743500500011929</v>
      </c>
      <c r="L51" s="229">
        <v>8.5132371356189784E-2</v>
      </c>
      <c r="M51" s="229">
        <v>5.6775987418718379E-2</v>
      </c>
      <c r="N51" s="229">
        <v>5.6716025687626313E-2</v>
      </c>
      <c r="O51" s="229">
        <v>2.8204163434168091E-2</v>
      </c>
      <c r="P51" s="229">
        <v>2.8289800392293989E-2</v>
      </c>
      <c r="Q51" s="229">
        <v>2.829822708953858E-2</v>
      </c>
      <c r="R51" s="229">
        <v>1.6953080641360582E-2</v>
      </c>
      <c r="S51" s="229">
        <v>2.2672515185404109E-2</v>
      </c>
      <c r="T51" s="229">
        <v>2.2637527405378659E-2</v>
      </c>
      <c r="U51" s="229">
        <v>1.7040201813687851E-2</v>
      </c>
      <c r="V51" s="229">
        <v>5.6793352787491789E-3</v>
      </c>
      <c r="W51" s="229">
        <v>5.6402654788548796E-3</v>
      </c>
      <c r="X51" s="229">
        <v>5.6426787012594732E-3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1.843553517205424E-4</v>
      </c>
      <c r="C52" s="229">
        <v>1.4867367074262731E-4</v>
      </c>
      <c r="D52" s="229">
        <v>1.486736707424009E-4</v>
      </c>
      <c r="E52" s="229">
        <v>1.4867367074230961E-4</v>
      </c>
      <c r="F52" s="229">
        <v>1.486736707407547E-4</v>
      </c>
      <c r="G52" s="229">
        <v>1.4867367074099339E-4</v>
      </c>
      <c r="H52" s="229">
        <v>1.486736707420168E-4</v>
      </c>
      <c r="I52" s="229">
        <v>1.4867367074016159E-4</v>
      </c>
      <c r="J52" s="229">
        <v>1.4867367074088559E-4</v>
      </c>
      <c r="K52" s="229">
        <v>1.4867367074044039E-4</v>
      </c>
      <c r="L52" s="229">
        <v>1.48673670738256E-4</v>
      </c>
      <c r="M52" s="229">
        <v>1.4867367073595871E-4</v>
      </c>
      <c r="N52" s="229">
        <v>1.4867367074008201E-4</v>
      </c>
      <c r="O52" s="229">
        <v>1.100185163459942E-4</v>
      </c>
      <c r="P52" s="229">
        <v>1.1001851634326401E-4</v>
      </c>
      <c r="Q52" s="229">
        <v>1.1001851634444539E-4</v>
      </c>
      <c r="R52" s="229">
        <v>1.1001851634327899E-4</v>
      </c>
      <c r="S52" s="229">
        <v>0</v>
      </c>
      <c r="T52" s="229">
        <v>2.200370326911514E-4</v>
      </c>
      <c r="U52" s="229">
        <v>3.3005554903740939E-4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0.57337507261725784</v>
      </c>
      <c r="C53" s="229">
        <v>0.5204381300987907</v>
      </c>
      <c r="D53" s="229">
        <v>0.52374001652101387</v>
      </c>
      <c r="E53" s="229">
        <v>0.5082752084256984</v>
      </c>
      <c r="F53" s="229">
        <v>0.49691275729598022</v>
      </c>
      <c r="G53" s="229">
        <v>0.475733384613724</v>
      </c>
      <c r="H53" s="229">
        <v>0.45107911463815159</v>
      </c>
      <c r="I53" s="229">
        <v>0.42106641700248237</v>
      </c>
      <c r="J53" s="229">
        <v>0.43797978394213449</v>
      </c>
      <c r="K53" s="229">
        <v>0.42704380392799091</v>
      </c>
      <c r="L53" s="229">
        <v>0.40136430515372801</v>
      </c>
      <c r="M53" s="229">
        <v>0.38719351749613579</v>
      </c>
      <c r="N53" s="229">
        <v>0.39490779304991602</v>
      </c>
      <c r="O53" s="229">
        <v>0.33893941866481447</v>
      </c>
      <c r="P53" s="229">
        <v>0.32739150261874223</v>
      </c>
      <c r="Q53" s="229">
        <v>0.35673664972339958</v>
      </c>
      <c r="R53" s="229">
        <v>0.31194140626870209</v>
      </c>
      <c r="S53" s="229">
        <v>0.31097729466964058</v>
      </c>
      <c r="T53" s="229">
        <v>0.27763179922211439</v>
      </c>
      <c r="U53" s="229">
        <v>0.29490791413869888</v>
      </c>
      <c r="V53" s="229">
        <v>0.2603238836695464</v>
      </c>
      <c r="W53" s="229">
        <v>0.27019186697293079</v>
      </c>
      <c r="X53" s="229">
        <v>0.28118581322709812</v>
      </c>
      <c r="Y53" s="229">
        <v>0.2163848416316605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7.4449155062341768E-3</v>
      </c>
      <c r="I54" s="229">
        <v>4.9632770040941862E-3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8.0333024502282397E-4</v>
      </c>
      <c r="L55" s="229">
        <v>8.0333024501102069E-4</v>
      </c>
      <c r="M55" s="229">
        <v>8.0333024499860755E-4</v>
      </c>
      <c r="N55" s="229">
        <v>1.6066604900417749E-3</v>
      </c>
      <c r="O55" s="229">
        <v>1.606660490017437E-3</v>
      </c>
      <c r="P55" s="229">
        <v>8.0333024498878349E-4</v>
      </c>
      <c r="Q55" s="229">
        <v>3.210431302849359E-3</v>
      </c>
      <c r="R55" s="229">
        <v>1.606660489977786E-3</v>
      </c>
      <c r="S55" s="229">
        <v>5.0569349955078323E-3</v>
      </c>
      <c r="T55" s="229">
        <v>7.7847902159901249E-3</v>
      </c>
      <c r="U55" s="229">
        <v>5.2187569154072896E-3</v>
      </c>
      <c r="V55" s="229">
        <v>5.218756915102399E-3</v>
      </c>
      <c r="W55" s="229">
        <v>5.8602652403081969E-3</v>
      </c>
      <c r="X55" s="229">
        <v>5.5395110779398763E-3</v>
      </c>
      <c r="Y55" s="229">
        <v>5.1378459553709796E-3</v>
      </c>
      <c r="DA55" s="73" t="s">
        <v>2808</v>
      </c>
    </row>
    <row r="56" spans="1:105" ht="12" customHeight="1" x14ac:dyDescent="0.25">
      <c r="A56" s="64" t="s">
        <v>39</v>
      </c>
      <c r="B56" s="229">
        <v>0.23792013367823961</v>
      </c>
      <c r="C56" s="229">
        <v>0.20223067873068129</v>
      </c>
      <c r="D56" s="229">
        <v>0.1718969737309225</v>
      </c>
      <c r="E56" s="229">
        <v>0.14632353676996651</v>
      </c>
      <c r="F56" s="229">
        <v>0.13832757787025421</v>
      </c>
      <c r="G56" s="229">
        <v>9.0376935164253477E-2</v>
      </c>
      <c r="H56" s="229">
        <v>6.6744195271797868E-2</v>
      </c>
      <c r="I56" s="229">
        <v>5.0963924659496958E-2</v>
      </c>
      <c r="J56" s="229">
        <v>4.4524828104227261E-2</v>
      </c>
      <c r="K56" s="229">
        <v>4.7197322217657413E-2</v>
      </c>
      <c r="L56" s="229">
        <v>2.2717993585166279E-2</v>
      </c>
      <c r="M56" s="229">
        <v>1.876485464111298E-2</v>
      </c>
      <c r="N56" s="229">
        <v>2.2836372519334399E-2</v>
      </c>
      <c r="O56" s="229">
        <v>3.8326076656122039E-2</v>
      </c>
      <c r="P56" s="229">
        <v>2.7209218591302119E-2</v>
      </c>
      <c r="Q56" s="229">
        <v>2.2987036616339631E-2</v>
      </c>
      <c r="R56" s="229">
        <v>2.8109615936911331E-2</v>
      </c>
      <c r="S56" s="229">
        <v>1.379293941794396E-2</v>
      </c>
      <c r="T56" s="229">
        <v>1.3186695786912089E-2</v>
      </c>
      <c r="U56" s="229">
        <v>5.5817460947980473E-3</v>
      </c>
      <c r="V56" s="229">
        <v>4.186309570853964E-3</v>
      </c>
      <c r="W56" s="229">
        <v>8.9681010516726358E-3</v>
      </c>
      <c r="X56" s="229">
        <v>8.9681010519849728E-3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2.4224204226241808</v>
      </c>
      <c r="C58" s="329">
        <v>2.5766645915412631</v>
      </c>
      <c r="D58" s="329">
        <v>2.333460687942984</v>
      </c>
      <c r="E58" s="329">
        <v>2.1154454491062871</v>
      </c>
      <c r="F58" s="329">
        <v>2.5289241776307612</v>
      </c>
      <c r="G58" s="329">
        <v>2.482100578229796</v>
      </c>
      <c r="H58" s="329">
        <v>2.4662480295620579</v>
      </c>
      <c r="I58" s="329">
        <v>2.4685164381482871</v>
      </c>
      <c r="J58" s="329">
        <v>2.3349175980430541</v>
      </c>
      <c r="K58" s="329">
        <v>2.1954941229594689</v>
      </c>
      <c r="L58" s="329">
        <v>2.1101205919225272</v>
      </c>
      <c r="M58" s="329">
        <v>2.249032731471198</v>
      </c>
      <c r="N58" s="329">
        <v>2.2119306356082968</v>
      </c>
      <c r="O58" s="329">
        <v>2.1248854868871891</v>
      </c>
      <c r="P58" s="329">
        <v>2.2371990661179519</v>
      </c>
      <c r="Q58" s="329">
        <v>2.3279337441212791</v>
      </c>
      <c r="R58" s="329">
        <v>2.0977253738491628</v>
      </c>
      <c r="S58" s="329">
        <v>2.1441763931008651</v>
      </c>
      <c r="T58" s="329">
        <v>2.0682522935403229</v>
      </c>
      <c r="U58" s="329">
        <v>2.0940723599602049</v>
      </c>
      <c r="V58" s="329">
        <v>1.791867997154295</v>
      </c>
      <c r="W58" s="329">
        <v>1.934168822650534</v>
      </c>
      <c r="X58" s="329">
        <v>1.882425975756842</v>
      </c>
      <c r="Y58" s="329">
        <v>1.6289180751882331</v>
      </c>
      <c r="DA58" s="72" t="s">
        <v>2811</v>
      </c>
    </row>
    <row r="59" spans="1:105" ht="12" customHeight="1" x14ac:dyDescent="0.25">
      <c r="A59" s="132" t="s">
        <v>2757</v>
      </c>
      <c r="B59" s="316">
        <v>0.60977659586299526</v>
      </c>
      <c r="C59" s="316">
        <v>0.64860325178760414</v>
      </c>
      <c r="D59" s="316">
        <v>0.58738347050946449</v>
      </c>
      <c r="E59" s="316">
        <v>0.53250423115757473</v>
      </c>
      <c r="F59" s="316">
        <v>0.63658593769647664</v>
      </c>
      <c r="G59" s="316">
        <v>0.6247994060184443</v>
      </c>
      <c r="H59" s="316">
        <v>0.62080897022452264</v>
      </c>
      <c r="I59" s="316">
        <v>0.62137997864767613</v>
      </c>
      <c r="J59" s="316">
        <v>0.58775020688313506</v>
      </c>
      <c r="K59" s="316">
        <v>0.55265424615483216</v>
      </c>
      <c r="L59" s="316">
        <v>0.53116384727678967</v>
      </c>
      <c r="M59" s="316">
        <v>0.56613109358421354</v>
      </c>
      <c r="N59" s="316">
        <v>0.5567916785498267</v>
      </c>
      <c r="O59" s="316">
        <v>0.53488049666834048</v>
      </c>
      <c r="P59" s="316">
        <v>0.56315229927242083</v>
      </c>
      <c r="Q59" s="316">
        <v>0.58599221696914194</v>
      </c>
      <c r="R59" s="316">
        <v>0.52804369777211879</v>
      </c>
      <c r="S59" s="316">
        <v>0.53973644281716981</v>
      </c>
      <c r="T59" s="316">
        <v>0.52062467405002988</v>
      </c>
      <c r="U59" s="316">
        <v>0.52712415368594578</v>
      </c>
      <c r="V59" s="316">
        <v>0.45105265681212559</v>
      </c>
      <c r="W59" s="316">
        <v>0.48687291003868632</v>
      </c>
      <c r="X59" s="316">
        <v>0.47384809537628531</v>
      </c>
      <c r="Y59" s="316">
        <v>0.41003457102296809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1.0000000000000002</v>
      </c>
      <c r="D63" s="232">
        <f t="shared" si="1"/>
        <v>0.99999999999999978</v>
      </c>
      <c r="E63" s="232">
        <f t="shared" si="1"/>
        <v>1</v>
      </c>
      <c r="F63" s="232">
        <f t="shared" si="1"/>
        <v>1.0000000000000002</v>
      </c>
      <c r="G63" s="232">
        <f t="shared" si="1"/>
        <v>1.0000000000000002</v>
      </c>
      <c r="H63" s="232">
        <f t="shared" si="1"/>
        <v>0.99999999999999989</v>
      </c>
      <c r="I63" s="232">
        <f t="shared" si="1"/>
        <v>1.0000000000000002</v>
      </c>
      <c r="J63" s="232">
        <f t="shared" si="1"/>
        <v>0.99999999999999978</v>
      </c>
      <c r="K63" s="232">
        <f t="shared" si="1"/>
        <v>0.99999999999999967</v>
      </c>
      <c r="L63" s="232">
        <f t="shared" si="1"/>
        <v>1.0000000000000002</v>
      </c>
      <c r="M63" s="232">
        <f t="shared" si="1"/>
        <v>1</v>
      </c>
      <c r="N63" s="232">
        <f t="shared" si="1"/>
        <v>0.99999999999999967</v>
      </c>
      <c r="O63" s="232">
        <f t="shared" si="1"/>
        <v>0.99999999999999989</v>
      </c>
      <c r="P63" s="232">
        <f t="shared" si="1"/>
        <v>1.0000000000000004</v>
      </c>
      <c r="Q63" s="232">
        <f t="shared" si="1"/>
        <v>1.0000000000000004</v>
      </c>
      <c r="R63" s="232">
        <f t="shared" si="1"/>
        <v>0.99999999999999967</v>
      </c>
      <c r="S63" s="232">
        <f t="shared" si="1"/>
        <v>0.99999999999999944</v>
      </c>
      <c r="T63" s="232">
        <f t="shared" si="1"/>
        <v>1.0000000000000002</v>
      </c>
      <c r="U63" s="232">
        <f t="shared" si="1"/>
        <v>0.99999999999999978</v>
      </c>
      <c r="V63" s="232">
        <f t="shared" si="1"/>
        <v>1.0000000000000002</v>
      </c>
      <c r="W63" s="232">
        <f t="shared" si="1"/>
        <v>1.0000000000000007</v>
      </c>
      <c r="X63" s="232">
        <f t="shared" si="1"/>
        <v>1.0000000000000004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1.7554690321876867E-2</v>
      </c>
      <c r="C64" s="299">
        <f t="shared" si="2"/>
        <v>1.8393435336469255E-2</v>
      </c>
      <c r="D64" s="299">
        <f t="shared" si="2"/>
        <v>1.7573857143113807E-2</v>
      </c>
      <c r="E64" s="299">
        <f t="shared" si="2"/>
        <v>1.7418513025942058E-2</v>
      </c>
      <c r="F64" s="299">
        <f t="shared" si="2"/>
        <v>2.004605629840325E-2</v>
      </c>
      <c r="G64" s="299">
        <f t="shared" si="2"/>
        <v>2.0778337980665498E-2</v>
      </c>
      <c r="H64" s="299">
        <f t="shared" si="2"/>
        <v>2.3210450963409606E-2</v>
      </c>
      <c r="I64" s="299">
        <f t="shared" si="2"/>
        <v>2.4525678613593671E-2</v>
      </c>
      <c r="J64" s="299">
        <f t="shared" si="2"/>
        <v>2.616230478851608E-2</v>
      </c>
      <c r="K64" s="299">
        <f t="shared" si="2"/>
        <v>2.5507695765409785E-2</v>
      </c>
      <c r="L64" s="299">
        <f t="shared" si="2"/>
        <v>2.7582865511344392E-2</v>
      </c>
      <c r="M64" s="299">
        <f t="shared" si="2"/>
        <v>3.0086790797858708E-2</v>
      </c>
      <c r="N64" s="299">
        <f t="shared" si="2"/>
        <v>2.9411830634887774E-2</v>
      </c>
      <c r="O64" s="299">
        <f t="shared" si="2"/>
        <v>3.1192827502917717E-2</v>
      </c>
      <c r="P64" s="299">
        <f t="shared" si="2"/>
        <v>3.2880687101818185E-2</v>
      </c>
      <c r="Q64" s="299">
        <f t="shared" si="2"/>
        <v>3.3561832750718307E-2</v>
      </c>
      <c r="R64" s="299">
        <f t="shared" si="2"/>
        <v>3.2859507974016523E-2</v>
      </c>
      <c r="S64" s="299">
        <f t="shared" si="2"/>
        <v>3.392190119160976E-2</v>
      </c>
      <c r="T64" s="299">
        <f t="shared" si="2"/>
        <v>3.4459341832064991E-2</v>
      </c>
      <c r="U64" s="299">
        <f t="shared" si="2"/>
        <v>3.4563225708691275E-2</v>
      </c>
      <c r="V64" s="299">
        <f t="shared" si="2"/>
        <v>3.4441307271625747E-2</v>
      </c>
      <c r="W64" s="299">
        <f t="shared" si="2"/>
        <v>3.5009956185467532E-2</v>
      </c>
      <c r="X64" s="299">
        <f t="shared" si="2"/>
        <v>3.3923144267825014E-2</v>
      </c>
      <c r="Y64" s="299">
        <f t="shared" si="2"/>
        <v>3.5829251776983553E-2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3.700013412209872E-3</v>
      </c>
      <c r="C65" s="233">
        <f t="shared" si="3"/>
        <v>3.8767962404178172E-3</v>
      </c>
      <c r="D65" s="233">
        <f t="shared" si="3"/>
        <v>3.7040532154958192E-3</v>
      </c>
      <c r="E65" s="233">
        <f t="shared" si="3"/>
        <v>3.6713112356314957E-3</v>
      </c>
      <c r="F65" s="233">
        <f t="shared" si="3"/>
        <v>4.2251202274741261E-3</v>
      </c>
      <c r="G65" s="233">
        <f t="shared" si="3"/>
        <v>4.3794637103955723E-3</v>
      </c>
      <c r="H65" s="233">
        <f t="shared" si="3"/>
        <v>4.8920817339074135E-3</v>
      </c>
      <c r="I65" s="233">
        <f t="shared" si="3"/>
        <v>5.1692931148296858E-3</v>
      </c>
      <c r="J65" s="233">
        <f t="shared" si="3"/>
        <v>5.5142458703015462E-3</v>
      </c>
      <c r="K65" s="233">
        <f t="shared" si="3"/>
        <v>5.3762735038948043E-3</v>
      </c>
      <c r="L65" s="233">
        <f t="shared" si="3"/>
        <v>5.8136583709466373E-3</v>
      </c>
      <c r="M65" s="233">
        <f t="shared" si="3"/>
        <v>6.3414123200851661E-3</v>
      </c>
      <c r="N65" s="233">
        <f t="shared" si="3"/>
        <v>6.1991505307907339E-3</v>
      </c>
      <c r="O65" s="233">
        <f t="shared" si="3"/>
        <v>6.5745323904526139E-3</v>
      </c>
      <c r="P65" s="233">
        <f t="shared" si="3"/>
        <v>6.9302836477719322E-3</v>
      </c>
      <c r="Q65" s="233">
        <f t="shared" si="3"/>
        <v>7.0738491559289192E-3</v>
      </c>
      <c r="R65" s="233">
        <f t="shared" si="3"/>
        <v>6.9258197093322168E-3</v>
      </c>
      <c r="S65" s="233">
        <f t="shared" si="3"/>
        <v>7.1497410136708702E-3</v>
      </c>
      <c r="T65" s="233">
        <f t="shared" si="3"/>
        <v>7.2630177244239437E-3</v>
      </c>
      <c r="U65" s="233">
        <f t="shared" si="3"/>
        <v>7.2849133961664708E-3</v>
      </c>
      <c r="V65" s="233">
        <f t="shared" si="3"/>
        <v>7.2592165684772954E-3</v>
      </c>
      <c r="W65" s="233">
        <f t="shared" si="3"/>
        <v>7.3790710671596937E-3</v>
      </c>
      <c r="X65" s="233">
        <f t="shared" si="3"/>
        <v>7.1500030176472737E-3</v>
      </c>
      <c r="Y65" s="233">
        <f t="shared" si="3"/>
        <v>7.5517545279095459E-3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1.4337276202271106E-2</v>
      </c>
      <c r="C66" s="233">
        <f t="shared" si="4"/>
        <v>1.5022296485568444E-2</v>
      </c>
      <c r="D66" s="233">
        <f t="shared" si="4"/>
        <v>1.4352930138908837E-2</v>
      </c>
      <c r="E66" s="233">
        <f t="shared" si="4"/>
        <v>1.4226057407265499E-2</v>
      </c>
      <c r="F66" s="233">
        <f t="shared" si="4"/>
        <v>1.6372025974067748E-2</v>
      </c>
      <c r="G66" s="233">
        <f t="shared" si="4"/>
        <v>1.6970095466833091E-2</v>
      </c>
      <c r="H66" s="233">
        <f t="shared" si="4"/>
        <v>1.8956452101405914E-2</v>
      </c>
      <c r="I66" s="233">
        <f t="shared" si="4"/>
        <v>2.0030625541312953E-2</v>
      </c>
      <c r="J66" s="233">
        <f t="shared" si="4"/>
        <v>2.1367291758687734E-2</v>
      </c>
      <c r="K66" s="233">
        <f t="shared" si="4"/>
        <v>2.0832659122241991E-2</v>
      </c>
      <c r="L66" s="233">
        <f t="shared" si="4"/>
        <v>2.2527492882822978E-2</v>
      </c>
      <c r="M66" s="233">
        <f t="shared" si="4"/>
        <v>2.4572500101085779E-2</v>
      </c>
      <c r="N66" s="233">
        <f t="shared" si="4"/>
        <v>2.4021246270650255E-2</v>
      </c>
      <c r="O66" s="233">
        <f t="shared" si="4"/>
        <v>2.5475822998814079E-2</v>
      </c>
      <c r="P66" s="233">
        <f t="shared" si="4"/>
        <v>2.6854332606011961E-2</v>
      </c>
      <c r="Q66" s="233">
        <f t="shared" si="4"/>
        <v>2.7410638249870903E-2</v>
      </c>
      <c r="R66" s="233">
        <f t="shared" si="4"/>
        <v>2.683703517726509E-2</v>
      </c>
      <c r="S66" s="233">
        <f t="shared" si="4"/>
        <v>2.7704713542235845E-2</v>
      </c>
      <c r="T66" s="233">
        <f t="shared" si="4"/>
        <v>2.8143652353644504E-2</v>
      </c>
      <c r="U66" s="233">
        <f t="shared" si="4"/>
        <v>2.8228496449714813E-2</v>
      </c>
      <c r="V66" s="233">
        <f t="shared" si="4"/>
        <v>2.8128923157659681E-2</v>
      </c>
      <c r="W66" s="233">
        <f t="shared" si="4"/>
        <v>2.8593350407037657E-2</v>
      </c>
      <c r="X66" s="233">
        <f t="shared" si="4"/>
        <v>2.7705728788116668E-2</v>
      </c>
      <c r="Y66" s="233">
        <f t="shared" si="4"/>
        <v>2.9262485946969667E-2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2.0165024729845108E-2</v>
      </c>
      <c r="C67" s="233">
        <f t="shared" si="5"/>
        <v>2.112848883266738E-2</v>
      </c>
      <c r="D67" s="233">
        <f t="shared" si="5"/>
        <v>2.0187041604945093E-2</v>
      </c>
      <c r="E67" s="233">
        <f t="shared" si="5"/>
        <v>2.0008598242688764E-2</v>
      </c>
      <c r="F67" s="233">
        <f t="shared" si="5"/>
        <v>2.3026850008821497E-2</v>
      </c>
      <c r="G67" s="233">
        <f t="shared" si="5"/>
        <v>2.3868019973160241E-2</v>
      </c>
      <c r="H67" s="233">
        <f t="shared" si="5"/>
        <v>2.6661781500339873E-2</v>
      </c>
      <c r="I67" s="233">
        <f t="shared" si="5"/>
        <v>2.8172579902649843E-2</v>
      </c>
      <c r="J67" s="233">
        <f t="shared" si="5"/>
        <v>3.0052567910737557E-2</v>
      </c>
      <c r="K67" s="233">
        <f t="shared" si="5"/>
        <v>2.9300620317400203E-2</v>
      </c>
      <c r="L67" s="233">
        <f t="shared" si="5"/>
        <v>3.1684362125323121E-2</v>
      </c>
      <c r="M67" s="233">
        <f t="shared" si="5"/>
        <v>3.4560614249310881E-2</v>
      </c>
      <c r="N67" s="233">
        <f t="shared" si="5"/>
        <v>3.3785289357307076E-2</v>
      </c>
      <c r="O67" s="233">
        <f t="shared" si="5"/>
        <v>3.5831115585460122E-2</v>
      </c>
      <c r="P67" s="233">
        <f t="shared" si="5"/>
        <v>3.7769955287458128E-2</v>
      </c>
      <c r="Q67" s="233">
        <f t="shared" si="5"/>
        <v>3.855238543022059E-2</v>
      </c>
      <c r="R67" s="233">
        <f t="shared" si="5"/>
        <v>3.7745626881314429E-2</v>
      </c>
      <c r="S67" s="233">
        <f t="shared" si="5"/>
        <v>3.8965995062853358E-2</v>
      </c>
      <c r="T67" s="233">
        <f t="shared" si="5"/>
        <v>3.9583351655700635E-2</v>
      </c>
      <c r="U67" s="233">
        <f t="shared" si="5"/>
        <v>3.9702682780476464E-2</v>
      </c>
      <c r="V67" s="233">
        <f t="shared" si="5"/>
        <v>3.9562635405480252E-2</v>
      </c>
      <c r="W67" s="233">
        <f t="shared" si="5"/>
        <v>4.0215840856557307E-2</v>
      </c>
      <c r="X67" s="233">
        <f t="shared" si="5"/>
        <v>3.8967422981099786E-2</v>
      </c>
      <c r="Y67" s="233">
        <f t="shared" si="5"/>
        <v>4.1156963460320051E-2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0.14454958137536347</v>
      </c>
      <c r="C68" s="300">
        <f t="shared" si="6"/>
        <v>0.14067839063985141</v>
      </c>
      <c r="D68" s="300">
        <f t="shared" si="6"/>
        <v>0.14476421241196888</v>
      </c>
      <c r="E68" s="300">
        <f t="shared" si="6"/>
        <v>0.14668523455717289</v>
      </c>
      <c r="F68" s="300">
        <f t="shared" si="6"/>
        <v>0.13845983809148518</v>
      </c>
      <c r="G68" s="300">
        <f t="shared" si="6"/>
        <v>0.13768830342894636</v>
      </c>
      <c r="H68" s="300">
        <f t="shared" si="6"/>
        <v>0.13142146542658215</v>
      </c>
      <c r="I68" s="300">
        <f t="shared" si="6"/>
        <v>0.12756280015407537</v>
      </c>
      <c r="J68" s="300">
        <f t="shared" si="6"/>
        <v>0.12623108932117971</v>
      </c>
      <c r="K68" s="300">
        <f t="shared" si="6"/>
        <v>0.12763290148245013</v>
      </c>
      <c r="L68" s="300">
        <f t="shared" si="6"/>
        <v>0.1241656682921405</v>
      </c>
      <c r="M68" s="300">
        <f t="shared" si="6"/>
        <v>0.12016145803486958</v>
      </c>
      <c r="N68" s="300">
        <f t="shared" si="6"/>
        <v>0.1210412801399622</v>
      </c>
      <c r="O68" s="300">
        <f t="shared" si="6"/>
        <v>0.11805362886348963</v>
      </c>
      <c r="P68" s="300">
        <f t="shared" si="6"/>
        <v>0.11702663496925439</v>
      </c>
      <c r="Q68" s="300">
        <f t="shared" si="6"/>
        <v>0.11708560526204791</v>
      </c>
      <c r="R68" s="300">
        <f t="shared" si="6"/>
        <v>0.11690884914320004</v>
      </c>
      <c r="S68" s="300">
        <f t="shared" si="6"/>
        <v>0.11697555823492341</v>
      </c>
      <c r="T68" s="300">
        <f t="shared" si="6"/>
        <v>0.1168548639321563</v>
      </c>
      <c r="U68" s="300">
        <f t="shared" si="6"/>
        <v>0.11694330655502183</v>
      </c>
      <c r="V68" s="300">
        <f t="shared" si="6"/>
        <v>0.11681730411024054</v>
      </c>
      <c r="W68" s="300">
        <f t="shared" si="6"/>
        <v>0.11673485871849093</v>
      </c>
      <c r="X68" s="300">
        <f t="shared" si="6"/>
        <v>0.11683771535185558</v>
      </c>
      <c r="Y68" s="300">
        <f t="shared" si="6"/>
        <v>0.11684022271833976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5.8618545009854826E-2</v>
      </c>
      <c r="C69" s="301">
        <f t="shared" si="7"/>
        <v>5.7813003251696915E-2</v>
      </c>
      <c r="D69" s="301">
        <f t="shared" si="7"/>
        <v>5.849831999603438E-2</v>
      </c>
      <c r="E69" s="301">
        <f t="shared" si="7"/>
        <v>5.8507954425880887E-2</v>
      </c>
      <c r="F69" s="301">
        <f t="shared" si="7"/>
        <v>5.5747094209450891E-2</v>
      </c>
      <c r="G69" s="301">
        <f t="shared" si="7"/>
        <v>5.4779206928152267E-2</v>
      </c>
      <c r="H69" s="301">
        <f t="shared" si="7"/>
        <v>5.2085472758210669E-2</v>
      </c>
      <c r="I69" s="301">
        <f t="shared" si="7"/>
        <v>5.0659396676983333E-2</v>
      </c>
      <c r="J69" s="301">
        <f t="shared" si="7"/>
        <v>4.8579136866987838E-2</v>
      </c>
      <c r="K69" s="301">
        <f t="shared" si="7"/>
        <v>4.9333960512231899E-2</v>
      </c>
      <c r="L69" s="301">
        <f t="shared" si="7"/>
        <v>4.6831353593881547E-2</v>
      </c>
      <c r="M69" s="301">
        <f t="shared" si="7"/>
        <v>4.3838892580837188E-2</v>
      </c>
      <c r="N69" s="301">
        <f t="shared" si="7"/>
        <v>4.4670193570499728E-2</v>
      </c>
      <c r="O69" s="301">
        <f t="shared" si="7"/>
        <v>4.2593387336581516E-2</v>
      </c>
      <c r="P69" s="301">
        <f t="shared" si="7"/>
        <v>4.039780397113793E-2</v>
      </c>
      <c r="Q69" s="301">
        <f t="shared" si="7"/>
        <v>3.9457370622679268E-2</v>
      </c>
      <c r="R69" s="301">
        <f t="shared" si="7"/>
        <v>4.0443109068582027E-2</v>
      </c>
      <c r="S69" s="301">
        <f t="shared" si="7"/>
        <v>3.8973703614868162E-2</v>
      </c>
      <c r="T69" s="301">
        <f t="shared" si="7"/>
        <v>3.8262544523136724E-2</v>
      </c>
      <c r="U69" s="301">
        <f t="shared" si="7"/>
        <v>3.810007879935895E-2</v>
      </c>
      <c r="V69" s="301">
        <f t="shared" si="7"/>
        <v>3.827638998420381E-2</v>
      </c>
      <c r="W69" s="301">
        <f t="shared" si="7"/>
        <v>3.7526479032516206E-2</v>
      </c>
      <c r="X69" s="301">
        <f t="shared" si="7"/>
        <v>3.8981240494015877E-2</v>
      </c>
      <c r="Y69" s="301">
        <f t="shared" si="7"/>
        <v>3.6398428987487248E-2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0.44076636728563917</v>
      </c>
      <c r="C70" s="301">
        <f t="shared" si="8"/>
        <v>0.43470931291179798</v>
      </c>
      <c r="D70" s="301">
        <f t="shared" si="8"/>
        <v>0.43986236766248893</v>
      </c>
      <c r="E70" s="301">
        <f t="shared" si="8"/>
        <v>0.4399348111638352</v>
      </c>
      <c r="F70" s="301">
        <f t="shared" si="8"/>
        <v>0.41917526607490946</v>
      </c>
      <c r="G70" s="301">
        <f t="shared" si="8"/>
        <v>0.41189749824822186</v>
      </c>
      <c r="H70" s="301">
        <f t="shared" si="8"/>
        <v>0.39164268939346886</v>
      </c>
      <c r="I70" s="301">
        <f t="shared" si="8"/>
        <v>0.3809196942442401</v>
      </c>
      <c r="J70" s="301">
        <f t="shared" si="8"/>
        <v>0.36527774067292756</v>
      </c>
      <c r="K70" s="301">
        <f t="shared" si="8"/>
        <v>0.37095343385158969</v>
      </c>
      <c r="L70" s="301">
        <f t="shared" si="8"/>
        <v>0.3521357549078401</v>
      </c>
      <c r="M70" s="301">
        <f t="shared" si="8"/>
        <v>0.32963474998283343</v>
      </c>
      <c r="N70" s="301">
        <f t="shared" si="8"/>
        <v>0.33588549396279582</v>
      </c>
      <c r="O70" s="301">
        <f t="shared" si="8"/>
        <v>0.32026950862698789</v>
      </c>
      <c r="P70" s="301">
        <f t="shared" si="8"/>
        <v>0.30376041062913323</v>
      </c>
      <c r="Q70" s="301">
        <f t="shared" si="8"/>
        <v>0.29668907525899219</v>
      </c>
      <c r="R70" s="301">
        <f t="shared" si="8"/>
        <v>0.30410107011183796</v>
      </c>
      <c r="S70" s="301">
        <f t="shared" si="8"/>
        <v>0.29305227141179713</v>
      </c>
      <c r="T70" s="301">
        <f t="shared" si="8"/>
        <v>0.28770490208743182</v>
      </c>
      <c r="U70" s="301">
        <f t="shared" si="8"/>
        <v>0.28648328481825663</v>
      </c>
      <c r="V70" s="301">
        <f t="shared" si="8"/>
        <v>0.28780900930430187</v>
      </c>
      <c r="W70" s="301">
        <f t="shared" si="8"/>
        <v>0.28217025580218913</v>
      </c>
      <c r="X70" s="301">
        <f t="shared" si="8"/>
        <v>0.29310894294538858</v>
      </c>
      <c r="Y70" s="301">
        <f t="shared" si="8"/>
        <v>0.27368818719437515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7.8111596106418532E-2</v>
      </c>
      <c r="C71" s="301">
        <f t="shared" si="9"/>
        <v>8.1843687679373611E-2</v>
      </c>
      <c r="D71" s="301">
        <f t="shared" si="9"/>
        <v>7.819688106284059E-2</v>
      </c>
      <c r="E71" s="301">
        <f t="shared" si="9"/>
        <v>7.7505659701737672E-2</v>
      </c>
      <c r="F71" s="301">
        <f t="shared" si="9"/>
        <v>8.9197213075074666E-2</v>
      </c>
      <c r="G71" s="301">
        <f t="shared" si="9"/>
        <v>9.2455583912281314E-2</v>
      </c>
      <c r="H71" s="301">
        <f t="shared" si="9"/>
        <v>0.10327754792930152</v>
      </c>
      <c r="I71" s="301">
        <f t="shared" si="9"/>
        <v>0.1091298033160652</v>
      </c>
      <c r="J71" s="301">
        <f t="shared" si="9"/>
        <v>0.11641215808329324</v>
      </c>
      <c r="K71" s="301">
        <f t="shared" si="9"/>
        <v>0.11349940059894308</v>
      </c>
      <c r="L71" s="301">
        <f t="shared" si="9"/>
        <v>0.12273310498646504</v>
      </c>
      <c r="M71" s="301">
        <f t="shared" si="9"/>
        <v>0.13387460603687734</v>
      </c>
      <c r="N71" s="301">
        <f t="shared" si="9"/>
        <v>0.13087129383533963</v>
      </c>
      <c r="O71" s="301">
        <f t="shared" si="9"/>
        <v>0.13879604246214863</v>
      </c>
      <c r="P71" s="301">
        <f t="shared" si="9"/>
        <v>0.14630636619080786</v>
      </c>
      <c r="Q71" s="301">
        <f t="shared" si="9"/>
        <v>0.14933720141723308</v>
      </c>
      <c r="R71" s="301">
        <f t="shared" si="9"/>
        <v>0.14621212724689037</v>
      </c>
      <c r="S71" s="301">
        <f t="shared" si="9"/>
        <v>0.15093936699861793</v>
      </c>
      <c r="T71" s="301">
        <f t="shared" si="9"/>
        <v>0.15333077040526741</v>
      </c>
      <c r="U71" s="301">
        <f t="shared" si="9"/>
        <v>0.15379301355876174</v>
      </c>
      <c r="V71" s="301">
        <f t="shared" si="9"/>
        <v>0.15325052357236077</v>
      </c>
      <c r="W71" s="301">
        <f t="shared" si="9"/>
        <v>0.15578079174969289</v>
      </c>
      <c r="X71" s="301">
        <f t="shared" si="9"/>
        <v>0.15094489820796858</v>
      </c>
      <c r="Y71" s="301">
        <f t="shared" si="9"/>
        <v>0.15942634089712024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0.19952034005242966</v>
      </c>
      <c r="C72" s="301">
        <f t="shared" si="10"/>
        <v>0.20277456018503265</v>
      </c>
      <c r="D72" s="301">
        <f t="shared" si="10"/>
        <v>0.20015901219747337</v>
      </c>
      <c r="E72" s="301">
        <f t="shared" si="10"/>
        <v>0.19954120404060766</v>
      </c>
      <c r="F72" s="301">
        <f t="shared" si="10"/>
        <v>0.20785570677163948</v>
      </c>
      <c r="G72" s="301">
        <f t="shared" si="10"/>
        <v>0.21034272394388889</v>
      </c>
      <c r="H72" s="301">
        <f t="shared" si="10"/>
        <v>0.21786956906935137</v>
      </c>
      <c r="I72" s="301">
        <f t="shared" si="10"/>
        <v>0.22214867194707716</v>
      </c>
      <c r="J72" s="301">
        <f t="shared" si="10"/>
        <v>0.22660786894089988</v>
      </c>
      <c r="K72" s="301">
        <f t="shared" si="10"/>
        <v>0.22461306123860802</v>
      </c>
      <c r="L72" s="301">
        <f t="shared" si="10"/>
        <v>0.23089511041526095</v>
      </c>
      <c r="M72" s="301">
        <f t="shared" si="10"/>
        <v>0.23806385951846767</v>
      </c>
      <c r="N72" s="301">
        <f t="shared" si="10"/>
        <v>0.23612099642531048</v>
      </c>
      <c r="O72" s="301">
        <f t="shared" si="10"/>
        <v>0.24091927640039346</v>
      </c>
      <c r="P72" s="301">
        <f t="shared" si="10"/>
        <v>0.24559934683227339</v>
      </c>
      <c r="Q72" s="301">
        <f t="shared" si="10"/>
        <v>0.24747798177751729</v>
      </c>
      <c r="R72" s="301">
        <f t="shared" si="10"/>
        <v>0.24552003441660525</v>
      </c>
      <c r="S72" s="301">
        <f t="shared" si="10"/>
        <v>0.24849756441004575</v>
      </c>
      <c r="T72" s="301">
        <f t="shared" si="10"/>
        <v>0.24988412301001808</v>
      </c>
      <c r="U72" s="301">
        <f t="shared" si="10"/>
        <v>0.25025337171829015</v>
      </c>
      <c r="V72" s="301">
        <f t="shared" si="10"/>
        <v>0.24996455459526709</v>
      </c>
      <c r="W72" s="301">
        <f t="shared" si="10"/>
        <v>0.25136469838341546</v>
      </c>
      <c r="X72" s="301">
        <f t="shared" si="10"/>
        <v>0.24856011366216613</v>
      </c>
      <c r="Y72" s="301">
        <f t="shared" si="10"/>
        <v>0.25356332787828989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6.422316920273069E-2</v>
      </c>
      <c r="C73" s="302">
        <f t="shared" si="11"/>
        <v>6.3794485443040894E-2</v>
      </c>
      <c r="D73" s="302">
        <f t="shared" si="11"/>
        <v>6.4856210000866873E-2</v>
      </c>
      <c r="E73" s="302">
        <f t="shared" si="11"/>
        <v>6.5028153350738332E-2</v>
      </c>
      <c r="F73" s="302">
        <f t="shared" si="11"/>
        <v>6.1988244076508901E-2</v>
      </c>
      <c r="G73" s="302">
        <f t="shared" si="11"/>
        <v>6.1463911458063604E-2</v>
      </c>
      <c r="H73" s="302">
        <f t="shared" si="11"/>
        <v>5.8587464809352043E-2</v>
      </c>
      <c r="I73" s="302">
        <f t="shared" si="11"/>
        <v>5.7217095749563872E-2</v>
      </c>
      <c r="J73" s="302">
        <f t="shared" si="11"/>
        <v>5.4882054033471094E-2</v>
      </c>
      <c r="K73" s="302">
        <f t="shared" si="11"/>
        <v>5.5664334013410748E-2</v>
      </c>
      <c r="L73" s="302">
        <f t="shared" si="11"/>
        <v>5.3227410814880971E-2</v>
      </c>
      <c r="M73" s="302">
        <f t="shared" si="11"/>
        <v>4.985475022703148E-2</v>
      </c>
      <c r="N73" s="302">
        <f t="shared" si="11"/>
        <v>5.0734425545703288E-2</v>
      </c>
      <c r="O73" s="302">
        <f t="shared" si="11"/>
        <v>4.7994933289685168E-2</v>
      </c>
      <c r="P73" s="302">
        <f t="shared" si="11"/>
        <v>4.5706796460860941E-2</v>
      </c>
      <c r="Q73" s="302">
        <f t="shared" si="11"/>
        <v>4.4815322647687533E-2</v>
      </c>
      <c r="R73" s="302">
        <f t="shared" si="11"/>
        <v>4.5701226370871505E-2</v>
      </c>
      <c r="S73" s="302">
        <f t="shared" si="11"/>
        <v>4.4360178875077441E-2</v>
      </c>
      <c r="T73" s="302">
        <f t="shared" si="11"/>
        <v>4.3537247330859896E-2</v>
      </c>
      <c r="U73" s="302">
        <f t="shared" si="11"/>
        <v>4.3498700064379982E-2</v>
      </c>
      <c r="V73" s="302">
        <f t="shared" si="11"/>
        <v>4.3699548458343243E-2</v>
      </c>
      <c r="W73" s="302">
        <f t="shared" si="11"/>
        <v>4.2759938624449101E-2</v>
      </c>
      <c r="X73" s="302">
        <f t="shared" si="11"/>
        <v>4.4410535949660913E-2</v>
      </c>
      <c r="Y73" s="302">
        <f t="shared" si="11"/>
        <v>4.1624218055517158E-2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4.5211431638370117E-2</v>
      </c>
      <c r="C74" s="302">
        <f t="shared" si="12"/>
        <v>4.4590131738744689E-2</v>
      </c>
      <c r="D74" s="302">
        <f t="shared" si="12"/>
        <v>4.5118704243095248E-2</v>
      </c>
      <c r="E74" s="302">
        <f t="shared" si="12"/>
        <v>4.5126135105910209E-2</v>
      </c>
      <c r="F74" s="302">
        <f t="shared" si="12"/>
        <v>4.2996733174879044E-2</v>
      </c>
      <c r="G74" s="302">
        <f t="shared" si="12"/>
        <v>4.2250219087149238E-2</v>
      </c>
      <c r="H74" s="302">
        <f t="shared" si="12"/>
        <v>4.017259027094814E-2</v>
      </c>
      <c r="I74" s="302">
        <f t="shared" si="12"/>
        <v>3.9072683385734851E-2</v>
      </c>
      <c r="J74" s="302">
        <f t="shared" si="12"/>
        <v>3.7468216332281902E-2</v>
      </c>
      <c r="K74" s="302">
        <f t="shared" si="12"/>
        <v>3.8050398261741926E-2</v>
      </c>
      <c r="L74" s="302">
        <f t="shared" si="12"/>
        <v>3.6120182464204009E-2</v>
      </c>
      <c r="M74" s="302">
        <f t="shared" si="12"/>
        <v>3.3812150995681606E-2</v>
      </c>
      <c r="N74" s="302">
        <f t="shared" si="12"/>
        <v>3.4453318528221324E-2</v>
      </c>
      <c r="O74" s="302">
        <f t="shared" si="12"/>
        <v>3.2851515156009543E-2</v>
      </c>
      <c r="P74" s="302">
        <f t="shared" si="12"/>
        <v>3.1158101114149468E-2</v>
      </c>
      <c r="Q74" s="302">
        <f t="shared" si="12"/>
        <v>3.0432761752056222E-2</v>
      </c>
      <c r="R74" s="302">
        <f t="shared" si="12"/>
        <v>3.119304412263969E-2</v>
      </c>
      <c r="S74" s="302">
        <f t="shared" si="12"/>
        <v>3.0059718070134224E-2</v>
      </c>
      <c r="T74" s="302">
        <f t="shared" si="12"/>
        <v>2.9511213827075687E-2</v>
      </c>
      <c r="U74" s="302">
        <f t="shared" si="12"/>
        <v>2.9385906930377351E-2</v>
      </c>
      <c r="V74" s="302">
        <f t="shared" si="12"/>
        <v>2.9521892582688478E-2</v>
      </c>
      <c r="W74" s="302">
        <f t="shared" si="12"/>
        <v>2.8943499725591987E-2</v>
      </c>
      <c r="X74" s="302">
        <f t="shared" si="12"/>
        <v>3.0065531129743528E-2</v>
      </c>
      <c r="Y74" s="302">
        <f t="shared" si="12"/>
        <v>2.8073454972913244E-2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9.0085739211328855E-2</v>
      </c>
      <c r="C76" s="302">
        <f t="shared" si="14"/>
        <v>9.4389943003247073E-2</v>
      </c>
      <c r="D76" s="302">
        <f t="shared" si="14"/>
        <v>9.0184097953511261E-2</v>
      </c>
      <c r="E76" s="302">
        <f t="shared" si="14"/>
        <v>8.9386915583959087E-2</v>
      </c>
      <c r="F76" s="302">
        <f t="shared" si="14"/>
        <v>0.1028707295202515</v>
      </c>
      <c r="G76" s="302">
        <f t="shared" si="14"/>
        <v>0.10662859339867604</v>
      </c>
      <c r="H76" s="302">
        <f t="shared" si="14"/>
        <v>0.11910951398905119</v>
      </c>
      <c r="I76" s="302">
        <f t="shared" si="14"/>
        <v>0.12585889281177842</v>
      </c>
      <c r="J76" s="302">
        <f t="shared" si="14"/>
        <v>0.13425759857514688</v>
      </c>
      <c r="K76" s="302">
        <f t="shared" si="14"/>
        <v>0.13089832896345538</v>
      </c>
      <c r="L76" s="302">
        <f t="shared" si="14"/>
        <v>0.141547517136176</v>
      </c>
      <c r="M76" s="302">
        <f t="shared" si="14"/>
        <v>0.15439695829575459</v>
      </c>
      <c r="N76" s="302">
        <f t="shared" si="14"/>
        <v>0.15093325235138585</v>
      </c>
      <c r="O76" s="302">
        <f t="shared" si="14"/>
        <v>0.16007282795469877</v>
      </c>
      <c r="P76" s="302">
        <f t="shared" si="14"/>
        <v>0.168734449257263</v>
      </c>
      <c r="Q76" s="302">
        <f t="shared" si="14"/>
        <v>0.1722298973777735</v>
      </c>
      <c r="R76" s="302">
        <f t="shared" si="14"/>
        <v>0.16862576392309403</v>
      </c>
      <c r="S76" s="302">
        <f t="shared" si="14"/>
        <v>0.17407766746483411</v>
      </c>
      <c r="T76" s="302">
        <f t="shared" si="14"/>
        <v>0.17683566185208249</v>
      </c>
      <c r="U76" s="302">
        <f t="shared" si="14"/>
        <v>0.17736876472353283</v>
      </c>
      <c r="V76" s="302">
        <f t="shared" si="14"/>
        <v>0.17674311355423539</v>
      </c>
      <c r="W76" s="302">
        <f t="shared" si="14"/>
        <v>0.17966126003337435</v>
      </c>
      <c r="X76" s="302">
        <f t="shared" si="14"/>
        <v>0.17408404658276169</v>
      </c>
      <c r="Y76" s="302">
        <f t="shared" si="14"/>
        <v>0.18386565484985953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2.2676565504091258E-2</v>
      </c>
      <c r="C77" s="235">
        <f t="shared" si="15"/>
        <v>2.3760028437124683E-2</v>
      </c>
      <c r="D77" s="235">
        <f t="shared" si="15"/>
        <v>2.2701324566730081E-2</v>
      </c>
      <c r="E77" s="235">
        <f t="shared" si="15"/>
        <v>2.2500656199237988E-2</v>
      </c>
      <c r="F77" s="235">
        <f t="shared" si="15"/>
        <v>2.5894829268673827E-2</v>
      </c>
      <c r="G77" s="235">
        <f t="shared" si="15"/>
        <v>2.6840766407455027E-2</v>
      </c>
      <c r="H77" s="235">
        <f t="shared" si="15"/>
        <v>2.9982489124022467E-2</v>
      </c>
      <c r="I77" s="235">
        <f t="shared" si="15"/>
        <v>3.1681456489172907E-2</v>
      </c>
      <c r="J77" s="235">
        <f t="shared" si="15"/>
        <v>3.3795595786468714E-2</v>
      </c>
      <c r="K77" s="235">
        <f t="shared" si="15"/>
        <v>3.2949993607230055E-2</v>
      </c>
      <c r="L77" s="235">
        <f t="shared" si="15"/>
        <v>3.5630628913974866E-2</v>
      </c>
      <c r="M77" s="235">
        <f t="shared" si="15"/>
        <v>3.8865116377774317E-2</v>
      </c>
      <c r="N77" s="235">
        <f t="shared" si="15"/>
        <v>3.7993225272455959E-2</v>
      </c>
      <c r="O77" s="235">
        <f t="shared" si="15"/>
        <v>4.0293857832754201E-2</v>
      </c>
      <c r="P77" s="235">
        <f t="shared" si="15"/>
        <v>4.2474178764333244E-2</v>
      </c>
      <c r="Q77" s="235">
        <f t="shared" si="15"/>
        <v>4.3354060074791957E-2</v>
      </c>
      <c r="R77" s="235">
        <f t="shared" si="15"/>
        <v>4.2446820270955775E-2</v>
      </c>
      <c r="S77" s="235">
        <f t="shared" si="15"/>
        <v>4.3819184519377323E-2</v>
      </c>
      <c r="T77" s="235">
        <f t="shared" si="15"/>
        <v>4.4513432476155905E-2</v>
      </c>
      <c r="U77" s="235">
        <f t="shared" si="15"/>
        <v>4.4647626215261554E-2</v>
      </c>
      <c r="V77" s="235">
        <f t="shared" si="15"/>
        <v>4.4490136030383307E-2</v>
      </c>
      <c r="W77" s="235">
        <f t="shared" si="15"/>
        <v>4.5224697797473803E-2</v>
      </c>
      <c r="X77" s="235">
        <f t="shared" si="15"/>
        <v>4.3820790283916868E-2</v>
      </c>
      <c r="Y77" s="235">
        <f t="shared" si="15"/>
        <v>4.6283036612204863E-2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0.47880674112071553</v>
      </c>
      <c r="C81" s="322">
        <f>IF(C$5=0,0,C$5/TEL_fec!C$5)</f>
        <v>0.47448321141500566</v>
      </c>
      <c r="D81" s="322">
        <f>IF(D$5=0,0,D$5/TEL_fec!D$5)</f>
        <v>0.47484229750241236</v>
      </c>
      <c r="E81" s="322">
        <f>IF(E$5=0,0,E$5/TEL_fec!E$5)</f>
        <v>0.47590208201693435</v>
      </c>
      <c r="F81" s="322">
        <f>IF(F$5=0,0,F$5/TEL_fec!F$5)</f>
        <v>0.47726694429705285</v>
      </c>
      <c r="G81" s="322">
        <f>IF(G$5=0,0,G$5/TEL_fec!G$5)</f>
        <v>0.4755352339392972</v>
      </c>
      <c r="H81" s="322">
        <f>IF(H$5=0,0,H$5/TEL_fec!H$5)</f>
        <v>0.47753115846754335</v>
      </c>
      <c r="I81" s="322">
        <f>IF(I$5=0,0,I$5/TEL_fec!I$5)</f>
        <v>0.47838880863513655</v>
      </c>
      <c r="J81" s="322">
        <f>IF(J$5=0,0,J$5/TEL_fec!J$5)</f>
        <v>0.48292051313883916</v>
      </c>
      <c r="K81" s="322">
        <f>IF(K$5=0,0,K$5/TEL_fec!K$5)</f>
        <v>0.48300349838609685</v>
      </c>
      <c r="L81" s="322">
        <f>IF(L$5=0,0,L$5/TEL_fec!L$5)</f>
        <v>0.48436424207726653</v>
      </c>
      <c r="M81" s="322">
        <f>IF(M$5=0,0,M$5/TEL_fec!M$5)</f>
        <v>0.48664416260828236</v>
      </c>
      <c r="N81" s="322">
        <f>IF(N$5=0,0,N$5/TEL_fec!N$5)</f>
        <v>0.48657629476658149</v>
      </c>
      <c r="O81" s="322">
        <f>IF(O$5=0,0,O$5/TEL_fec!O$5)</f>
        <v>0.48915077290510472</v>
      </c>
      <c r="P81" s="322">
        <f>IF(P$5=0,0,P$5/TEL_fec!P$5)</f>
        <v>0.48954129728643309</v>
      </c>
      <c r="Q81" s="322">
        <f>IF(Q$5=0,0,Q$5/TEL_fec!Q$5)</f>
        <v>0.49081144315550818</v>
      </c>
      <c r="R81" s="322">
        <f>IF(R$5=0,0,R$5/TEL_fec!R$5)</f>
        <v>0.49030974878921035</v>
      </c>
      <c r="S81" s="322">
        <f>IF(S$5=0,0,S$5/TEL_fec!S$5)</f>
        <v>0.49010669838011356</v>
      </c>
      <c r="T81" s="322">
        <f>IF(T$5=0,0,T$5/TEL_fec!T$5)</f>
        <v>0.48965360069070313</v>
      </c>
      <c r="U81" s="322">
        <f>IF(U$5=0,0,U$5/TEL_fec!U$5)</f>
        <v>0.49029287184643427</v>
      </c>
      <c r="V81" s="322">
        <f>IF(V$5=0,0,V$5/TEL_fec!V$5)</f>
        <v>0.49096210980806909</v>
      </c>
      <c r="W81" s="322">
        <f>IF(W$5=0,0,W$5/TEL_fec!W$5)</f>
        <v>0.49162043485204526</v>
      </c>
      <c r="X81" s="322">
        <f>IF(X$5=0,0,X$5/TEL_fec!X$5)</f>
        <v>0.49097519102240161</v>
      </c>
      <c r="Y81" s="322">
        <f>IF(Y$5=0,0,Y$5/TEL_fec!Y$5)</f>
        <v>0.49175257251011473</v>
      </c>
      <c r="DA81" s="95"/>
    </row>
    <row r="82" spans="1:105" ht="12" customHeight="1" x14ac:dyDescent="0.25">
      <c r="A82" s="55" t="s">
        <v>91</v>
      </c>
      <c r="B82" s="334">
        <f>IF(B$6=0,0,B$6/TEL_fec!B$6)</f>
        <v>0.48463486163856717</v>
      </c>
      <c r="C82" s="334">
        <f>IF(C$6=0,0,C$6/TEL_fec!C$6)</f>
        <v>0.48463486163856712</v>
      </c>
      <c r="D82" s="334">
        <f>IF(D$6=0,0,D$6/TEL_fec!D$6)</f>
        <v>0.48463486163856717</v>
      </c>
      <c r="E82" s="334">
        <f>IF(E$6=0,0,E$6/TEL_fec!E$6)</f>
        <v>0.48463486163856717</v>
      </c>
      <c r="F82" s="334">
        <f>IF(F$6=0,0,F$6/TEL_fec!F$6)</f>
        <v>0.484634861638567</v>
      </c>
      <c r="G82" s="334">
        <f>IF(G$6=0,0,G$6/TEL_fec!G$6)</f>
        <v>0.48463486163856717</v>
      </c>
      <c r="H82" s="334">
        <f>IF(H$6=0,0,H$6/TEL_fec!H$6)</f>
        <v>0.48463486163856728</v>
      </c>
      <c r="I82" s="334">
        <f>IF(I$6=0,0,I$6/TEL_fec!I$6)</f>
        <v>0.48463486163856717</v>
      </c>
      <c r="J82" s="334">
        <f>IF(J$6=0,0,J$6/TEL_fec!J$6)</f>
        <v>0.48463486163856723</v>
      </c>
      <c r="K82" s="334">
        <f>IF(K$6=0,0,K$6/TEL_fec!K$6)</f>
        <v>0.48463486163856712</v>
      </c>
      <c r="L82" s="334">
        <f>IF(L$6=0,0,L$6/TEL_fec!L$6)</f>
        <v>0.48463486163856723</v>
      </c>
      <c r="M82" s="334">
        <f>IF(M$6=0,0,M$6/TEL_fec!M$6)</f>
        <v>0.48463486163856723</v>
      </c>
      <c r="N82" s="334">
        <f>IF(N$6=0,0,N$6/TEL_fec!N$6)</f>
        <v>0.48463486163856723</v>
      </c>
      <c r="O82" s="334">
        <f>IF(O$6=0,0,O$6/TEL_fec!O$6)</f>
        <v>0.48463486163856723</v>
      </c>
      <c r="P82" s="334">
        <f>IF(P$6=0,0,P$6/TEL_fec!P$6)</f>
        <v>0.48463486163856723</v>
      </c>
      <c r="Q82" s="334">
        <f>IF(Q$6=0,0,Q$6/TEL_fec!Q$6)</f>
        <v>0.48463486163856712</v>
      </c>
      <c r="R82" s="334">
        <f>IF(R$6=0,0,R$6/TEL_fec!R$6)</f>
        <v>0.48463486163856739</v>
      </c>
      <c r="S82" s="334">
        <f>IF(S$6=0,0,S$6/TEL_fec!S$6)</f>
        <v>0.48463486163856712</v>
      </c>
      <c r="T82" s="334">
        <f>IF(T$6=0,0,T$6/TEL_fec!T$6)</f>
        <v>0.48463486163856723</v>
      </c>
      <c r="U82" s="334">
        <f>IF(U$6=0,0,U$6/TEL_fec!U$6)</f>
        <v>0.48463486163856734</v>
      </c>
      <c r="V82" s="334">
        <f>IF(V$6=0,0,V$6/TEL_fec!V$6)</f>
        <v>0.48463486163856717</v>
      </c>
      <c r="W82" s="334">
        <f>IF(W$6=0,0,W$6/TEL_fec!W$6)</f>
        <v>0.48463486163856712</v>
      </c>
      <c r="X82" s="334">
        <f>IF(X$6=0,0,X$6/TEL_fec!X$6)</f>
        <v>0.48463486163856723</v>
      </c>
      <c r="Y82" s="334">
        <f>IF(Y$6=0,0,Y$6/TEL_fec!Y$6)</f>
        <v>0.48463486163856728</v>
      </c>
      <c r="DA82" s="67"/>
    </row>
    <row r="83" spans="1:105" ht="12" customHeight="1" x14ac:dyDescent="0.25">
      <c r="A83" s="173" t="s">
        <v>92</v>
      </c>
      <c r="B83" s="335">
        <f>IF(B$7=0,0,B$7/TEL_fec!B$7)</f>
        <v>0.12449141574333336</v>
      </c>
      <c r="C83" s="335">
        <f>IF(C$7=0,0,C$7/TEL_fec!C$7)</f>
        <v>0.12449141574333339</v>
      </c>
      <c r="D83" s="335">
        <f>IF(D$7=0,0,D$7/TEL_fec!D$7)</f>
        <v>0.12449141574333336</v>
      </c>
      <c r="E83" s="335">
        <f>IF(E$7=0,0,E$7/TEL_fec!E$7)</f>
        <v>0.12449141574333336</v>
      </c>
      <c r="F83" s="335">
        <f>IF(F$7=0,0,F$7/TEL_fec!F$7)</f>
        <v>0.12449141574333336</v>
      </c>
      <c r="G83" s="335">
        <f>IF(G$7=0,0,G$7/TEL_fec!G$7)</f>
        <v>0.12449141574333329</v>
      </c>
      <c r="H83" s="335">
        <f>IF(H$7=0,0,H$7/TEL_fec!H$7)</f>
        <v>0.12449141574333339</v>
      </c>
      <c r="I83" s="335">
        <f>IF(I$7=0,0,I$7/TEL_fec!I$7)</f>
        <v>0.12449141574333335</v>
      </c>
      <c r="J83" s="335">
        <f>IF(J$7=0,0,J$7/TEL_fec!J$7)</f>
        <v>0.12449141574333335</v>
      </c>
      <c r="K83" s="335">
        <f>IF(K$7=0,0,K$7/TEL_fec!K$7)</f>
        <v>0.12449141574333333</v>
      </c>
      <c r="L83" s="335">
        <f>IF(L$7=0,0,L$7/TEL_fec!L$7)</f>
        <v>0.12449141574333333</v>
      </c>
      <c r="M83" s="335">
        <f>IF(M$7=0,0,M$7/TEL_fec!M$7)</f>
        <v>0.12449141574333335</v>
      </c>
      <c r="N83" s="335">
        <f>IF(N$7=0,0,N$7/TEL_fec!N$7)</f>
        <v>0.12449141574333336</v>
      </c>
      <c r="O83" s="335">
        <f>IF(O$7=0,0,O$7/TEL_fec!O$7)</f>
        <v>0.12449141574333335</v>
      </c>
      <c r="P83" s="335">
        <f>IF(P$7=0,0,P$7/TEL_fec!P$7)</f>
        <v>0.12449141574333335</v>
      </c>
      <c r="Q83" s="335">
        <f>IF(Q$7=0,0,Q$7/TEL_fec!Q$7)</f>
        <v>0.12449141574333335</v>
      </c>
      <c r="R83" s="335">
        <f>IF(R$7=0,0,R$7/TEL_fec!R$7)</f>
        <v>0.12449141574333336</v>
      </c>
      <c r="S83" s="335">
        <f>IF(S$7=0,0,S$7/TEL_fec!S$7)</f>
        <v>0.12449141574333336</v>
      </c>
      <c r="T83" s="335">
        <f>IF(T$7=0,0,T$7/TEL_fec!T$7)</f>
        <v>0.12449141574333336</v>
      </c>
      <c r="U83" s="335">
        <f>IF(U$7=0,0,U$7/TEL_fec!U$7)</f>
        <v>0.12449141574333335</v>
      </c>
      <c r="V83" s="335">
        <f>IF(V$7=0,0,V$7/TEL_fec!V$7)</f>
        <v>0.12449141574333333</v>
      </c>
      <c r="W83" s="335">
        <f>IF(W$7=0,0,W$7/TEL_fec!W$7)</f>
        <v>0.12449141574333336</v>
      </c>
      <c r="X83" s="335">
        <f>IF(X$7=0,0,X$7/TEL_fec!X$7)</f>
        <v>0.12449141574333336</v>
      </c>
      <c r="Y83" s="335">
        <f>IF(Y$7=0,0,Y$7/TEL_fec!Y$7)</f>
        <v>0.12449141574333335</v>
      </c>
      <c r="DA83" s="177"/>
    </row>
    <row r="84" spans="1:105" ht="12" customHeight="1" x14ac:dyDescent="0.25">
      <c r="A84" s="173" t="s">
        <v>93</v>
      </c>
      <c r="B84" s="335">
        <f>IF(B$8=0,0,B$8/TEL_fec!B$8)</f>
        <v>0.6711582015855313</v>
      </c>
      <c r="C84" s="335">
        <f>IF(C$8=0,0,C$8/TEL_fec!C$8)</f>
        <v>0.6711582015855313</v>
      </c>
      <c r="D84" s="335">
        <f>IF(D$8=0,0,D$8/TEL_fec!D$8)</f>
        <v>0.67115820158553119</v>
      </c>
      <c r="E84" s="335">
        <f>IF(E$8=0,0,E$8/TEL_fec!E$8)</f>
        <v>0.6711582015855313</v>
      </c>
      <c r="F84" s="335">
        <f>IF(F$8=0,0,F$8/TEL_fec!F$8)</f>
        <v>0.6711582015855313</v>
      </c>
      <c r="G84" s="335">
        <f>IF(G$8=0,0,G$8/TEL_fec!G$8)</f>
        <v>0.6711582015855313</v>
      </c>
      <c r="H84" s="335">
        <f>IF(H$8=0,0,H$8/TEL_fec!H$8)</f>
        <v>0.67115820158553108</v>
      </c>
      <c r="I84" s="335">
        <f>IF(I$8=0,0,I$8/TEL_fec!I$8)</f>
        <v>0.6711582015855313</v>
      </c>
      <c r="J84" s="335">
        <f>IF(J$8=0,0,J$8/TEL_fec!J$8)</f>
        <v>0.6711582015855313</v>
      </c>
      <c r="K84" s="335">
        <f>IF(K$8=0,0,K$8/TEL_fec!K$8)</f>
        <v>0.6711582015855313</v>
      </c>
      <c r="L84" s="335">
        <f>IF(L$8=0,0,L$8/TEL_fec!L$8)</f>
        <v>0.67115820158553119</v>
      </c>
      <c r="M84" s="335">
        <f>IF(M$8=0,0,M$8/TEL_fec!M$8)</f>
        <v>0.67115820158553108</v>
      </c>
      <c r="N84" s="335">
        <f>IF(N$8=0,0,N$8/TEL_fec!N$8)</f>
        <v>0.67115820158553141</v>
      </c>
      <c r="O84" s="335">
        <f>IF(O$8=0,0,O$8/TEL_fec!O$8)</f>
        <v>0.67115820158553119</v>
      </c>
      <c r="P84" s="335">
        <f>IF(P$8=0,0,P$8/TEL_fec!P$8)</f>
        <v>0.67115820158553141</v>
      </c>
      <c r="Q84" s="335">
        <f>IF(Q$8=0,0,Q$8/TEL_fec!Q$8)</f>
        <v>0.67115820158553119</v>
      </c>
      <c r="R84" s="335">
        <f>IF(R$8=0,0,R$8/TEL_fec!R$8)</f>
        <v>0.6711582015855313</v>
      </c>
      <c r="S84" s="335">
        <f>IF(S$8=0,0,S$8/TEL_fec!S$8)</f>
        <v>0.6711582015855313</v>
      </c>
      <c r="T84" s="335">
        <f>IF(T$8=0,0,T$8/TEL_fec!T$8)</f>
        <v>0.67115820158553108</v>
      </c>
      <c r="U84" s="335">
        <f>IF(U$8=0,0,U$8/TEL_fec!U$8)</f>
        <v>0.67115820158553141</v>
      </c>
      <c r="V84" s="335">
        <f>IF(V$8=0,0,V$8/TEL_fec!V$8)</f>
        <v>0.6711582015855313</v>
      </c>
      <c r="W84" s="335">
        <f>IF(W$8=0,0,W$8/TEL_fec!W$8)</f>
        <v>0.6711582015855313</v>
      </c>
      <c r="X84" s="335">
        <f>IF(X$8=0,0,X$8/TEL_fec!X$8)</f>
        <v>0.67115820158553141</v>
      </c>
      <c r="Y84" s="335">
        <f>IF(Y$8=0,0,Y$8/TEL_fec!Y$8)</f>
        <v>0.67115820158553141</v>
      </c>
      <c r="DA84" s="177"/>
    </row>
    <row r="85" spans="1:105" ht="12" customHeight="1" x14ac:dyDescent="0.25">
      <c r="A85" s="173" t="s">
        <v>94</v>
      </c>
      <c r="B85" s="335">
        <f>IF(B$9=0,0,B$9/TEL_fec!B$9)</f>
        <v>0.48247224067216338</v>
      </c>
      <c r="C85" s="335">
        <f>IF(C$9=0,0,C$9/TEL_fec!C$9)</f>
        <v>0.48247224067216327</v>
      </c>
      <c r="D85" s="335">
        <f>IF(D$9=0,0,D$9/TEL_fec!D$9)</f>
        <v>0.48247224067216327</v>
      </c>
      <c r="E85" s="335">
        <f>IF(E$9=0,0,E$9/TEL_fec!E$9)</f>
        <v>0.48247224067216321</v>
      </c>
      <c r="F85" s="335">
        <f>IF(F$9=0,0,F$9/TEL_fec!F$9)</f>
        <v>0.48247224067216299</v>
      </c>
      <c r="G85" s="335">
        <f>IF(G$9=0,0,G$9/TEL_fec!G$9)</f>
        <v>0.48247224067216321</v>
      </c>
      <c r="H85" s="335">
        <f>IF(H$9=0,0,H$9/TEL_fec!H$9)</f>
        <v>0.48247224067216332</v>
      </c>
      <c r="I85" s="335">
        <f>IF(I$9=0,0,I$9/TEL_fec!I$9)</f>
        <v>0.48247224067216327</v>
      </c>
      <c r="J85" s="335">
        <f>IF(J$9=0,0,J$9/TEL_fec!J$9)</f>
        <v>0.48247224067216327</v>
      </c>
      <c r="K85" s="335">
        <f>IF(K$9=0,0,K$9/TEL_fec!K$9)</f>
        <v>0.48247224067216332</v>
      </c>
      <c r="L85" s="335">
        <f>IF(L$9=0,0,L$9/TEL_fec!L$9)</f>
        <v>0.48247224067216327</v>
      </c>
      <c r="M85" s="335">
        <f>IF(M$9=0,0,M$9/TEL_fec!M$9)</f>
        <v>0.48247224067216332</v>
      </c>
      <c r="N85" s="335">
        <f>IF(N$9=0,0,N$9/TEL_fec!N$9)</f>
        <v>0.48247224067216304</v>
      </c>
      <c r="O85" s="335">
        <f>IF(O$9=0,0,O$9/TEL_fec!O$9)</f>
        <v>0.48247224067216316</v>
      </c>
      <c r="P85" s="335">
        <f>IF(P$9=0,0,P$9/TEL_fec!P$9)</f>
        <v>0.48247224067216349</v>
      </c>
      <c r="Q85" s="335">
        <f>IF(Q$9=0,0,Q$9/TEL_fec!Q$9)</f>
        <v>0.48247224067216332</v>
      </c>
      <c r="R85" s="335">
        <f>IF(R$9=0,0,R$9/TEL_fec!R$9)</f>
        <v>0.48247224067216321</v>
      </c>
      <c r="S85" s="335">
        <f>IF(S$9=0,0,S$9/TEL_fec!S$9)</f>
        <v>0.48247224067216327</v>
      </c>
      <c r="T85" s="335">
        <f>IF(T$9=0,0,T$9/TEL_fec!T$9)</f>
        <v>0.4824722406721631</v>
      </c>
      <c r="U85" s="335">
        <f>IF(U$9=0,0,U$9/TEL_fec!U$9)</f>
        <v>0.48247224067216321</v>
      </c>
      <c r="V85" s="335">
        <f>IF(V$9=0,0,V$9/TEL_fec!V$9)</f>
        <v>0.48247224067216327</v>
      </c>
      <c r="W85" s="335">
        <f>IF(W$9=0,0,W$9/TEL_fec!W$9)</f>
        <v>0.48247224067216321</v>
      </c>
      <c r="X85" s="335">
        <f>IF(X$9=0,0,X$9/TEL_fec!X$9)</f>
        <v>0.48247224067216321</v>
      </c>
      <c r="Y85" s="335">
        <f>IF(Y$9=0,0,Y$9/TEL_fec!Y$9)</f>
        <v>0.48247224067216316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0.67246231120902933</v>
      </c>
      <c r="C86" s="336">
        <f>IF(C$10=0,0,C$10/TEL_fec!C$10)</f>
        <v>0.67368533589469903</v>
      </c>
      <c r="D86" s="336">
        <f>IF(D$10=0,0,D$10/TEL_fec!D$10)</f>
        <v>0.67200014146395193</v>
      </c>
      <c r="E86" s="336">
        <f>IF(E$10=0,0,E$10/TEL_fec!E$10)</f>
        <v>0.67110718808883851</v>
      </c>
      <c r="F86" s="336">
        <f>IF(F$10=0,0,F$10/TEL_fec!F$10)</f>
        <v>0.66999525175877528</v>
      </c>
      <c r="G86" s="336">
        <f>IF(G$10=0,0,G$10/TEL_fec!G$10)</f>
        <v>0.67052416517148872</v>
      </c>
      <c r="H86" s="336">
        <f>IF(H$10=0,0,H$10/TEL_fec!H$10)</f>
        <v>0.68106422597487526</v>
      </c>
      <c r="I86" s="336">
        <f>IF(I$10=0,0,I$10/TEL_fec!I$10)</f>
        <v>0.68866946356644099</v>
      </c>
      <c r="J86" s="336">
        <f>IF(J$10=0,0,J$10/TEL_fec!J$10)</f>
        <v>0.6917907872585195</v>
      </c>
      <c r="K86" s="336">
        <f>IF(K$10=0,0,K$10/TEL_fec!K$10)</f>
        <v>0.6890671981577855</v>
      </c>
      <c r="L86" s="336">
        <f>IF(L$10=0,0,L$10/TEL_fec!L$10)</f>
        <v>0.70003967524206689</v>
      </c>
      <c r="M86" s="336">
        <f>IF(M$10=0,0,M$10/TEL_fec!M$10)</f>
        <v>0.71227267086673163</v>
      </c>
      <c r="N86" s="336">
        <f>IF(N$10=0,0,N$10/TEL_fec!N$10)</f>
        <v>0.70855221064973251</v>
      </c>
      <c r="O86" s="336">
        <f>IF(O$10=0,0,O$10/TEL_fec!O$10)</f>
        <v>0.71954189443862648</v>
      </c>
      <c r="P86" s="336">
        <f>IF(P$10=0,0,P$10/TEL_fec!P$10)</f>
        <v>0.73092390853668354</v>
      </c>
      <c r="Q86" s="336">
        <f>IF(Q$10=0,0,Q$10/TEL_fec!Q$10)</f>
        <v>0.74026951409537478</v>
      </c>
      <c r="R86" s="336">
        <f>IF(R$10=0,0,R$10/TEL_fec!R$10)</f>
        <v>0.73005769499368633</v>
      </c>
      <c r="S86" s="336">
        <f>IF(S$10=0,0,S$10/TEL_fec!S$10)</f>
        <v>0.7394916593950267</v>
      </c>
      <c r="T86" s="336">
        <f>IF(T$10=0,0,T$10/TEL_fec!T$10)</f>
        <v>0.74338140929714358</v>
      </c>
      <c r="U86" s="336">
        <f>IF(U$10=0,0,U$10/TEL_fec!U$10)</f>
        <v>0.74243648215464597</v>
      </c>
      <c r="V86" s="336">
        <f>IF(V$10=0,0,V$10/TEL_fec!V$10)</f>
        <v>0.73982013176958428</v>
      </c>
      <c r="W86" s="336">
        <f>IF(W$10=0,0,W$10/TEL_fec!W$10)</f>
        <v>0.74601602718753968</v>
      </c>
      <c r="X86" s="336">
        <f>IF(X$10=0,0,X$10/TEL_fec!X$10)</f>
        <v>0.73638458800410977</v>
      </c>
      <c r="Y86" s="336">
        <f>IF(Y$10=0,0,Y$10/TEL_fec!Y$10)</f>
        <v>0.74941927802976427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0.524801379814126</v>
      </c>
      <c r="C87" s="349">
        <f>IF(C$16=0,0,C$16/TEL_fec!C$16)</f>
        <v>0.51779650673140132</v>
      </c>
      <c r="D87" s="349">
        <f>IF(D$16=0,0,D$16/TEL_fec!D$16)</f>
        <v>0.51796693544486649</v>
      </c>
      <c r="E87" s="349">
        <f>IF(E$16=0,0,E$16/TEL_fec!E$16)</f>
        <v>0.51936435957228766</v>
      </c>
      <c r="F87" s="349">
        <f>IF(F$16=0,0,F$16/TEL_fec!F$16)</f>
        <v>0.52234248056980026</v>
      </c>
      <c r="G87" s="349">
        <f>IF(G$16=0,0,G$16/TEL_fec!G$16)</f>
        <v>0.51871683340887642</v>
      </c>
      <c r="H87" s="349">
        <f>IF(H$16=0,0,H$16/TEL_fec!H$16)</f>
        <v>0.52098502618750753</v>
      </c>
      <c r="I87" s="349">
        <f>IF(I$16=0,0,I$16/TEL_fec!I$16)</f>
        <v>0.52186683625075747</v>
      </c>
      <c r="J87" s="349">
        <f>IF(J$16=0,0,J$16/TEL_fec!J$16)</f>
        <v>0.5297696972453978</v>
      </c>
      <c r="K87" s="349">
        <f>IF(K$16=0,0,K$16/TEL_fec!K$16)</f>
        <v>0.53020374775965506</v>
      </c>
      <c r="L87" s="349">
        <f>IF(L$16=0,0,L$16/TEL_fec!L$16)</f>
        <v>0.53145241279213506</v>
      </c>
      <c r="M87" s="349">
        <f>IF(M$16=0,0,M$16/TEL_fec!M$16)</f>
        <v>0.53500965230369835</v>
      </c>
      <c r="N87" s="349">
        <f>IF(N$16=0,0,N$16/TEL_fec!N$16)</f>
        <v>0.53534010066182136</v>
      </c>
      <c r="O87" s="349">
        <f>IF(O$16=0,0,O$16/TEL_fec!O$16)</f>
        <v>0.54032939087846166</v>
      </c>
      <c r="P87" s="349">
        <f>IF(P$16=0,0,P$16/TEL_fec!P$16)</f>
        <v>0.53949449431755869</v>
      </c>
      <c r="Q87" s="349">
        <f>IF(Q$16=0,0,Q$16/TEL_fec!Q$16)</f>
        <v>0.54092321528460774</v>
      </c>
      <c r="R87" s="349">
        <f>IF(R$16=0,0,R$16/TEL_fec!R$16)</f>
        <v>0.54156785334646518</v>
      </c>
      <c r="S87" s="349">
        <f>IF(S$16=0,0,S$16/TEL_fec!S$16)</f>
        <v>0.53909076818037038</v>
      </c>
      <c r="T87" s="349">
        <f>IF(T$16=0,0,T$16/TEL_fec!T$16)</f>
        <v>0.53711870416934526</v>
      </c>
      <c r="U87" s="349">
        <f>IF(U$16=0,0,U$16/TEL_fec!U$16)</f>
        <v>0.53883828236842601</v>
      </c>
      <c r="V87" s="349">
        <f>IF(V$16=0,0,V$16/TEL_fec!V$16)</f>
        <v>0.54105435560883386</v>
      </c>
      <c r="W87" s="349">
        <f>IF(W$16=0,0,W$16/TEL_fec!W$16)</f>
        <v>0.54174719734062127</v>
      </c>
      <c r="X87" s="349">
        <f>IF(X$16=0,0,X$16/TEL_fec!X$16)</f>
        <v>0.54177544132162492</v>
      </c>
      <c r="Y87" s="349">
        <f>IF(Y$16=0,0,Y$16/TEL_fec!Y$16)</f>
        <v>0.54121594159267672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0.46424737445095754</v>
      </c>
      <c r="C88" s="349">
        <f>IF(C$27=0,0,C$27/TEL_fec!C$27)</f>
        <v>0.45805075595470135</v>
      </c>
      <c r="D88" s="349">
        <f>IF(D$27=0,0,D$27/TEL_fec!D$27)</f>
        <v>0.45820151981661245</v>
      </c>
      <c r="E88" s="349">
        <f>IF(E$27=0,0,E$27/TEL_fec!E$27)</f>
        <v>0.45943770269856227</v>
      </c>
      <c r="F88" s="349">
        <f>IF(F$27=0,0,F$27/TEL_fec!F$27)</f>
        <v>0.4620721943502078</v>
      </c>
      <c r="G88" s="349">
        <f>IF(G$27=0,0,G$27/TEL_fec!G$27)</f>
        <v>0.45886489109246753</v>
      </c>
      <c r="H88" s="349">
        <f>IF(H$27=0,0,H$27/TEL_fec!H$27)</f>
        <v>0.46087136931971823</v>
      </c>
      <c r="I88" s="349">
        <f>IF(I$27=0,0,I$27/TEL_fec!I$27)</f>
        <v>0.46165143206797743</v>
      </c>
      <c r="J88" s="349">
        <f>IF(J$27=0,0,J$27/TEL_fec!J$27)</f>
        <v>0.46864242448631305</v>
      </c>
      <c r="K88" s="349">
        <f>IF(K$27=0,0,K$27/TEL_fec!K$27)</f>
        <v>0.46902639224892556</v>
      </c>
      <c r="L88" s="349">
        <f>IF(L$27=0,0,L$27/TEL_fec!L$27)</f>
        <v>0.47013098054688851</v>
      </c>
      <c r="M88" s="349">
        <f>IF(M$27=0,0,M$27/TEL_fec!M$27)</f>
        <v>0.47327776934557958</v>
      </c>
      <c r="N88" s="349">
        <f>IF(N$27=0,0,N$27/TEL_fec!N$27)</f>
        <v>0.47357008904699582</v>
      </c>
      <c r="O88" s="349">
        <f>IF(O$27=0,0,O$27/TEL_fec!O$27)</f>
        <v>0.47798369193094681</v>
      </c>
      <c r="P88" s="349">
        <f>IF(P$27=0,0,P$27/TEL_fec!P$27)</f>
        <v>0.4772451295886096</v>
      </c>
      <c r="Q88" s="349">
        <f>IF(Q$27=0,0,Q$27/TEL_fec!Q$27)</f>
        <v>0.47850899813638359</v>
      </c>
      <c r="R88" s="349">
        <f>IF(R$27=0,0,R$27/TEL_fec!R$27)</f>
        <v>0.47907925488341147</v>
      </c>
      <c r="S88" s="349">
        <f>IF(S$27=0,0,S$27/TEL_fec!S$27)</f>
        <v>0.47688798723648135</v>
      </c>
      <c r="T88" s="349">
        <f>IF(T$27=0,0,T$27/TEL_fec!T$27)</f>
        <v>0.47514346907288213</v>
      </c>
      <c r="U88" s="349">
        <f>IF(U$27=0,0,U$27/TEL_fec!U$27)</f>
        <v>0.47666463440283824</v>
      </c>
      <c r="V88" s="349">
        <f>IF(V$27=0,0,V$27/TEL_fec!V$27)</f>
        <v>0.4786250068847378</v>
      </c>
      <c r="W88" s="349">
        <f>IF(W$27=0,0,W$27/TEL_fec!W$27)</f>
        <v>0.47923790533978028</v>
      </c>
      <c r="X88" s="349">
        <f>IF(X$27=0,0,X$27/TEL_fec!X$27)</f>
        <v>0.47926289039989906</v>
      </c>
      <c r="Y88" s="349">
        <f>IF(Y$27=0,0,Y$27/TEL_fec!Y$27)</f>
        <v>0.47876794833198316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0.59226116091911529</v>
      </c>
      <c r="C89" s="349">
        <f>IF(C$38=0,0,C$38/TEL_fec!C$38)</f>
        <v>0.59226116091911529</v>
      </c>
      <c r="D89" s="349">
        <f>IF(D$38=0,0,D$38/TEL_fec!D$38)</f>
        <v>0.59226116091911518</v>
      </c>
      <c r="E89" s="349">
        <f>IF(E$38=0,0,E$38/TEL_fec!E$38)</f>
        <v>0.59226116091911529</v>
      </c>
      <c r="F89" s="349">
        <f>IF(F$38=0,0,F$38/TEL_fec!F$38)</f>
        <v>0.59226116091911529</v>
      </c>
      <c r="G89" s="349">
        <f>IF(G$38=0,0,G$38/TEL_fec!G$38)</f>
        <v>0.59226116091911518</v>
      </c>
      <c r="H89" s="349">
        <f>IF(H$38=0,0,H$38/TEL_fec!H$38)</f>
        <v>0.5922611609191154</v>
      </c>
      <c r="I89" s="349">
        <f>IF(I$38=0,0,I$38/TEL_fec!I$38)</f>
        <v>0.59226116091911529</v>
      </c>
      <c r="J89" s="349">
        <f>IF(J$38=0,0,J$38/TEL_fec!J$38)</f>
        <v>0.5922611609191154</v>
      </c>
      <c r="K89" s="349">
        <f>IF(K$38=0,0,K$38/TEL_fec!K$38)</f>
        <v>0.59226116091911529</v>
      </c>
      <c r="L89" s="349">
        <f>IF(L$38=0,0,L$38/TEL_fec!L$38)</f>
        <v>0.5922611609191154</v>
      </c>
      <c r="M89" s="349">
        <f>IF(M$38=0,0,M$38/TEL_fec!M$38)</f>
        <v>0.59226116091911551</v>
      </c>
      <c r="N89" s="349">
        <f>IF(N$38=0,0,N$38/TEL_fec!N$38)</f>
        <v>0.59226116091911529</v>
      </c>
      <c r="O89" s="349">
        <f>IF(O$38=0,0,O$38/TEL_fec!O$38)</f>
        <v>0.59226116091911518</v>
      </c>
      <c r="P89" s="349">
        <f>IF(P$38=0,0,P$38/TEL_fec!P$38)</f>
        <v>0.59226116091911529</v>
      </c>
      <c r="Q89" s="349">
        <f>IF(Q$38=0,0,Q$38/TEL_fec!Q$38)</f>
        <v>0.5922611609191154</v>
      </c>
      <c r="R89" s="349">
        <f>IF(R$38=0,0,R$38/TEL_fec!R$38)</f>
        <v>0.59226116091911507</v>
      </c>
      <c r="S89" s="349">
        <f>IF(S$38=0,0,S$38/TEL_fec!S$38)</f>
        <v>0.59226116091911529</v>
      </c>
      <c r="T89" s="349">
        <f>IF(T$38=0,0,T$38/TEL_fec!T$38)</f>
        <v>0.59226116091911529</v>
      </c>
      <c r="U89" s="349">
        <f>IF(U$38=0,0,U$38/TEL_fec!U$38)</f>
        <v>0.59226116091911551</v>
      </c>
      <c r="V89" s="349">
        <f>IF(V$38=0,0,V$38/TEL_fec!V$38)</f>
        <v>0.5922611609191154</v>
      </c>
      <c r="W89" s="349">
        <f>IF(W$38=0,0,W$38/TEL_fec!W$38)</f>
        <v>0.59226116091911518</v>
      </c>
      <c r="X89" s="349">
        <f>IF(X$38=0,0,X$38/TEL_fec!X$38)</f>
        <v>0.5922611609191154</v>
      </c>
      <c r="Y89" s="349">
        <f>IF(Y$38=0,0,Y$38/TEL_fec!Y$38)</f>
        <v>0.59226116091911551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0.39660801022137943</v>
      </c>
      <c r="C90" s="349">
        <f>IF(C$39=0,0,C$39/TEL_fec!C$39)</f>
        <v>0.39459800399814793</v>
      </c>
      <c r="D90" s="349">
        <f>IF(D$39=0,0,D$39/TEL_fec!D$39)</f>
        <v>0.39408928141099525</v>
      </c>
      <c r="E90" s="349">
        <f>IF(E$39=0,0,E$39/TEL_fec!E$39)</f>
        <v>0.39473070919093434</v>
      </c>
      <c r="F90" s="349">
        <f>IF(F$39=0,0,F$39/TEL_fec!F$39)</f>
        <v>0.3986312239543629</v>
      </c>
      <c r="G90" s="349">
        <f>IF(G$39=0,0,G$39/TEL_fec!G$39)</f>
        <v>0.39830009096498953</v>
      </c>
      <c r="H90" s="349">
        <f>IF(H$39=0,0,H$39/TEL_fec!H$39)</f>
        <v>0.40174015043890271</v>
      </c>
      <c r="I90" s="349">
        <f>IF(I$39=0,0,I$39/TEL_fec!I$39)</f>
        <v>0.40340811924610925</v>
      </c>
      <c r="J90" s="349">
        <f>IF(J$39=0,0,J$39/TEL_fec!J$39)</f>
        <v>0.40753764758345357</v>
      </c>
      <c r="K90" s="349">
        <f>IF(K$39=0,0,K$39/TEL_fec!K$39)</f>
        <v>0.40716178420221938</v>
      </c>
      <c r="L90" s="349">
        <f>IF(L$39=0,0,L$39/TEL_fec!L$39)</f>
        <v>0.40943587874062143</v>
      </c>
      <c r="M90" s="349">
        <f>IF(M$39=0,0,M$39/TEL_fec!M$39)</f>
        <v>0.41222950149151427</v>
      </c>
      <c r="N90" s="349">
        <f>IF(N$39=0,0,N$39/TEL_fec!N$39)</f>
        <v>0.41187274515115713</v>
      </c>
      <c r="O90" s="349">
        <f>IF(O$39=0,0,O$39/TEL_fec!O$39)</f>
        <v>0.41418104605564282</v>
      </c>
      <c r="P90" s="349">
        <f>IF(P$39=0,0,P$39/TEL_fec!P$39)</f>
        <v>0.41503084168748372</v>
      </c>
      <c r="Q90" s="349">
        <f>IF(Q$39=0,0,Q$39/TEL_fec!Q$39)</f>
        <v>0.4160637622132487</v>
      </c>
      <c r="R90" s="349">
        <f>IF(R$39=0,0,R$39/TEL_fec!R$39)</f>
        <v>0.41554860972670976</v>
      </c>
      <c r="S90" s="349">
        <f>IF(S$39=0,0,S$39/TEL_fec!S$39)</f>
        <v>0.4158663289381242</v>
      </c>
      <c r="T90" s="349">
        <f>IF(T$39=0,0,T$39/TEL_fec!T$39)</f>
        <v>0.41577729353459159</v>
      </c>
      <c r="U90" s="349">
        <f>IF(U$39=0,0,U$39/TEL_fec!U$39)</f>
        <v>0.41624541764487016</v>
      </c>
      <c r="V90" s="349">
        <f>IF(V$39=0,0,V$39/TEL_fec!V$39)</f>
        <v>0.41670952029273572</v>
      </c>
      <c r="W90" s="349">
        <f>IF(W$39=0,0,W$39/TEL_fec!W$39)</f>
        <v>0.41717816180103334</v>
      </c>
      <c r="X90" s="349">
        <f>IF(X$39=0,0,X$39/TEL_fec!X$39)</f>
        <v>0.41655673314700037</v>
      </c>
      <c r="Y90" s="349">
        <f>IF(Y$39=0,0,Y$39/TEL_fec!Y$39)</f>
        <v>0.41754317348641179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0.4685529564799702</v>
      </c>
      <c r="C91" s="337">
        <f>IF(C$59=0,0,C$59/TEL_fec!C$59)</f>
        <v>0.46855295647996997</v>
      </c>
      <c r="D91" s="337">
        <f>IF(D$59=0,0,D$59/TEL_fec!D$59)</f>
        <v>0.46855295647996997</v>
      </c>
      <c r="E91" s="337">
        <f>IF(E$59=0,0,E$59/TEL_fec!E$59)</f>
        <v>0.46855295647996997</v>
      </c>
      <c r="F91" s="337">
        <f>IF(F$59=0,0,F$59/TEL_fec!F$59)</f>
        <v>0.46855295647996997</v>
      </c>
      <c r="G91" s="337">
        <f>IF(G$59=0,0,G$59/TEL_fec!G$59)</f>
        <v>0.46855295647996986</v>
      </c>
      <c r="H91" s="337">
        <f>IF(H$59=0,0,H$59/TEL_fec!H$59)</f>
        <v>0.46855295647996975</v>
      </c>
      <c r="I91" s="337">
        <f>IF(I$59=0,0,I$59/TEL_fec!I$59)</f>
        <v>0.46855295647997003</v>
      </c>
      <c r="J91" s="337">
        <f>IF(J$59=0,0,J$59/TEL_fec!J$59)</f>
        <v>0.46855295647996981</v>
      </c>
      <c r="K91" s="337">
        <f>IF(K$59=0,0,K$59/TEL_fec!K$59)</f>
        <v>0.46855295647996975</v>
      </c>
      <c r="L91" s="337">
        <f>IF(L$59=0,0,L$59/TEL_fec!L$59)</f>
        <v>0.46855295647996981</v>
      </c>
      <c r="M91" s="337">
        <f>IF(M$59=0,0,M$59/TEL_fec!M$59)</f>
        <v>0.46855295647996981</v>
      </c>
      <c r="N91" s="337">
        <f>IF(N$59=0,0,N$59/TEL_fec!N$59)</f>
        <v>0.46855295647997008</v>
      </c>
      <c r="O91" s="337">
        <f>IF(O$59=0,0,O$59/TEL_fec!O$59)</f>
        <v>0.46855295647996992</v>
      </c>
      <c r="P91" s="337">
        <f>IF(P$59=0,0,P$59/TEL_fec!P$59)</f>
        <v>0.46855295647996992</v>
      </c>
      <c r="Q91" s="337">
        <f>IF(Q$59=0,0,Q$59/TEL_fec!Q$59)</f>
        <v>0.46855295647996975</v>
      </c>
      <c r="R91" s="337">
        <f>IF(R$59=0,0,R$59/TEL_fec!R$59)</f>
        <v>0.46855295647997003</v>
      </c>
      <c r="S91" s="337">
        <f>IF(S$59=0,0,S$59/TEL_fec!S$59)</f>
        <v>0.46855295647996992</v>
      </c>
      <c r="T91" s="337">
        <f>IF(T$59=0,0,T$59/TEL_fec!T$59)</f>
        <v>0.46855295647997003</v>
      </c>
      <c r="U91" s="337">
        <f>IF(U$59=0,0,U$59/TEL_fec!U$59)</f>
        <v>0.46855295647996986</v>
      </c>
      <c r="V91" s="337">
        <f>IF(V$59=0,0,V$59/TEL_fec!V$59)</f>
        <v>0.46855295647996997</v>
      </c>
      <c r="W91" s="337">
        <f>IF(W$59=0,0,W$59/TEL_fec!W$59)</f>
        <v>0.46855295647996986</v>
      </c>
      <c r="X91" s="337">
        <f>IF(X$59=0,0,X$59/TEL_fec!X$59)</f>
        <v>0.46855295647997003</v>
      </c>
      <c r="Y91" s="337">
        <f>IF(Y$59=0,0,Y$59/TEL_fec!Y$59)</f>
        <v>0.46855295647997003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HR: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97.655405758450627</v>
      </c>
      <c r="C5" s="223">
        <v>103.4174930385371</v>
      </c>
      <c r="D5" s="223">
        <v>100.5865844384214</v>
      </c>
      <c r="E5" s="223">
        <v>92.118178798496501</v>
      </c>
      <c r="F5" s="223">
        <v>90.614529357613705</v>
      </c>
      <c r="G5" s="223">
        <v>88.092316797818597</v>
      </c>
      <c r="H5" s="223">
        <v>72.850857838694139</v>
      </c>
      <c r="I5" s="223">
        <v>66.722028118016993</v>
      </c>
      <c r="J5" s="223">
        <v>54.344496238642058</v>
      </c>
      <c r="K5" s="223">
        <v>52.961599438521802</v>
      </c>
      <c r="L5" s="223">
        <v>44.619437518142767</v>
      </c>
      <c r="M5" s="223">
        <v>39.775600797786709</v>
      </c>
      <c r="N5" s="223">
        <v>40.532950798794651</v>
      </c>
      <c r="O5" s="223">
        <v>32.808219478575168</v>
      </c>
      <c r="P5" s="223">
        <v>31.545969477912241</v>
      </c>
      <c r="Q5" s="223">
        <v>30.501708838286682</v>
      </c>
      <c r="R5" s="223">
        <v>29.093492518080321</v>
      </c>
      <c r="S5" s="223">
        <v>28.149711838524201</v>
      </c>
      <c r="T5" s="223">
        <v>26.233879318777358</v>
      </c>
      <c r="U5" s="223">
        <v>26.783478358800231</v>
      </c>
      <c r="V5" s="223">
        <v>22.858083357745141</v>
      </c>
      <c r="W5" s="223">
        <v>23.258022478052869</v>
      </c>
      <c r="X5" s="223">
        <v>24.541586278728381</v>
      </c>
      <c r="Y5" s="223">
        <v>19.038990598782188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13.559672730068611</v>
      </c>
      <c r="C10" s="260">
        <v>13.265199508895771</v>
      </c>
      <c r="D10" s="260">
        <v>13.10275787188813</v>
      </c>
      <c r="E10" s="260">
        <v>12.220153856511191</v>
      </c>
      <c r="F10" s="260">
        <v>12.01253243087505</v>
      </c>
      <c r="G10" s="260">
        <v>11.259716662969479</v>
      </c>
      <c r="H10" s="260">
        <v>8.8672475551952061</v>
      </c>
      <c r="I10" s="260">
        <v>7.6981039426632831</v>
      </c>
      <c r="J10" s="260">
        <v>6.5854563736481522</v>
      </c>
      <c r="K10" s="260">
        <v>6.5647476256200621</v>
      </c>
      <c r="L10" s="260">
        <v>5.2001011979981584</v>
      </c>
      <c r="M10" s="260">
        <v>4.4079978820673293</v>
      </c>
      <c r="N10" s="260">
        <v>4.6224997306887499</v>
      </c>
      <c r="O10" s="260">
        <v>3.68091512166301</v>
      </c>
      <c r="P10" s="260">
        <v>3.246718005870028</v>
      </c>
      <c r="Q10" s="260">
        <v>3.0086754919183858</v>
      </c>
      <c r="R10" s="260">
        <v>3.0701916945835479</v>
      </c>
      <c r="S10" s="260">
        <v>2.7512036762337968</v>
      </c>
      <c r="T10" s="260">
        <v>2.4902512519554079</v>
      </c>
      <c r="U10" s="260">
        <v>2.5443704880112432</v>
      </c>
      <c r="V10" s="260">
        <v>2.247593932675584</v>
      </c>
      <c r="W10" s="260">
        <v>2.2204506326548219</v>
      </c>
      <c r="X10" s="260">
        <v>2.4930039330040552</v>
      </c>
      <c r="Y10" s="260">
        <v>1.74893883839353</v>
      </c>
      <c r="DA10" s="68" t="s">
        <v>2818</v>
      </c>
    </row>
    <row r="11" spans="1:105" ht="12" customHeight="1" x14ac:dyDescent="0.25">
      <c r="A11" s="37" t="s">
        <v>159</v>
      </c>
      <c r="B11" s="226">
        <v>2.1195034972452431</v>
      </c>
      <c r="C11" s="226">
        <v>2.2291175319828449</v>
      </c>
      <c r="D11" s="226">
        <v>2.2018204302140481</v>
      </c>
      <c r="E11" s="226">
        <v>2.125688381941699</v>
      </c>
      <c r="F11" s="226">
        <v>3.233246372866744</v>
      </c>
      <c r="G11" s="226">
        <v>3.1536351638733331</v>
      </c>
      <c r="H11" s="226">
        <v>1.7738085008776301</v>
      </c>
      <c r="I11" s="226">
        <v>1.1706866678300929</v>
      </c>
      <c r="J11" s="226">
        <v>0.99664520744190876</v>
      </c>
      <c r="K11" s="226">
        <v>1.0118333753461439</v>
      </c>
      <c r="L11" s="226">
        <v>0.46719741033625778</v>
      </c>
      <c r="M11" s="226">
        <v>0.4163201881910405</v>
      </c>
      <c r="N11" s="226">
        <v>0.42693003036295291</v>
      </c>
      <c r="O11" s="226">
        <v>0.3926083237871113</v>
      </c>
      <c r="P11" s="226">
        <v>0.36168260222938092</v>
      </c>
      <c r="Q11" s="226">
        <v>0</v>
      </c>
      <c r="R11" s="226">
        <v>0.35712303922187411</v>
      </c>
      <c r="S11" s="226">
        <v>0.20367913569266249</v>
      </c>
      <c r="T11" s="226">
        <v>0.26587341781159118</v>
      </c>
      <c r="U11" s="226">
        <v>0.25892133688421709</v>
      </c>
      <c r="V11" s="226">
        <v>0.25595055468494132</v>
      </c>
      <c r="W11" s="226">
        <v>0.21732277803527841</v>
      </c>
      <c r="X11" s="226">
        <v>0.26387951065938042</v>
      </c>
      <c r="Y11" s="226">
        <v>0.26166240452526002</v>
      </c>
      <c r="DA11" s="69" t="s">
        <v>2819</v>
      </c>
    </row>
    <row r="12" spans="1:105" ht="12" customHeight="1" x14ac:dyDescent="0.25">
      <c r="A12" s="37" t="s">
        <v>35</v>
      </c>
      <c r="B12" s="226">
        <v>11.44016923282337</v>
      </c>
      <c r="C12" s="226">
        <v>11.03608197691293</v>
      </c>
      <c r="D12" s="226">
        <v>10.900937441674079</v>
      </c>
      <c r="E12" s="226">
        <v>10.094465474569491</v>
      </c>
      <c r="F12" s="226">
        <v>8.7792860580083083</v>
      </c>
      <c r="G12" s="226">
        <v>8.1060814990961472</v>
      </c>
      <c r="H12" s="226">
        <v>7.0934390543175754</v>
      </c>
      <c r="I12" s="226">
        <v>6.5274172748331898</v>
      </c>
      <c r="J12" s="226">
        <v>5.5888111662062432</v>
      </c>
      <c r="K12" s="226">
        <v>5.5529142502739184</v>
      </c>
      <c r="L12" s="226">
        <v>4.7329037876618996</v>
      </c>
      <c r="M12" s="226">
        <v>3.991677693876289</v>
      </c>
      <c r="N12" s="226">
        <v>4.1955697003257972</v>
      </c>
      <c r="O12" s="226">
        <v>3.2883067978758991</v>
      </c>
      <c r="P12" s="226">
        <v>2.885035403640646</v>
      </c>
      <c r="Q12" s="226">
        <v>3.0086754919183858</v>
      </c>
      <c r="R12" s="226">
        <v>2.7130686553616741</v>
      </c>
      <c r="S12" s="226">
        <v>2.5475245405411351</v>
      </c>
      <c r="T12" s="226">
        <v>2.2243778341438172</v>
      </c>
      <c r="U12" s="226">
        <v>2.2854491511270258</v>
      </c>
      <c r="V12" s="226">
        <v>1.9916433779906431</v>
      </c>
      <c r="W12" s="226">
        <v>2.0031278546195441</v>
      </c>
      <c r="X12" s="226">
        <v>2.229124422344674</v>
      </c>
      <c r="Y12" s="226">
        <v>1.48727643386827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6.7454836926658519</v>
      </c>
      <c r="C16" s="261">
        <v>7.2637688869177781</v>
      </c>
      <c r="D16" s="261">
        <v>7.0669358054589262</v>
      </c>
      <c r="E16" s="261">
        <v>6.4626614572907553</v>
      </c>
      <c r="F16" s="261">
        <v>6.3621343623276507</v>
      </c>
      <c r="G16" s="261">
        <v>6.2500228464284993</v>
      </c>
      <c r="H16" s="261">
        <v>5.2104281202534732</v>
      </c>
      <c r="I16" s="261">
        <v>4.8145863006114196</v>
      </c>
      <c r="J16" s="261">
        <v>3.8951290804726519</v>
      </c>
      <c r="K16" s="261">
        <v>3.7807615525378888</v>
      </c>
      <c r="L16" s="261">
        <v>3.2240759880786709</v>
      </c>
      <c r="M16" s="261">
        <v>2.8938639794352148</v>
      </c>
      <c r="N16" s="261">
        <v>2.93517679067799</v>
      </c>
      <c r="O16" s="261">
        <v>2.3678266648064041</v>
      </c>
      <c r="P16" s="261">
        <v>2.3074982703727138</v>
      </c>
      <c r="Q16" s="261">
        <v>2.242430831486482</v>
      </c>
      <c r="R16" s="261">
        <v>2.119392617876183</v>
      </c>
      <c r="S16" s="261">
        <v>2.074494854496248</v>
      </c>
      <c r="T16" s="261">
        <v>1.936576695493144</v>
      </c>
      <c r="U16" s="261">
        <v>1.984468778459956</v>
      </c>
      <c r="V16" s="261">
        <v>1.687124039646994</v>
      </c>
      <c r="W16" s="261">
        <v>1.718662054900137</v>
      </c>
      <c r="X16" s="261">
        <v>1.8020271221179049</v>
      </c>
      <c r="Y16" s="261">
        <v>1.416958530700271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2.390941920836389E-2</v>
      </c>
      <c r="E19" s="229">
        <v>0</v>
      </c>
      <c r="F19" s="229">
        <v>0.11974862378322181</v>
      </c>
      <c r="G19" s="229">
        <v>0</v>
      </c>
      <c r="H19" s="229">
        <v>0</v>
      </c>
      <c r="I19" s="229">
        <v>0.24118028223136589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0.59154512181070151</v>
      </c>
      <c r="C20" s="229">
        <v>0.58537549525481458</v>
      </c>
      <c r="D20" s="229">
        <v>0.58908937263600747</v>
      </c>
      <c r="E20" s="229">
        <v>0.59602239687040415</v>
      </c>
      <c r="F20" s="229">
        <v>1.019077296402171</v>
      </c>
      <c r="G20" s="229">
        <v>1.030650678116892</v>
      </c>
      <c r="H20" s="229">
        <v>0.62813065662218748</v>
      </c>
      <c r="I20" s="229">
        <v>0.42053028874196358</v>
      </c>
      <c r="J20" s="229">
        <v>0.43493323220823821</v>
      </c>
      <c r="K20" s="229">
        <v>0.43331910661730838</v>
      </c>
      <c r="L20" s="229">
        <v>0.22062711081926689</v>
      </c>
      <c r="M20" s="229">
        <v>0.2248782548433598</v>
      </c>
      <c r="N20" s="229">
        <v>0.22377359995563101</v>
      </c>
      <c r="O20" s="229">
        <v>0.22534951800686481</v>
      </c>
      <c r="P20" s="229">
        <v>0.22855527836087719</v>
      </c>
      <c r="Q20" s="229">
        <v>0</v>
      </c>
      <c r="R20" s="229">
        <v>0.22865330928669159</v>
      </c>
      <c r="S20" s="229">
        <v>0.13845359244142311</v>
      </c>
      <c r="T20" s="229">
        <v>0.18479190729315609</v>
      </c>
      <c r="U20" s="229">
        <v>0.18605017618891681</v>
      </c>
      <c r="V20" s="229">
        <v>0.18629701388915881</v>
      </c>
      <c r="W20" s="229">
        <v>0.16323610771925359</v>
      </c>
      <c r="X20" s="229">
        <v>0.1853583461793413</v>
      </c>
      <c r="Y20" s="229">
        <v>0.21199413502428399</v>
      </c>
      <c r="DA20" s="73" t="s">
        <v>2828</v>
      </c>
    </row>
    <row r="21" spans="1:105" ht="12" customHeight="1" x14ac:dyDescent="0.25">
      <c r="A21" s="46" t="s">
        <v>32</v>
      </c>
      <c r="B21" s="229">
        <v>2.9595683349906001</v>
      </c>
      <c r="C21" s="229">
        <v>3.7790920565047341</v>
      </c>
      <c r="D21" s="229">
        <v>3.5362487362502839</v>
      </c>
      <c r="E21" s="229">
        <v>3.035068382608352</v>
      </c>
      <c r="F21" s="229">
        <v>2.4550109074750428</v>
      </c>
      <c r="G21" s="229">
        <v>2.5690144570277358</v>
      </c>
      <c r="H21" s="229">
        <v>2.035194618055479</v>
      </c>
      <c r="I21" s="229">
        <v>1.7842472249512371</v>
      </c>
      <c r="J21" s="229">
        <v>1.0200734948494301</v>
      </c>
      <c r="K21" s="229">
        <v>0.96821838117268921</v>
      </c>
      <c r="L21" s="229">
        <v>0.76722411638358246</v>
      </c>
      <c r="M21" s="229">
        <v>0.51167265853407318</v>
      </c>
      <c r="N21" s="229">
        <v>0.5111322755349732</v>
      </c>
      <c r="O21" s="229">
        <v>0.25417962667316729</v>
      </c>
      <c r="P21" s="229">
        <v>0.25495139819181822</v>
      </c>
      <c r="Q21" s="229">
        <v>0.25502734069458788</v>
      </c>
      <c r="R21" s="229">
        <v>0.15278339024091789</v>
      </c>
      <c r="S21" s="229">
        <v>0.2043276858403906</v>
      </c>
      <c r="T21" s="229">
        <v>0.20401237136968331</v>
      </c>
      <c r="U21" s="229">
        <v>0.15356853769296561</v>
      </c>
      <c r="V21" s="229">
        <v>5.1182915751913138E-2</v>
      </c>
      <c r="W21" s="229">
        <v>5.0830813581802407E-2</v>
      </c>
      <c r="X21" s="229">
        <v>5.0852561859190973E-2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1.4638258674840761E-3</v>
      </c>
      <c r="C22" s="229">
        <v>1.180504731844017E-3</v>
      </c>
      <c r="D22" s="229">
        <v>1.180504731842219E-3</v>
      </c>
      <c r="E22" s="229">
        <v>1.1805047318414941E-3</v>
      </c>
      <c r="F22" s="229">
        <v>1.180504731829148E-3</v>
      </c>
      <c r="G22" s="229">
        <v>1.180504731831043E-3</v>
      </c>
      <c r="H22" s="229">
        <v>1.1805047318391691E-3</v>
      </c>
      <c r="I22" s="229">
        <v>1.180504731824438E-3</v>
      </c>
      <c r="J22" s="229">
        <v>1.180504731830188E-3</v>
      </c>
      <c r="K22" s="229">
        <v>1.1805047318266531E-3</v>
      </c>
      <c r="L22" s="229">
        <v>1.180504731809308E-3</v>
      </c>
      <c r="M22" s="229">
        <v>1.180504731791067E-3</v>
      </c>
      <c r="N22" s="229">
        <v>1.180504731823807E-3</v>
      </c>
      <c r="O22" s="229">
        <v>8.7357350153638414E-4</v>
      </c>
      <c r="P22" s="229">
        <v>8.7357350151470606E-4</v>
      </c>
      <c r="Q22" s="229">
        <v>8.7357350152408614E-4</v>
      </c>
      <c r="R22" s="229">
        <v>8.73573501514825E-4</v>
      </c>
      <c r="S22" s="229">
        <v>0</v>
      </c>
      <c r="T22" s="229">
        <v>1.7471470030661241E-3</v>
      </c>
      <c r="U22" s="229">
        <v>2.620720504604602E-3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3.1929064099970672</v>
      </c>
      <c r="C23" s="229">
        <v>2.898120830426385</v>
      </c>
      <c r="D23" s="229">
        <v>2.916507772632428</v>
      </c>
      <c r="E23" s="229">
        <v>2.8303901730801568</v>
      </c>
      <c r="F23" s="229">
        <v>2.767117029935386</v>
      </c>
      <c r="G23" s="229">
        <v>2.6491772065520398</v>
      </c>
      <c r="H23" s="229">
        <v>2.5118870096143189</v>
      </c>
      <c r="I23" s="229">
        <v>2.3447577791355472</v>
      </c>
      <c r="J23" s="229">
        <v>2.4389418486831538</v>
      </c>
      <c r="K23" s="229">
        <v>2.378043560016065</v>
      </c>
      <c r="L23" s="229">
        <v>2.235044256144012</v>
      </c>
      <c r="M23" s="229">
        <v>2.156132561325991</v>
      </c>
      <c r="N23" s="229">
        <v>2.199090410455562</v>
      </c>
      <c r="O23" s="229">
        <v>1.887423946624835</v>
      </c>
      <c r="P23" s="229">
        <v>1.823118020318504</v>
      </c>
      <c r="Q23" s="229">
        <v>1.9865299172903701</v>
      </c>
      <c r="R23" s="229">
        <v>1.737082344847058</v>
      </c>
      <c r="S23" s="229">
        <v>1.731713576214434</v>
      </c>
      <c r="T23" s="229">
        <v>1.546025269827239</v>
      </c>
      <c r="U23" s="229">
        <v>1.642229344073469</v>
      </c>
      <c r="V23" s="229">
        <v>1.449644110005923</v>
      </c>
      <c r="W23" s="229">
        <v>1.504595133599081</v>
      </c>
      <c r="X23" s="229">
        <v>1.565816214079373</v>
      </c>
      <c r="Y23" s="229">
        <v>1.204964395675987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3.4035331229648753E-2</v>
      </c>
      <c r="I24" s="229">
        <v>2.2690220819482711E-2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57.336611387659758</v>
      </c>
      <c r="C27" s="261">
        <v>61.742035538801133</v>
      </c>
      <c r="D27" s="261">
        <v>60.068954346400872</v>
      </c>
      <c r="E27" s="261">
        <v>54.932622386971417</v>
      </c>
      <c r="F27" s="261">
        <v>54.078142079785017</v>
      </c>
      <c r="G27" s="261">
        <v>53.125194194642262</v>
      </c>
      <c r="H27" s="261">
        <v>44.28863902215452</v>
      </c>
      <c r="I27" s="261">
        <v>40.923983555197083</v>
      </c>
      <c r="J27" s="261">
        <v>33.10859718401754</v>
      </c>
      <c r="K27" s="261">
        <v>32.136473196572062</v>
      </c>
      <c r="L27" s="261">
        <v>27.404645898668701</v>
      </c>
      <c r="M27" s="261">
        <v>24.59784382519933</v>
      </c>
      <c r="N27" s="261">
        <v>24.949002720762909</v>
      </c>
      <c r="O27" s="261">
        <v>20.12652665085443</v>
      </c>
      <c r="P27" s="261">
        <v>19.61373529816807</v>
      </c>
      <c r="Q27" s="261">
        <v>19.0606620676351</v>
      </c>
      <c r="R27" s="261">
        <v>18.014837251947561</v>
      </c>
      <c r="S27" s="261">
        <v>17.63320626321811</v>
      </c>
      <c r="T27" s="261">
        <v>16.460901911691732</v>
      </c>
      <c r="U27" s="261">
        <v>16.86798461690962</v>
      </c>
      <c r="V27" s="261">
        <v>14.34055433699945</v>
      </c>
      <c r="W27" s="261">
        <v>14.60862746665117</v>
      </c>
      <c r="X27" s="261">
        <v>15.317230538002191</v>
      </c>
      <c r="Y27" s="261">
        <v>12.0441475109523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0.20323006327109311</v>
      </c>
      <c r="E30" s="229">
        <v>0</v>
      </c>
      <c r="F30" s="229">
        <v>1.0178633021573851</v>
      </c>
      <c r="G30" s="229">
        <v>0</v>
      </c>
      <c r="H30" s="229">
        <v>0</v>
      </c>
      <c r="I30" s="229">
        <v>2.0500323989666112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5.0281335353909649</v>
      </c>
      <c r="C31" s="229">
        <v>4.9756917096659254</v>
      </c>
      <c r="D31" s="229">
        <v>5.0072596674060641</v>
      </c>
      <c r="E31" s="229">
        <v>5.0661903733984364</v>
      </c>
      <c r="F31" s="229">
        <v>8.6621570194184496</v>
      </c>
      <c r="G31" s="229">
        <v>8.7605307639935859</v>
      </c>
      <c r="H31" s="229">
        <v>5.3391105812885957</v>
      </c>
      <c r="I31" s="229">
        <v>3.574507454306691</v>
      </c>
      <c r="J31" s="229">
        <v>3.6969324737700249</v>
      </c>
      <c r="K31" s="229">
        <v>3.683212406247121</v>
      </c>
      <c r="L31" s="229">
        <v>1.8753304419637691</v>
      </c>
      <c r="M31" s="229">
        <v>1.911465166168558</v>
      </c>
      <c r="N31" s="229">
        <v>1.902075599622864</v>
      </c>
      <c r="O31" s="229">
        <v>1.915470903058351</v>
      </c>
      <c r="P31" s="229">
        <v>1.9427198660674569</v>
      </c>
      <c r="Q31" s="229">
        <v>0</v>
      </c>
      <c r="R31" s="229">
        <v>1.943553128936879</v>
      </c>
      <c r="S31" s="229">
        <v>1.176855535752096</v>
      </c>
      <c r="T31" s="229">
        <v>1.5707312119918271</v>
      </c>
      <c r="U31" s="229">
        <v>1.581426497605793</v>
      </c>
      <c r="V31" s="229">
        <v>1.5835246180578499</v>
      </c>
      <c r="W31" s="229">
        <v>1.387506915613655</v>
      </c>
      <c r="X31" s="229">
        <v>1.5755459425244009</v>
      </c>
      <c r="Y31" s="229">
        <v>1.801950147706413</v>
      </c>
      <c r="DA31" s="73" t="s">
        <v>2839</v>
      </c>
    </row>
    <row r="32" spans="1:105" ht="12" customHeight="1" x14ac:dyDescent="0.25">
      <c r="A32" s="46" t="s">
        <v>32</v>
      </c>
      <c r="B32" s="229">
        <v>25.156330847420101</v>
      </c>
      <c r="C32" s="229">
        <v>32.122282480290252</v>
      </c>
      <c r="D32" s="229">
        <v>30.058114258127411</v>
      </c>
      <c r="E32" s="229">
        <v>25.798081252170999</v>
      </c>
      <c r="F32" s="229">
        <v>20.867592713537871</v>
      </c>
      <c r="G32" s="229">
        <v>21.83662288473576</v>
      </c>
      <c r="H32" s="229">
        <v>17.299154253471571</v>
      </c>
      <c r="I32" s="229">
        <v>15.166101412085521</v>
      </c>
      <c r="J32" s="229">
        <v>8.6706247062201527</v>
      </c>
      <c r="K32" s="229">
        <v>8.2298562399678588</v>
      </c>
      <c r="L32" s="229">
        <v>6.5214049892604509</v>
      </c>
      <c r="M32" s="229">
        <v>4.3492175975396217</v>
      </c>
      <c r="N32" s="229">
        <v>4.3446243420472719</v>
      </c>
      <c r="O32" s="229">
        <v>2.160526826721922</v>
      </c>
      <c r="P32" s="229">
        <v>2.167086884630455</v>
      </c>
      <c r="Q32" s="229">
        <v>2.167732395903998</v>
      </c>
      <c r="R32" s="229">
        <v>1.2986588170478019</v>
      </c>
      <c r="S32" s="229">
        <v>1.7367853296433211</v>
      </c>
      <c r="T32" s="229">
        <v>1.734105156642308</v>
      </c>
      <c r="U32" s="229">
        <v>1.3053325703902079</v>
      </c>
      <c r="V32" s="229">
        <v>0.43505478389126162</v>
      </c>
      <c r="W32" s="229">
        <v>0.43206191544532052</v>
      </c>
      <c r="X32" s="229">
        <v>0.43224677580312337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1.244251987361465E-2</v>
      </c>
      <c r="C33" s="229">
        <v>1.003429022067414E-2</v>
      </c>
      <c r="D33" s="229">
        <v>1.0034290220658861E-2</v>
      </c>
      <c r="E33" s="229">
        <v>1.0034290220652701E-2</v>
      </c>
      <c r="F33" s="229">
        <v>1.003429022054775E-2</v>
      </c>
      <c r="G33" s="229">
        <v>1.0034290220563871E-2</v>
      </c>
      <c r="H33" s="229">
        <v>1.003429022063294E-2</v>
      </c>
      <c r="I33" s="229">
        <v>1.003429022050773E-2</v>
      </c>
      <c r="J33" s="229">
        <v>1.003429022055659E-2</v>
      </c>
      <c r="K33" s="229">
        <v>1.003429022052655E-2</v>
      </c>
      <c r="L33" s="229">
        <v>1.0034290220379121E-2</v>
      </c>
      <c r="M33" s="229">
        <v>1.0034290220224069E-2</v>
      </c>
      <c r="N33" s="229">
        <v>1.0034290220502361E-2</v>
      </c>
      <c r="O33" s="229">
        <v>7.4253747630592679E-3</v>
      </c>
      <c r="P33" s="229">
        <v>7.425374762875003E-3</v>
      </c>
      <c r="Q33" s="229">
        <v>7.4253747629547326E-3</v>
      </c>
      <c r="R33" s="229">
        <v>7.4253747628760143E-3</v>
      </c>
      <c r="S33" s="229">
        <v>0</v>
      </c>
      <c r="T33" s="229">
        <v>1.485074952606205E-2</v>
      </c>
      <c r="U33" s="229">
        <v>2.227612428913912E-2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27.139704484975081</v>
      </c>
      <c r="C34" s="229">
        <v>24.63402705862428</v>
      </c>
      <c r="D34" s="229">
        <v>24.790316067375649</v>
      </c>
      <c r="E34" s="229">
        <v>24.058316471181339</v>
      </c>
      <c r="F34" s="229">
        <v>23.52049475445077</v>
      </c>
      <c r="G34" s="229">
        <v>22.518006255692349</v>
      </c>
      <c r="H34" s="229">
        <v>21.351039581721711</v>
      </c>
      <c r="I34" s="229">
        <v>19.930441122652159</v>
      </c>
      <c r="J34" s="229">
        <v>20.731005713806809</v>
      </c>
      <c r="K34" s="229">
        <v>20.21337026013655</v>
      </c>
      <c r="L34" s="229">
        <v>18.997876177224111</v>
      </c>
      <c r="M34" s="229">
        <v>18.327126771270919</v>
      </c>
      <c r="N34" s="229">
        <v>18.692268488872269</v>
      </c>
      <c r="O34" s="229">
        <v>16.043103546311102</v>
      </c>
      <c r="P34" s="229">
        <v>15.496503172707291</v>
      </c>
      <c r="Q34" s="229">
        <v>16.885504296968151</v>
      </c>
      <c r="R34" s="229">
        <v>14.7651999312</v>
      </c>
      <c r="S34" s="229">
        <v>14.7195653978227</v>
      </c>
      <c r="T34" s="229">
        <v>13.14121479353153</v>
      </c>
      <c r="U34" s="229">
        <v>13.958949424624491</v>
      </c>
      <c r="V34" s="229">
        <v>12.32197493505034</v>
      </c>
      <c r="W34" s="229">
        <v>12.789058635592189</v>
      </c>
      <c r="X34" s="229">
        <v>13.30943781967467</v>
      </c>
      <c r="Y34" s="229">
        <v>10.242197363245889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0.28930031545201451</v>
      </c>
      <c r="I35" s="229">
        <v>0.19286687696560309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20.013637948056406</v>
      </c>
      <c r="C39" s="261">
        <f t="shared" si="0"/>
        <v>21.146489103922384</v>
      </c>
      <c r="D39" s="261">
        <f t="shared" si="0"/>
        <v>20.347936414673462</v>
      </c>
      <c r="E39" s="261">
        <f t="shared" si="0"/>
        <v>18.502741097723145</v>
      </c>
      <c r="F39" s="261">
        <f t="shared" si="0"/>
        <v>18.161720484625974</v>
      </c>
      <c r="G39" s="261">
        <f t="shared" si="0"/>
        <v>17.457383093778361</v>
      </c>
      <c r="H39" s="261">
        <f t="shared" si="0"/>
        <v>14.484543141090935</v>
      </c>
      <c r="I39" s="261">
        <f t="shared" si="0"/>
        <v>13.285354319545213</v>
      </c>
      <c r="J39" s="261">
        <f t="shared" si="0"/>
        <v>10.755313600503712</v>
      </c>
      <c r="K39" s="261">
        <f t="shared" si="0"/>
        <v>10.4796170637918</v>
      </c>
      <c r="L39" s="261">
        <f t="shared" si="0"/>
        <v>8.7906144333972343</v>
      </c>
      <c r="M39" s="261">
        <f t="shared" si="0"/>
        <v>7.8758951110848425</v>
      </c>
      <c r="N39" s="261">
        <f t="shared" si="0"/>
        <v>8.0262715566650051</v>
      </c>
      <c r="O39" s="261">
        <f t="shared" si="0"/>
        <v>6.6329510412513262</v>
      </c>
      <c r="P39" s="261">
        <f t="shared" si="0"/>
        <v>6.3780179035014335</v>
      </c>
      <c r="Q39" s="261">
        <f t="shared" si="0"/>
        <v>6.1899404472467037</v>
      </c>
      <c r="R39" s="261">
        <f t="shared" si="0"/>
        <v>5.889070953673035</v>
      </c>
      <c r="S39" s="261">
        <f t="shared" si="0"/>
        <v>5.6908070445760366</v>
      </c>
      <c r="T39" s="261">
        <f t="shared" si="0"/>
        <v>5.3461494596370791</v>
      </c>
      <c r="U39" s="261">
        <f t="shared" si="0"/>
        <v>5.3866544754194052</v>
      </c>
      <c r="V39" s="261">
        <f t="shared" si="0"/>
        <v>4.5828110484231122</v>
      </c>
      <c r="W39" s="261">
        <f t="shared" si="0"/>
        <v>4.7102823238467435</v>
      </c>
      <c r="X39" s="261">
        <f t="shared" si="0"/>
        <v>4.9293246856042234</v>
      </c>
      <c r="Y39" s="261">
        <f t="shared" si="0"/>
        <v>3.8289457187360862</v>
      </c>
      <c r="DA39" s="70"/>
    </row>
    <row r="40" spans="1:105" ht="12" customHeight="1" x14ac:dyDescent="0.25">
      <c r="A40" s="60" t="s">
        <v>2734</v>
      </c>
      <c r="B40" s="329">
        <v>12.81845534254616</v>
      </c>
      <c r="C40" s="329">
        <v>13.39846895787675</v>
      </c>
      <c r="D40" s="329">
        <v>12.809871555517271</v>
      </c>
      <c r="E40" s="329">
        <v>11.60923554327967</v>
      </c>
      <c r="F40" s="329">
        <v>11.375443831476479</v>
      </c>
      <c r="G40" s="329">
        <v>10.790692057587959</v>
      </c>
      <c r="H40" s="329">
        <v>8.9267531461538958</v>
      </c>
      <c r="I40" s="329">
        <v>8.1497955988930286</v>
      </c>
      <c r="J40" s="329">
        <v>6.6005092479995477</v>
      </c>
      <c r="K40" s="329">
        <v>6.4468047410847156</v>
      </c>
      <c r="L40" s="329">
        <v>5.3516000461133189</v>
      </c>
      <c r="M40" s="329">
        <v>4.7891068663539471</v>
      </c>
      <c r="N40" s="329">
        <v>4.8954163132751498</v>
      </c>
      <c r="O40" s="329">
        <v>4.1072692654578278</v>
      </c>
      <c r="P40" s="329">
        <v>3.9166864151038698</v>
      </c>
      <c r="Q40" s="329">
        <v>3.798014226994455</v>
      </c>
      <c r="R40" s="329">
        <v>3.6283854946051051</v>
      </c>
      <c r="S40" s="329">
        <v>3.4780125331133709</v>
      </c>
      <c r="T40" s="329">
        <v>3.2804676511110591</v>
      </c>
      <c r="U40" s="329">
        <v>3.2698877783954519</v>
      </c>
      <c r="V40" s="329">
        <v>2.783212072799651</v>
      </c>
      <c r="W40" s="329">
        <v>2.8770427986199292</v>
      </c>
      <c r="X40" s="329">
        <v>3.007162422011791</v>
      </c>
      <c r="Y40" s="329">
        <v>2.3175232859891302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4.334661702686509E-2</v>
      </c>
      <c r="E42" s="295">
        <v>0</v>
      </c>
      <c r="F42" s="295">
        <v>0.2141492886504763</v>
      </c>
      <c r="G42" s="295">
        <v>0</v>
      </c>
      <c r="H42" s="295">
        <v>0</v>
      </c>
      <c r="I42" s="295">
        <v>0.41028735099647418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1.1243583021399499</v>
      </c>
      <c r="C43" s="295">
        <v>1.0799366546934459</v>
      </c>
      <c r="D43" s="295">
        <v>1.06799045211925</v>
      </c>
      <c r="E43" s="295">
        <v>1.070863544308428</v>
      </c>
      <c r="F43" s="295">
        <v>1.822439968073795</v>
      </c>
      <c r="G43" s="295">
        <v>1.779759110306492</v>
      </c>
      <c r="H43" s="295">
        <v>1.083466147314754</v>
      </c>
      <c r="I43" s="295">
        <v>0.71539122761372975</v>
      </c>
      <c r="J43" s="295">
        <v>0.73724158540194551</v>
      </c>
      <c r="K43" s="295">
        <v>0.73910934455675104</v>
      </c>
      <c r="L43" s="295">
        <v>0.3663500918770452</v>
      </c>
      <c r="M43" s="295">
        <v>0.37230689212356499</v>
      </c>
      <c r="N43" s="295">
        <v>0.37336957001287879</v>
      </c>
      <c r="O43" s="295">
        <v>0.39103907580402342</v>
      </c>
      <c r="P43" s="295">
        <v>0.3880905962164497</v>
      </c>
      <c r="Q43" s="295">
        <v>0</v>
      </c>
      <c r="R43" s="295">
        <v>0.39161429910778778</v>
      </c>
      <c r="S43" s="295">
        <v>0.2321255840775627</v>
      </c>
      <c r="T43" s="295">
        <v>0.3133112550071338</v>
      </c>
      <c r="U43" s="295">
        <v>0.30696762794020682</v>
      </c>
      <c r="V43" s="295">
        <v>0.30733015830378452</v>
      </c>
      <c r="W43" s="295">
        <v>0.27325748354624241</v>
      </c>
      <c r="X43" s="295">
        <v>0.30931979124801301</v>
      </c>
      <c r="Y43" s="295">
        <v>0.3467295152026062</v>
      </c>
      <c r="DA43" s="122" t="s">
        <v>2850</v>
      </c>
    </row>
    <row r="44" spans="1:105" ht="12" customHeight="1" x14ac:dyDescent="0.25">
      <c r="A44" s="59" t="s">
        <v>32</v>
      </c>
      <c r="B44" s="295">
        <v>5.6252940063328749</v>
      </c>
      <c r="C44" s="295">
        <v>6.9719010555844214</v>
      </c>
      <c r="D44" s="295">
        <v>6.4110473929184959</v>
      </c>
      <c r="E44" s="295">
        <v>5.453056969812363</v>
      </c>
      <c r="F44" s="295">
        <v>4.3903539168573138</v>
      </c>
      <c r="G44" s="295">
        <v>4.4362527299338108</v>
      </c>
      <c r="H44" s="295">
        <v>3.5105187887471789</v>
      </c>
      <c r="I44" s="295">
        <v>3.035298162333969</v>
      </c>
      <c r="J44" s="295">
        <v>1.729094364095944</v>
      </c>
      <c r="K44" s="295">
        <v>1.6514832652610301</v>
      </c>
      <c r="L44" s="295">
        <v>1.273971383134592</v>
      </c>
      <c r="M44" s="295">
        <v>0.84712173445189809</v>
      </c>
      <c r="N44" s="295">
        <v>0.85283178164911577</v>
      </c>
      <c r="O44" s="295">
        <v>0.44106669134060089</v>
      </c>
      <c r="P44" s="295">
        <v>0.43291163888261752</v>
      </c>
      <c r="Q44" s="295">
        <v>0.43210917980356439</v>
      </c>
      <c r="R44" s="295">
        <v>0.2616719629869409</v>
      </c>
      <c r="S44" s="295">
        <v>0.34256737281110261</v>
      </c>
      <c r="T44" s="295">
        <v>0.34589919573379618</v>
      </c>
      <c r="U44" s="295">
        <v>0.25337557161993218</v>
      </c>
      <c r="V44" s="295">
        <v>8.4435350154585073E-2</v>
      </c>
      <c r="W44" s="295">
        <v>8.5090856429022713E-2</v>
      </c>
      <c r="X44" s="295">
        <v>8.4861049652938378E-2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6.0688030340733334</v>
      </c>
      <c r="C45" s="295">
        <v>5.3466312475988804</v>
      </c>
      <c r="D45" s="295">
        <v>5.2874870934526621</v>
      </c>
      <c r="E45" s="295">
        <v>5.0853150291588767</v>
      </c>
      <c r="F45" s="295">
        <v>4.9485006578948996</v>
      </c>
      <c r="G45" s="295">
        <v>4.574680217347658</v>
      </c>
      <c r="H45" s="295">
        <v>4.3327682100919631</v>
      </c>
      <c r="I45" s="295">
        <v>3.9888188579488548</v>
      </c>
      <c r="J45" s="295">
        <v>4.1341732985016586</v>
      </c>
      <c r="K45" s="295">
        <v>4.0562121312669337</v>
      </c>
      <c r="L45" s="295">
        <v>3.711278571101682</v>
      </c>
      <c r="M45" s="295">
        <v>3.569678239778483</v>
      </c>
      <c r="N45" s="295">
        <v>3.6692149616131551</v>
      </c>
      <c r="O45" s="295">
        <v>3.2751634983132032</v>
      </c>
      <c r="P45" s="295">
        <v>3.0956841800048021</v>
      </c>
      <c r="Q45" s="295">
        <v>3.3659050471908909</v>
      </c>
      <c r="R45" s="295">
        <v>2.975099232510376</v>
      </c>
      <c r="S45" s="295">
        <v>2.9033195762247059</v>
      </c>
      <c r="T45" s="295">
        <v>2.6212572003701289</v>
      </c>
      <c r="U45" s="295">
        <v>2.7095445788353132</v>
      </c>
      <c r="V45" s="295">
        <v>2.3914465643412819</v>
      </c>
      <c r="W45" s="295">
        <v>2.518694458644664</v>
      </c>
      <c r="X45" s="295">
        <v>2.6129815811108399</v>
      </c>
      <c r="Y45" s="295">
        <v>1.970793770786524</v>
      </c>
      <c r="DA45" s="122" t="s">
        <v>2852</v>
      </c>
    </row>
    <row r="46" spans="1:105" ht="12" customHeight="1" x14ac:dyDescent="0.25">
      <c r="A46" s="60" t="s">
        <v>2741</v>
      </c>
      <c r="B46" s="329">
        <v>7.1951826055102446</v>
      </c>
      <c r="C46" s="329">
        <v>7.7480201460456346</v>
      </c>
      <c r="D46" s="329">
        <v>7.5380648591561901</v>
      </c>
      <c r="E46" s="329">
        <v>6.8935055544434753</v>
      </c>
      <c r="F46" s="329">
        <v>6.7862766531494962</v>
      </c>
      <c r="G46" s="329">
        <v>6.6666910361904002</v>
      </c>
      <c r="H46" s="329">
        <v>5.55778999493704</v>
      </c>
      <c r="I46" s="329">
        <v>5.1355587206521838</v>
      </c>
      <c r="J46" s="329">
        <v>4.1548043525041631</v>
      </c>
      <c r="K46" s="329">
        <v>4.0328123227070831</v>
      </c>
      <c r="L46" s="329">
        <v>3.4390143872839158</v>
      </c>
      <c r="M46" s="329">
        <v>3.0867882447308959</v>
      </c>
      <c r="N46" s="329">
        <v>3.1308552433898549</v>
      </c>
      <c r="O46" s="329">
        <v>2.525681775793498</v>
      </c>
      <c r="P46" s="329">
        <v>2.4613314883975632</v>
      </c>
      <c r="Q46" s="329">
        <v>2.3919262202522491</v>
      </c>
      <c r="R46" s="329">
        <v>2.2606854590679299</v>
      </c>
      <c r="S46" s="329">
        <v>2.2127945114626661</v>
      </c>
      <c r="T46" s="329">
        <v>2.06568180852602</v>
      </c>
      <c r="U46" s="329">
        <v>2.1167666970239529</v>
      </c>
      <c r="V46" s="329">
        <v>1.7995989756234609</v>
      </c>
      <c r="W46" s="329">
        <v>1.8332395252268141</v>
      </c>
      <c r="X46" s="329">
        <v>1.922162263592432</v>
      </c>
      <c r="Y46" s="329">
        <v>1.5114224327469561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2.5503380488921489E-2</v>
      </c>
      <c r="E49" s="229">
        <v>0</v>
      </c>
      <c r="F49" s="229">
        <v>0.1277318653687699</v>
      </c>
      <c r="G49" s="229">
        <v>0</v>
      </c>
      <c r="H49" s="229">
        <v>0</v>
      </c>
      <c r="I49" s="229">
        <v>0.25725896771345708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0.6309814632647488</v>
      </c>
      <c r="C50" s="229">
        <v>0.62440052827180259</v>
      </c>
      <c r="D50" s="229">
        <v>0.62836199747840815</v>
      </c>
      <c r="E50" s="229">
        <v>0.63575722332843132</v>
      </c>
      <c r="F50" s="229">
        <v>1.087015782828983</v>
      </c>
      <c r="G50" s="229">
        <v>1.0993607233246849</v>
      </c>
      <c r="H50" s="229">
        <v>0.67000603373033363</v>
      </c>
      <c r="I50" s="229">
        <v>0.4485656413247614</v>
      </c>
      <c r="J50" s="229">
        <v>0.46392878102212082</v>
      </c>
      <c r="K50" s="229">
        <v>0.46220704705846238</v>
      </c>
      <c r="L50" s="229">
        <v>0.23533558487388481</v>
      </c>
      <c r="M50" s="229">
        <v>0.2398701384995838</v>
      </c>
      <c r="N50" s="229">
        <v>0.23869183995267301</v>
      </c>
      <c r="O50" s="229">
        <v>0.24037281920732251</v>
      </c>
      <c r="P50" s="229">
        <v>0.24379229691826909</v>
      </c>
      <c r="Q50" s="229">
        <v>0</v>
      </c>
      <c r="R50" s="229">
        <v>0.24389686323913781</v>
      </c>
      <c r="S50" s="229">
        <v>0.147683831937518</v>
      </c>
      <c r="T50" s="229">
        <v>0.19711136777936639</v>
      </c>
      <c r="U50" s="229">
        <v>0.198453521268178</v>
      </c>
      <c r="V50" s="229">
        <v>0.19871681481510281</v>
      </c>
      <c r="W50" s="229">
        <v>0.1741185149005372</v>
      </c>
      <c r="X50" s="229">
        <v>0.1977155692579641</v>
      </c>
      <c r="Y50" s="229">
        <v>0.22612707735923629</v>
      </c>
      <c r="DA50" s="73" t="s">
        <v>2857</v>
      </c>
    </row>
    <row r="51" spans="1:105" ht="12" customHeight="1" x14ac:dyDescent="0.25">
      <c r="A51" s="64" t="s">
        <v>32</v>
      </c>
      <c r="B51" s="229">
        <v>3.1568728906566399</v>
      </c>
      <c r="C51" s="229">
        <v>4.031031526938385</v>
      </c>
      <c r="D51" s="229">
        <v>3.7719986520003039</v>
      </c>
      <c r="E51" s="229">
        <v>3.2374062747822441</v>
      </c>
      <c r="F51" s="229">
        <v>2.618678301306713</v>
      </c>
      <c r="G51" s="229">
        <v>2.7402820874962521</v>
      </c>
      <c r="H51" s="229">
        <v>2.1708742592591781</v>
      </c>
      <c r="I51" s="229">
        <v>1.9031970399479869</v>
      </c>
      <c r="J51" s="229">
        <v>1.088078394506059</v>
      </c>
      <c r="K51" s="229">
        <v>1.0327662732508689</v>
      </c>
      <c r="L51" s="229">
        <v>0.8183723908091548</v>
      </c>
      <c r="M51" s="229">
        <v>0.54578416910301142</v>
      </c>
      <c r="N51" s="229">
        <v>0.54520776057063813</v>
      </c>
      <c r="O51" s="229">
        <v>0.2711249351180452</v>
      </c>
      <c r="P51" s="229">
        <v>0.27194815807127282</v>
      </c>
      <c r="Q51" s="229">
        <v>0.27202916340756061</v>
      </c>
      <c r="R51" s="229">
        <v>0.1629689495903125</v>
      </c>
      <c r="S51" s="229">
        <v>0.21794953156308339</v>
      </c>
      <c r="T51" s="229">
        <v>0.21761319612766211</v>
      </c>
      <c r="U51" s="229">
        <v>0.16380644020582999</v>
      </c>
      <c r="V51" s="229">
        <v>5.4595110135374027E-2</v>
      </c>
      <c r="W51" s="229">
        <v>5.4219534487255923E-2</v>
      </c>
      <c r="X51" s="229">
        <v>5.4242732649803727E-2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1.561414258649681E-3</v>
      </c>
      <c r="C52" s="229">
        <v>1.259205047300285E-3</v>
      </c>
      <c r="D52" s="229">
        <v>1.259205047298367E-3</v>
      </c>
      <c r="E52" s="229">
        <v>1.259205047297594E-3</v>
      </c>
      <c r="F52" s="229">
        <v>1.2592050472844251E-3</v>
      </c>
      <c r="G52" s="229">
        <v>1.259205047286446E-3</v>
      </c>
      <c r="H52" s="229">
        <v>1.259205047295114E-3</v>
      </c>
      <c r="I52" s="229">
        <v>1.259205047279402E-3</v>
      </c>
      <c r="J52" s="229">
        <v>1.259205047285534E-3</v>
      </c>
      <c r="K52" s="229">
        <v>1.2592050472817629E-3</v>
      </c>
      <c r="L52" s="229">
        <v>1.2592050472632621E-3</v>
      </c>
      <c r="M52" s="229">
        <v>1.259205047243805E-3</v>
      </c>
      <c r="N52" s="229">
        <v>1.2592050472787269E-3</v>
      </c>
      <c r="O52" s="229">
        <v>9.3181173497214342E-4</v>
      </c>
      <c r="P52" s="229">
        <v>9.3181173494902021E-4</v>
      </c>
      <c r="Q52" s="229">
        <v>9.3181173495902566E-4</v>
      </c>
      <c r="R52" s="229">
        <v>9.3181173494914717E-4</v>
      </c>
      <c r="S52" s="229">
        <v>0</v>
      </c>
      <c r="T52" s="229">
        <v>1.8636234699371979E-3</v>
      </c>
      <c r="U52" s="229">
        <v>2.795435204911577E-3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3.4057668373302068</v>
      </c>
      <c r="C53" s="229">
        <v>3.0913288857881471</v>
      </c>
      <c r="D53" s="229">
        <v>3.1109416241412582</v>
      </c>
      <c r="E53" s="229">
        <v>3.019082851285503</v>
      </c>
      <c r="F53" s="229">
        <v>2.9515914985977458</v>
      </c>
      <c r="G53" s="229">
        <v>2.8257890203221772</v>
      </c>
      <c r="H53" s="229">
        <v>2.679346143588607</v>
      </c>
      <c r="I53" s="229">
        <v>2.5010749644112509</v>
      </c>
      <c r="J53" s="229">
        <v>2.601537971928698</v>
      </c>
      <c r="K53" s="229">
        <v>2.5365797973504698</v>
      </c>
      <c r="L53" s="229">
        <v>2.3840472065536131</v>
      </c>
      <c r="M53" s="229">
        <v>2.299874732081058</v>
      </c>
      <c r="N53" s="229">
        <v>2.345696437819266</v>
      </c>
      <c r="O53" s="229">
        <v>2.013252209733158</v>
      </c>
      <c r="P53" s="229">
        <v>1.944659221673072</v>
      </c>
      <c r="Q53" s="229">
        <v>2.1189652451097301</v>
      </c>
      <c r="R53" s="229">
        <v>1.85288783450353</v>
      </c>
      <c r="S53" s="229">
        <v>1.847161147962064</v>
      </c>
      <c r="T53" s="229">
        <v>1.6490936211490539</v>
      </c>
      <c r="U53" s="229">
        <v>1.751711300345034</v>
      </c>
      <c r="V53" s="229">
        <v>1.546287050672984</v>
      </c>
      <c r="W53" s="229">
        <v>1.604901475839021</v>
      </c>
      <c r="X53" s="229">
        <v>1.670203961684664</v>
      </c>
      <c r="Y53" s="229">
        <v>1.28529535538772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3.6304353311625362E-2</v>
      </c>
      <c r="I54" s="229">
        <v>2.4202902207448241E-2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0.99999999999999967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1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1.0000000000000002</v>
      </c>
      <c r="L63" s="232">
        <f t="shared" si="1"/>
        <v>1</v>
      </c>
      <c r="M63" s="232">
        <f t="shared" si="1"/>
        <v>1.0000000000000002</v>
      </c>
      <c r="N63" s="232">
        <f t="shared" si="1"/>
        <v>1</v>
      </c>
      <c r="O63" s="232">
        <f t="shared" si="1"/>
        <v>1</v>
      </c>
      <c r="P63" s="232">
        <f t="shared" si="1"/>
        <v>1.0000000000000002</v>
      </c>
      <c r="Q63" s="232">
        <f t="shared" si="1"/>
        <v>0.99999999999999978</v>
      </c>
      <c r="R63" s="232">
        <f t="shared" si="1"/>
        <v>1.0000000000000002</v>
      </c>
      <c r="S63" s="232">
        <f t="shared" si="1"/>
        <v>0.99999999999999967</v>
      </c>
      <c r="T63" s="232">
        <f t="shared" si="1"/>
        <v>1.0000000000000002</v>
      </c>
      <c r="U63" s="232">
        <f t="shared" si="1"/>
        <v>0.99999999999999978</v>
      </c>
      <c r="V63" s="232">
        <f t="shared" si="1"/>
        <v>0.99999999999999989</v>
      </c>
      <c r="W63" s="232">
        <f t="shared" si="1"/>
        <v>1</v>
      </c>
      <c r="X63" s="232">
        <f t="shared" si="1"/>
        <v>0.99999999999999967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0.13885224913824315</v>
      </c>
      <c r="C68" s="300">
        <f t="shared" si="6"/>
        <v>0.12826843040908636</v>
      </c>
      <c r="D68" s="300">
        <f t="shared" si="6"/>
        <v>0.13026347345464914</v>
      </c>
      <c r="E68" s="300">
        <f t="shared" si="6"/>
        <v>0.13265735401958079</v>
      </c>
      <c r="F68" s="300">
        <f t="shared" si="6"/>
        <v>0.13256739858425057</v>
      </c>
      <c r="G68" s="300">
        <f t="shared" si="6"/>
        <v>0.12781723846373286</v>
      </c>
      <c r="H68" s="300">
        <f t="shared" si="6"/>
        <v>0.12171781936774174</v>
      </c>
      <c r="I68" s="300">
        <f t="shared" si="6"/>
        <v>0.11537574860654691</v>
      </c>
      <c r="J68" s="300">
        <f t="shared" si="6"/>
        <v>0.12117982186695687</v>
      </c>
      <c r="K68" s="300">
        <f t="shared" si="6"/>
        <v>0.12395297149664952</v>
      </c>
      <c r="L68" s="300">
        <f t="shared" si="6"/>
        <v>0.11654340545829917</v>
      </c>
      <c r="M68" s="300">
        <f t="shared" si="6"/>
        <v>0.11082165432212931</v>
      </c>
      <c r="N68" s="300">
        <f t="shared" si="6"/>
        <v>0.11404301042958391</v>
      </c>
      <c r="O68" s="300">
        <f t="shared" si="6"/>
        <v>0.11219490664730425</v>
      </c>
      <c r="P68" s="300">
        <f t="shared" si="6"/>
        <v>0.10292021642077936</v>
      </c>
      <c r="Q68" s="300">
        <f t="shared" si="6"/>
        <v>9.8639571568587131E-2</v>
      </c>
      <c r="R68" s="300">
        <f t="shared" si="6"/>
        <v>0.10552846801309809</v>
      </c>
      <c r="S68" s="300">
        <f t="shared" si="6"/>
        <v>9.7734701229468562E-2</v>
      </c>
      <c r="T68" s="300">
        <f t="shared" si="6"/>
        <v>9.4925009820143791E-2</v>
      </c>
      <c r="U68" s="300">
        <f t="shared" si="6"/>
        <v>9.4997761453013099E-2</v>
      </c>
      <c r="V68" s="300">
        <f t="shared" si="6"/>
        <v>9.8328188654278323E-2</v>
      </c>
      <c r="W68" s="300">
        <f t="shared" si="6"/>
        <v>9.5470310717522155E-2</v>
      </c>
      <c r="X68" s="300">
        <f t="shared" si="6"/>
        <v>0.1015828359540429</v>
      </c>
      <c r="Y68" s="300">
        <f t="shared" si="6"/>
        <v>9.1860901412777599E-2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6.9074350162967091E-2</v>
      </c>
      <c r="C69" s="301">
        <f t="shared" si="7"/>
        <v>7.0237332906639249E-2</v>
      </c>
      <c r="D69" s="301">
        <f t="shared" si="7"/>
        <v>7.0257240017780595E-2</v>
      </c>
      <c r="E69" s="301">
        <f t="shared" si="7"/>
        <v>7.0156200888724415E-2</v>
      </c>
      <c r="F69" s="301">
        <f t="shared" si="7"/>
        <v>7.0210973973271376E-2</v>
      </c>
      <c r="G69" s="301">
        <f t="shared" si="7"/>
        <v>7.0948557985743274E-2</v>
      </c>
      <c r="H69" s="301">
        <f t="shared" si="7"/>
        <v>7.1521849911367785E-2</v>
      </c>
      <c r="I69" s="301">
        <f t="shared" si="7"/>
        <v>7.2158872210770428E-2</v>
      </c>
      <c r="J69" s="301">
        <f t="shared" si="7"/>
        <v>7.167476653694678E-2</v>
      </c>
      <c r="K69" s="301">
        <f t="shared" si="7"/>
        <v>7.1386846179496963E-2</v>
      </c>
      <c r="L69" s="301">
        <f t="shared" si="7"/>
        <v>7.2257208235037146E-2</v>
      </c>
      <c r="M69" s="301">
        <f t="shared" si="7"/>
        <v>7.2754752194622851E-2</v>
      </c>
      <c r="N69" s="301">
        <f t="shared" si="7"/>
        <v>7.2414584500600301E-2</v>
      </c>
      <c r="O69" s="301">
        <f t="shared" si="7"/>
        <v>7.2171751543928547E-2</v>
      </c>
      <c r="P69" s="301">
        <f t="shared" si="7"/>
        <v>7.3147166137606606E-2</v>
      </c>
      <c r="Q69" s="301">
        <f t="shared" si="7"/>
        <v>7.3518203303800281E-2</v>
      </c>
      <c r="R69" s="301">
        <f t="shared" si="7"/>
        <v>7.2847651981248873E-2</v>
      </c>
      <c r="S69" s="301">
        <f t="shared" si="7"/>
        <v>7.3695065384548786E-2</v>
      </c>
      <c r="T69" s="301">
        <f t="shared" si="7"/>
        <v>7.3819684536972213E-2</v>
      </c>
      <c r="U69" s="301">
        <f t="shared" si="7"/>
        <v>7.4093019281340669E-2</v>
      </c>
      <c r="V69" s="301">
        <f t="shared" si="7"/>
        <v>7.3808639737737922E-2</v>
      </c>
      <c r="W69" s="301">
        <f t="shared" si="7"/>
        <v>7.3895450764222548E-2</v>
      </c>
      <c r="X69" s="301">
        <f t="shared" si="7"/>
        <v>7.342749167277042E-2</v>
      </c>
      <c r="Y69" s="301">
        <f t="shared" si="7"/>
        <v>7.4424036471287799E-2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0.58713197638522052</v>
      </c>
      <c r="C70" s="301">
        <f t="shared" si="8"/>
        <v>0.59701732970643384</v>
      </c>
      <c r="D70" s="301">
        <f t="shared" si="8"/>
        <v>0.59718654015113504</v>
      </c>
      <c r="E70" s="301">
        <f t="shared" si="8"/>
        <v>0.59632770755415754</v>
      </c>
      <c r="F70" s="301">
        <f t="shared" si="8"/>
        <v>0.59679327877280652</v>
      </c>
      <c r="G70" s="301">
        <f t="shared" si="8"/>
        <v>0.60306274287881811</v>
      </c>
      <c r="H70" s="301">
        <f t="shared" si="8"/>
        <v>0.60793572424662612</v>
      </c>
      <c r="I70" s="301">
        <f t="shared" si="8"/>
        <v>0.61335041379154887</v>
      </c>
      <c r="J70" s="301">
        <f t="shared" si="8"/>
        <v>0.60923551556404765</v>
      </c>
      <c r="K70" s="301">
        <f t="shared" si="8"/>
        <v>0.60678819252572436</v>
      </c>
      <c r="L70" s="301">
        <f t="shared" si="8"/>
        <v>0.61418626999781567</v>
      </c>
      <c r="M70" s="301">
        <f t="shared" si="8"/>
        <v>0.61841539365429432</v>
      </c>
      <c r="N70" s="301">
        <f t="shared" si="8"/>
        <v>0.61552396825510247</v>
      </c>
      <c r="O70" s="301">
        <f t="shared" si="8"/>
        <v>0.61345988812339247</v>
      </c>
      <c r="P70" s="301">
        <f t="shared" si="8"/>
        <v>0.62175091216965628</v>
      </c>
      <c r="Q70" s="301">
        <f t="shared" si="8"/>
        <v>0.62490472808230246</v>
      </c>
      <c r="R70" s="301">
        <f t="shared" si="8"/>
        <v>0.61920504184061553</v>
      </c>
      <c r="S70" s="301">
        <f t="shared" si="8"/>
        <v>0.62640805576866476</v>
      </c>
      <c r="T70" s="301">
        <f t="shared" si="8"/>
        <v>0.62746731856426408</v>
      </c>
      <c r="U70" s="301">
        <f t="shared" si="8"/>
        <v>0.62979066389139549</v>
      </c>
      <c r="V70" s="301">
        <f t="shared" si="8"/>
        <v>0.62737343777077237</v>
      </c>
      <c r="W70" s="301">
        <f t="shared" si="8"/>
        <v>0.62811133149589182</v>
      </c>
      <c r="X70" s="301">
        <f t="shared" si="8"/>
        <v>0.62413367921854845</v>
      </c>
      <c r="Y70" s="301">
        <f t="shared" si="8"/>
        <v>0.63260431000594608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0.20494142431356926</v>
      </c>
      <c r="C72" s="301">
        <f t="shared" si="10"/>
        <v>0.20447690697784016</v>
      </c>
      <c r="D72" s="301">
        <f t="shared" si="10"/>
        <v>0.20229274637643518</v>
      </c>
      <c r="E72" s="301">
        <f t="shared" si="10"/>
        <v>0.20085873753753733</v>
      </c>
      <c r="F72" s="301">
        <f t="shared" si="10"/>
        <v>0.20042834866967138</v>
      </c>
      <c r="G72" s="301">
        <f t="shared" si="10"/>
        <v>0.19817146067170585</v>
      </c>
      <c r="H72" s="301">
        <f t="shared" si="10"/>
        <v>0.19882460647426431</v>
      </c>
      <c r="I72" s="301">
        <f t="shared" si="10"/>
        <v>0.19911496539113385</v>
      </c>
      <c r="J72" s="301">
        <f t="shared" si="10"/>
        <v>0.1979098960320487</v>
      </c>
      <c r="K72" s="301">
        <f t="shared" si="10"/>
        <v>0.19787198979812937</v>
      </c>
      <c r="L72" s="301">
        <f t="shared" si="10"/>
        <v>0.19701311630884794</v>
      </c>
      <c r="M72" s="301">
        <f t="shared" si="10"/>
        <v>0.19800819982895373</v>
      </c>
      <c r="N72" s="301">
        <f t="shared" si="10"/>
        <v>0.19801843681471337</v>
      </c>
      <c r="O72" s="301">
        <f t="shared" si="10"/>
        <v>0.20217345368537473</v>
      </c>
      <c r="P72" s="301">
        <f t="shared" si="10"/>
        <v>0.20218170527195795</v>
      </c>
      <c r="Q72" s="301">
        <f t="shared" si="10"/>
        <v>0.20293749704530981</v>
      </c>
      <c r="R72" s="301">
        <f t="shared" si="10"/>
        <v>0.20241883816503767</v>
      </c>
      <c r="S72" s="301">
        <f t="shared" si="10"/>
        <v>0.20216217761731756</v>
      </c>
      <c r="T72" s="301">
        <f t="shared" si="10"/>
        <v>0.20378798707862009</v>
      </c>
      <c r="U72" s="301">
        <f t="shared" si="10"/>
        <v>0.20111855537425055</v>
      </c>
      <c r="V72" s="301">
        <f t="shared" si="10"/>
        <v>0.20048973383721128</v>
      </c>
      <c r="W72" s="301">
        <f t="shared" si="10"/>
        <v>0.20252290702236359</v>
      </c>
      <c r="X72" s="301">
        <f t="shared" si="10"/>
        <v>0.2008559931546379</v>
      </c>
      <c r="Y72" s="301">
        <f t="shared" si="10"/>
        <v>0.20111075210998849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0.13126211747307101</v>
      </c>
      <c r="C73" s="302">
        <f t="shared" si="11"/>
        <v>0.12955708521075826</v>
      </c>
      <c r="D73" s="302">
        <f t="shared" si="11"/>
        <v>0.12735169035746918</v>
      </c>
      <c r="E73" s="302">
        <f t="shared" si="11"/>
        <v>0.1260254565895646</v>
      </c>
      <c r="F73" s="302">
        <f t="shared" si="11"/>
        <v>0.12553664309818191</v>
      </c>
      <c r="G73" s="302">
        <f t="shared" si="11"/>
        <v>0.12249299882024633</v>
      </c>
      <c r="H73" s="302">
        <f t="shared" si="11"/>
        <v>0.12253463323547199</v>
      </c>
      <c r="I73" s="302">
        <f t="shared" si="11"/>
        <v>0.12214550169964533</v>
      </c>
      <c r="J73" s="302">
        <f t="shared" si="11"/>
        <v>0.1214568117259721</v>
      </c>
      <c r="K73" s="302">
        <f t="shared" si="11"/>
        <v>0.12172602053999922</v>
      </c>
      <c r="L73" s="302">
        <f t="shared" si="11"/>
        <v>0.11993876085814165</v>
      </c>
      <c r="M73" s="302">
        <f t="shared" si="11"/>
        <v>0.12040313082135605</v>
      </c>
      <c r="N73" s="302">
        <f t="shared" si="11"/>
        <v>0.1207762133474064</v>
      </c>
      <c r="O73" s="302">
        <f t="shared" si="11"/>
        <v>0.12519025203851761</v>
      </c>
      <c r="P73" s="302">
        <f t="shared" si="11"/>
        <v>0.12415806139184415</v>
      </c>
      <c r="Q73" s="302">
        <f t="shared" si="11"/>
        <v>0.12451808018792282</v>
      </c>
      <c r="R73" s="302">
        <f t="shared" si="11"/>
        <v>0.1247146760517055</v>
      </c>
      <c r="S73" s="302">
        <f t="shared" si="11"/>
        <v>0.12355410787379882</v>
      </c>
      <c r="T73" s="302">
        <f t="shared" si="11"/>
        <v>0.12504699023918309</v>
      </c>
      <c r="U73" s="302">
        <f t="shared" si="11"/>
        <v>0.12208600147415381</v>
      </c>
      <c r="V73" s="302">
        <f t="shared" si="11"/>
        <v>0.12176051811695746</v>
      </c>
      <c r="W73" s="302">
        <f t="shared" si="11"/>
        <v>0.12370109287385947</v>
      </c>
      <c r="X73" s="302">
        <f t="shared" si="11"/>
        <v>0.12253333537034944</v>
      </c>
      <c r="Y73" s="302">
        <f t="shared" si="11"/>
        <v>0.12172511320728151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7.3679306840498268E-2</v>
      </c>
      <c r="C74" s="302">
        <f t="shared" si="12"/>
        <v>7.4919821767081923E-2</v>
      </c>
      <c r="D74" s="302">
        <f t="shared" si="12"/>
        <v>7.4941056018965987E-2</v>
      </c>
      <c r="E74" s="302">
        <f t="shared" si="12"/>
        <v>7.4833280947972744E-2</v>
      </c>
      <c r="F74" s="302">
        <f t="shared" si="12"/>
        <v>7.4891705571489484E-2</v>
      </c>
      <c r="G74" s="302">
        <f t="shared" si="12"/>
        <v>7.5678461851459503E-2</v>
      </c>
      <c r="H74" s="302">
        <f t="shared" si="12"/>
        <v>7.628997323879233E-2</v>
      </c>
      <c r="I74" s="302">
        <f t="shared" si="12"/>
        <v>7.6969463691488507E-2</v>
      </c>
      <c r="J74" s="302">
        <f t="shared" si="12"/>
        <v>7.6453084306076585E-2</v>
      </c>
      <c r="K74" s="302">
        <f t="shared" si="12"/>
        <v>7.6145969258130136E-2</v>
      </c>
      <c r="L74" s="302">
        <f t="shared" si="12"/>
        <v>7.7074355450706289E-2</v>
      </c>
      <c r="M74" s="302">
        <f t="shared" si="12"/>
        <v>7.7605069007597699E-2</v>
      </c>
      <c r="N74" s="302">
        <f t="shared" si="12"/>
        <v>7.724222346730697E-2</v>
      </c>
      <c r="O74" s="302">
        <f t="shared" si="12"/>
        <v>7.6983201646857125E-2</v>
      </c>
      <c r="P74" s="302">
        <f t="shared" si="12"/>
        <v>7.8023643880113777E-2</v>
      </c>
      <c r="Q74" s="302">
        <f t="shared" si="12"/>
        <v>7.8419416857387014E-2</v>
      </c>
      <c r="R74" s="302">
        <f t="shared" si="12"/>
        <v>7.770416211333217E-2</v>
      </c>
      <c r="S74" s="302">
        <f t="shared" si="12"/>
        <v>7.8608069743518763E-2</v>
      </c>
      <c r="T74" s="302">
        <f t="shared" si="12"/>
        <v>7.8740996839437014E-2</v>
      </c>
      <c r="U74" s="302">
        <f t="shared" si="12"/>
        <v>7.9032553900096711E-2</v>
      </c>
      <c r="V74" s="302">
        <f t="shared" si="12"/>
        <v>7.872921572025382E-2</v>
      </c>
      <c r="W74" s="302">
        <f t="shared" si="12"/>
        <v>7.8821814148504102E-2</v>
      </c>
      <c r="X74" s="302">
        <f t="shared" si="12"/>
        <v>7.8322657784288444E-2</v>
      </c>
      <c r="Y74" s="302">
        <f t="shared" si="12"/>
        <v>7.9385638902707001E-2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1.7388538145460939</v>
      </c>
      <c r="C81" s="322">
        <f>IF(C$5=0,0,C$5/TEL_fec!C$5)</f>
        <v>1.7975570827054055</v>
      </c>
      <c r="D81" s="322">
        <f>IF(D$5=0,0,D$5/TEL_fec!D$5)</f>
        <v>1.845945760414756</v>
      </c>
      <c r="E81" s="322">
        <f>IF(E$5=0,0,E$5/TEL_fec!E$5)</f>
        <v>1.8524012653717987</v>
      </c>
      <c r="F81" s="322">
        <f>IF(F$5=0,0,F$5/TEL_fec!F$5)</f>
        <v>1.7591999593172634</v>
      </c>
      <c r="G81" s="322">
        <f>IF(G$5=0,0,G$5/TEL_fec!G$5)</f>
        <v>1.799596074418552</v>
      </c>
      <c r="H81" s="322">
        <f>IF(H$5=0,0,H$5/TEL_fec!H$5)</f>
        <v>1.6801423757307767</v>
      </c>
      <c r="I81" s="322">
        <f>IF(I$5=0,0,I$5/TEL_fec!I$5)</f>
        <v>1.6274143212739041</v>
      </c>
      <c r="J81" s="322">
        <f>IF(J$5=0,0,J$5/TEL_fec!J$5)</f>
        <v>1.5090323049631402</v>
      </c>
      <c r="K81" s="322">
        <f>IF(K$5=0,0,K$5/TEL_fec!K$5)</f>
        <v>1.5251522233612607</v>
      </c>
      <c r="L81" s="322">
        <f>IF(L$5=0,0,L$5/TEL_fec!L$5)</f>
        <v>1.4497434174698716</v>
      </c>
      <c r="M81" s="322">
        <f>IF(M$5=0,0,M$5/TEL_fec!M$5)</f>
        <v>1.3288355273607995</v>
      </c>
      <c r="N81" s="322">
        <f>IF(N$5=0,0,N$5/TEL_fec!N$5)</f>
        <v>1.3457754304841325</v>
      </c>
      <c r="O81" s="322">
        <f>IF(O$5=0,0,O$5/TEL_fec!O$5)</f>
        <v>1.2089476432714408</v>
      </c>
      <c r="P81" s="322">
        <f>IF(P$5=0,0,P$5/TEL_fec!P$5)</f>
        <v>1.1647489889332203</v>
      </c>
      <c r="Q81" s="322">
        <f>IF(Q$5=0,0,Q$5/TEL_fec!Q$5)</f>
        <v>1.1075842667597342</v>
      </c>
      <c r="R81" s="322">
        <f>IF(R$5=0,0,R$5/TEL_fec!R$5)</f>
        <v>1.1466785437828699</v>
      </c>
      <c r="S81" s="322">
        <f>IF(S$5=0,0,S$5/TEL_fec!S$5)</f>
        <v>1.1200750934260619</v>
      </c>
      <c r="T81" s="322">
        <f>IF(T$5=0,0,T$5/TEL_fec!T$5)</f>
        <v>1.0982919652167276</v>
      </c>
      <c r="U81" s="322">
        <f>IF(U$5=0,0,U$5/TEL_fec!U$5)</f>
        <v>1.1122643413110664</v>
      </c>
      <c r="V81" s="322">
        <f>IF(V$5=0,0,V$5/TEL_fec!V$5)</f>
        <v>1.1069404991342167</v>
      </c>
      <c r="W81" s="322">
        <f>IF(W$5=0,0,W$5/TEL_fec!W$5)</f>
        <v>1.0620935593703196</v>
      </c>
      <c r="X81" s="322">
        <f>IF(X$5=0,0,X$5/TEL_fec!X$5)</f>
        <v>1.114302858275759</v>
      </c>
      <c r="Y81" s="322">
        <f>IF(Y$5=0,0,Y$5/TEL_fec!Y$5)</f>
        <v>1.0567978726146381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2.345885688128031</v>
      </c>
      <c r="C86" s="336">
        <f>IF(C$10=0,0,C$10/TEL_fec!C$10)</f>
        <v>2.3270800522034758</v>
      </c>
      <c r="D86" s="336">
        <f>IF(D$10=0,0,D$10/TEL_fec!D$10)</f>
        <v>2.3507169848753757</v>
      </c>
      <c r="E86" s="336">
        <f>IF(E$10=0,0,E$10/TEL_fec!E$10)</f>
        <v>2.362404632910923</v>
      </c>
      <c r="F86" s="336">
        <f>IF(F$10=0,0,F$10/TEL_fec!F$10)</f>
        <v>2.364495489064153</v>
      </c>
      <c r="G86" s="336">
        <f>IF(G$10=0,0,G$10/TEL_fec!G$10)</f>
        <v>2.3555870173069162</v>
      </c>
      <c r="H86" s="336">
        <f>IF(H$10=0,0,H$10/TEL_fec!H$10)</f>
        <v>2.2193218954532892</v>
      </c>
      <c r="I86" s="336">
        <f>IF(I$10=0,0,I$10/TEL_fec!I$10)</f>
        <v>2.118938912314845</v>
      </c>
      <c r="J86" s="336">
        <f>IF(J$10=0,0,J$10/TEL_fec!J$10)</f>
        <v>2.0752080219777587</v>
      </c>
      <c r="K86" s="336">
        <f>IF(K$10=0,0,K$10/TEL_fec!K$10)</f>
        <v>2.1130938824243217</v>
      </c>
      <c r="L86" s="336">
        <f>IF(L$10=0,0,L$10/TEL_fec!L$10)</f>
        <v>1.9666537291850568</v>
      </c>
      <c r="M86" s="336">
        <f>IF(M$10=0,0,M$10/TEL_fec!M$10)</f>
        <v>1.793764535162174</v>
      </c>
      <c r="N86" s="336">
        <f>IF(N$10=0,0,N$10/TEL_fec!N$10)</f>
        <v>1.8464122399582958</v>
      </c>
      <c r="O86" s="336">
        <f>IF(O$10=0,0,O$10/TEL_fec!O$10)</f>
        <v>1.6901086880334342</v>
      </c>
      <c r="P86" s="336">
        <f>IF(P$10=0,0,P$10/TEL_fec!P$10)</f>
        <v>1.5294354387738476</v>
      </c>
      <c r="Q86" s="336">
        <f>IF(Q$10=0,0,Q$10/TEL_fec!Q$10)</f>
        <v>1.4073419549647277</v>
      </c>
      <c r="R86" s="336">
        <f>IF(R$10=0,0,R$10/TEL_fec!R$10)</f>
        <v>1.5411701500418704</v>
      </c>
      <c r="S86" s="336">
        <f>IF(S$10=0,0,S$10/TEL_fec!S$10)</f>
        <v>1.4120284440783035</v>
      </c>
      <c r="T86" s="336">
        <f>IF(T$10=0,0,T$10/TEL_fec!T$10)</f>
        <v>1.3544856447351177</v>
      </c>
      <c r="U86" s="336">
        <f>IF(U$10=0,0,U$10/TEL_fec!U$10)</f>
        <v>1.3682004895497288</v>
      </c>
      <c r="V86" s="336">
        <f>IF(V$10=0,0,V$10/TEL_fec!V$10)</f>
        <v>1.4040200346649399</v>
      </c>
      <c r="W86" s="336">
        <f>IF(W$10=0,0,W$10/TEL_fec!W$10)</f>
        <v>1.3181012759931996</v>
      </c>
      <c r="X86" s="336">
        <f>IF(X$10=0,0,X$10/TEL_fec!X$10)</f>
        <v>1.4530670815181763</v>
      </c>
      <c r="Y86" s="336">
        <f>IF(Y$10=0,0,Y$10/TEL_fec!Y$10)</f>
        <v>1.2662179828951745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2.2458438532737528</v>
      </c>
      <c r="C87" s="349">
        <f>IF(C$16=0,0,C$16/TEL_fec!C$16)</f>
        <v>2.3832161745472478</v>
      </c>
      <c r="D87" s="349">
        <f>IF(D$16=0,0,D$16/TEL_fec!D$16)</f>
        <v>2.4183506220286946</v>
      </c>
      <c r="E87" s="349">
        <f>IF(E$16=0,0,E$16/TEL_fec!E$16)</f>
        <v>2.4240454387229842</v>
      </c>
      <c r="F87" s="349">
        <f>IF(F$16=0,0,F$16/TEL_fec!F$16)</f>
        <v>2.4248895403108732</v>
      </c>
      <c r="G87" s="349">
        <f>IF(G$16=0,0,G$16/TEL_fec!G$16)</f>
        <v>2.5424388188309175</v>
      </c>
      <c r="H87" s="349">
        <f>IF(H$16=0,0,H$16/TEL_fec!H$16)</f>
        <v>2.5170494115601167</v>
      </c>
      <c r="I87" s="349">
        <f>IF(I$16=0,0,I$16/TEL_fec!I$16)</f>
        <v>2.5287537793331922</v>
      </c>
      <c r="J87" s="349">
        <f>IF(J$16=0,0,J$16/TEL_fec!J$16)</f>
        <v>2.442454542416904</v>
      </c>
      <c r="K87" s="349">
        <f>IF(K$16=0,0,K$16/TEL_fec!K$16)</f>
        <v>2.422578857856132</v>
      </c>
      <c r="L87" s="349">
        <f>IF(L$16=0,0,L$16/TEL_fec!L$16)</f>
        <v>2.4543015508967052</v>
      </c>
      <c r="M87" s="349">
        <f>IF(M$16=0,0,M$16/TEL_fec!M$16)</f>
        <v>2.4245052049896221</v>
      </c>
      <c r="N87" s="349">
        <f>IF(N$16=0,0,N$16/TEL_fec!N$16)</f>
        <v>2.4002674363041296</v>
      </c>
      <c r="O87" s="349">
        <f>IF(O$16=0,0,O$16/TEL_fec!O$16)</f>
        <v>2.2628116493682682</v>
      </c>
      <c r="P87" s="349">
        <f>IF(P$16=0,0,P$16/TEL_fec!P$16)</f>
        <v>2.324180069169151</v>
      </c>
      <c r="Q87" s="349">
        <f>IF(Q$16=0,0,Q$16/TEL_fec!Q$16)</f>
        <v>2.2743875159418812</v>
      </c>
      <c r="R87" s="349">
        <f>IF(R$16=0,0,R$16/TEL_fec!R$16)</f>
        <v>2.2813664936076128</v>
      </c>
      <c r="S87" s="349">
        <f>IF(S$16=0,0,S$16/TEL_fec!S$16)</f>
        <v>2.3296202197303533</v>
      </c>
      <c r="T87" s="349">
        <f>IF(T$16=0,0,T$16/TEL_fec!T$16)</f>
        <v>2.3243282843867323</v>
      </c>
      <c r="U87" s="349">
        <f>IF(U$16=0,0,U$16/TEL_fec!U$16)</f>
        <v>2.3771812530752214</v>
      </c>
      <c r="V87" s="349">
        <f>IF(V$16=0,0,V$16/TEL_fec!V$16)</f>
        <v>2.3523039009721529</v>
      </c>
      <c r="W87" s="349">
        <f>IF(W$16=0,0,W$16/TEL_fec!W$16)</f>
        <v>2.3046734908069837</v>
      </c>
      <c r="X87" s="349">
        <f>IF(X$16=0,0,X$16/TEL_fec!X$16)</f>
        <v>2.3161466215029063</v>
      </c>
      <c r="Y87" s="349">
        <f>IF(Y$16=0,0,Y$16/TEL_fec!Y$16)</f>
        <v>2.3781894691753322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2.2458438532737528</v>
      </c>
      <c r="C88" s="349">
        <f>IF(C$27=0,0,C$27/TEL_fec!C$27)</f>
        <v>2.3832161745472491</v>
      </c>
      <c r="D88" s="349">
        <f>IF(D$27=0,0,D$27/TEL_fec!D$27)</f>
        <v>2.4183506220286954</v>
      </c>
      <c r="E88" s="349">
        <f>IF(E$27=0,0,E$27/TEL_fec!E$27)</f>
        <v>2.4240454387229842</v>
      </c>
      <c r="F88" s="349">
        <f>IF(F$27=0,0,F$27/TEL_fec!F$27)</f>
        <v>2.4248895403108728</v>
      </c>
      <c r="G88" s="349">
        <f>IF(G$27=0,0,G$27/TEL_fec!G$27)</f>
        <v>2.5424388188309175</v>
      </c>
      <c r="H88" s="349">
        <f>IF(H$27=0,0,H$27/TEL_fec!H$27)</f>
        <v>2.5170494115601159</v>
      </c>
      <c r="I88" s="349">
        <f>IF(I$27=0,0,I$27/TEL_fec!I$27)</f>
        <v>2.5287537793331909</v>
      </c>
      <c r="J88" s="349">
        <f>IF(J$27=0,0,J$27/TEL_fec!J$27)</f>
        <v>2.4424545424169031</v>
      </c>
      <c r="K88" s="349">
        <f>IF(K$27=0,0,K$27/TEL_fec!K$27)</f>
        <v>2.4225788578561329</v>
      </c>
      <c r="L88" s="349">
        <f>IF(L$27=0,0,L$27/TEL_fec!L$27)</f>
        <v>2.4543015508967043</v>
      </c>
      <c r="M88" s="349">
        <f>IF(M$27=0,0,M$27/TEL_fec!M$27)</f>
        <v>2.4245052049896239</v>
      </c>
      <c r="N88" s="349">
        <f>IF(N$27=0,0,N$27/TEL_fec!N$27)</f>
        <v>2.4002674363041305</v>
      </c>
      <c r="O88" s="349">
        <f>IF(O$27=0,0,O$27/TEL_fec!O$27)</f>
        <v>2.2628116493682682</v>
      </c>
      <c r="P88" s="349">
        <f>IF(P$27=0,0,P$27/TEL_fec!P$27)</f>
        <v>2.3241800691691514</v>
      </c>
      <c r="Q88" s="349">
        <f>IF(Q$27=0,0,Q$27/TEL_fec!Q$27)</f>
        <v>2.2743875159418807</v>
      </c>
      <c r="R88" s="349">
        <f>IF(R$27=0,0,R$27/TEL_fec!R$27)</f>
        <v>2.2813664936076128</v>
      </c>
      <c r="S88" s="349">
        <f>IF(S$27=0,0,S$27/TEL_fec!S$27)</f>
        <v>2.3296202197303524</v>
      </c>
      <c r="T88" s="349">
        <f>IF(T$27=0,0,T$27/TEL_fec!T$27)</f>
        <v>2.3243282843867332</v>
      </c>
      <c r="U88" s="349">
        <f>IF(U$27=0,0,U$27/TEL_fec!U$27)</f>
        <v>2.3771812530752205</v>
      </c>
      <c r="V88" s="349">
        <f>IF(V$27=0,0,V$27/TEL_fec!V$27)</f>
        <v>2.3523039009721525</v>
      </c>
      <c r="W88" s="349">
        <f>IF(W$27=0,0,W$27/TEL_fec!W$27)</f>
        <v>2.3046734908069841</v>
      </c>
      <c r="X88" s="349">
        <f>IF(X$27=0,0,X$27/TEL_fec!X$27)</f>
        <v>2.3161466215029063</v>
      </c>
      <c r="Y88" s="349">
        <f>IF(Y$27=0,0,Y$27/TEL_fec!Y$27)</f>
        <v>2.3781894691753318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1.4794724125192948</v>
      </c>
      <c r="C90" s="349">
        <f>IF(C$39=0,0,C$39/TEL_fec!C$39)</f>
        <v>1.507465991971374</v>
      </c>
      <c r="D90" s="349">
        <f>IF(D$39=0,0,D$39/TEL_fec!D$39)</f>
        <v>1.5483506569312462</v>
      </c>
      <c r="E90" s="349">
        <f>IF(E$39=0,0,E$39/TEL_fec!E$39)</f>
        <v>1.5465947062145466</v>
      </c>
      <c r="F90" s="349">
        <f>IF(F$39=0,0,F$39/TEL_fec!F$39)</f>
        <v>1.4168450556913601</v>
      </c>
      <c r="G90" s="349">
        <f>IF(G$39=0,0,G$39/TEL_fec!G$39)</f>
        <v>1.420091600582061</v>
      </c>
      <c r="H90" s="349">
        <f>IF(H$39=0,0,H$39/TEL_fec!H$39)</f>
        <v>1.2899211580362264</v>
      </c>
      <c r="I90" s="349">
        <f>IF(I$39=0,0,I$39/TEL_fec!I$39)</f>
        <v>1.2300476579188331</v>
      </c>
      <c r="J90" s="349">
        <f>IF(J$39=0,0,J$39/TEL_fec!J$39)</f>
        <v>1.1122006434231455</v>
      </c>
      <c r="K90" s="349">
        <f>IF(K$39=0,0,K$39/TEL_fec!K$39)</f>
        <v>1.1326069932063338</v>
      </c>
      <c r="L90" s="349">
        <f>IF(L$39=0,0,L$39/TEL_fec!L$39)</f>
        <v>1.045647667497859</v>
      </c>
      <c r="M90" s="349">
        <f>IF(M$39=0,0,M$39/TEL_fec!M$39)</f>
        <v>0.93624279149145972</v>
      </c>
      <c r="N90" s="349">
        <f>IF(N$39=0,0,N$39/TEL_fec!N$39)</f>
        <v>0.95533507509477045</v>
      </c>
      <c r="O90" s="349">
        <f>IF(O$39=0,0,O$39/TEL_fec!O$39)</f>
        <v>0.85902845424081875</v>
      </c>
      <c r="P90" s="349">
        <f>IF(P$39=0,0,P$39/TEL_fec!P$39)</f>
        <v>0.81290169028472614</v>
      </c>
      <c r="Q90" s="349">
        <f>IF(Q$39=0,0,Q$39/TEL_fec!Q$39)</f>
        <v>0.76992376338023805</v>
      </c>
      <c r="R90" s="349">
        <f>IF(R$39=0,0,R$39/TEL_fec!R$39)</f>
        <v>0.80122959601852173</v>
      </c>
      <c r="S90" s="349">
        <f>IF(S$39=0,0,S$39/TEL_fec!S$39)</f>
        <v>0.77319320949521642</v>
      </c>
      <c r="T90" s="349">
        <f>IF(T$39=0,0,T$39/TEL_fec!T$39)</f>
        <v>0.76055309573923313</v>
      </c>
      <c r="U90" s="349">
        <f>IF(U$39=0,0,U$39/TEL_fec!U$39)</f>
        <v>0.75888174103774086</v>
      </c>
      <c r="V90" s="349">
        <f>IF(V$39=0,0,V$39/TEL_fec!V$39)</f>
        <v>0.75356970923893651</v>
      </c>
      <c r="W90" s="349">
        <f>IF(W$39=0,0,W$39/TEL_fec!W$39)</f>
        <v>0.72614655622190916</v>
      </c>
      <c r="X90" s="349">
        <f>IF(X$39=0,0,X$39/TEL_fec!X$39)</f>
        <v>0.76396104021775801</v>
      </c>
      <c r="Y90" s="349">
        <f>IF(Y$39=0,0,Y$39/TEL_fec!Y$39)</f>
        <v>0.71169763832826216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HR: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253.515924430517</v>
      </c>
      <c r="C3" s="203">
        <v>221.63864904676919</v>
      </c>
      <c r="D3" s="203">
        <v>252.49469144620701</v>
      </c>
      <c r="E3" s="203">
        <v>269.51485318836012</v>
      </c>
      <c r="F3" s="203">
        <v>266.04168930877182</v>
      </c>
      <c r="G3" s="203">
        <v>264.6319021985089</v>
      </c>
      <c r="H3" s="203">
        <v>263.47396916864233</v>
      </c>
      <c r="I3" s="203">
        <v>312.18958195664652</v>
      </c>
      <c r="J3" s="203">
        <v>297.75958773303688</v>
      </c>
      <c r="K3" s="203">
        <v>257.85060845452551</v>
      </c>
      <c r="L3" s="203">
        <v>207.26173335955161</v>
      </c>
      <c r="M3" s="203">
        <v>214.9013294336612</v>
      </c>
      <c r="N3" s="203">
        <v>209.4046526512727</v>
      </c>
      <c r="O3" s="203">
        <v>223.64418157490459</v>
      </c>
      <c r="P3" s="203">
        <v>257.77809603707249</v>
      </c>
      <c r="Q3" s="203">
        <v>298.25524899999999</v>
      </c>
      <c r="R3" s="203">
        <v>330.93913086537123</v>
      </c>
      <c r="S3" s="203">
        <v>355.25029172431812</v>
      </c>
      <c r="T3" s="203">
        <v>359.9032116857332</v>
      </c>
      <c r="U3" s="203">
        <v>390.81907011344612</v>
      </c>
      <c r="V3" s="203">
        <v>213.01691810143379</v>
      </c>
      <c r="W3" s="203">
        <v>306.47875312359838</v>
      </c>
      <c r="X3" s="203">
        <v>538.63381304674249</v>
      </c>
      <c r="Y3" s="203">
        <v>519.70000000000005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290.41352122487012</v>
      </c>
      <c r="C5" s="203">
        <v>322.14919095932453</v>
      </c>
      <c r="D5" s="203">
        <v>291.12497715738232</v>
      </c>
      <c r="E5" s="203">
        <v>274.05176390566862</v>
      </c>
      <c r="F5" s="203">
        <v>310.05738273751598</v>
      </c>
      <c r="G5" s="203">
        <v>327.41628274077829</v>
      </c>
      <c r="H5" s="203">
        <v>424.58533029285019</v>
      </c>
      <c r="I5" s="203">
        <v>327.6739970311167</v>
      </c>
      <c r="J5" s="203">
        <v>253.5023255246542</v>
      </c>
      <c r="K5" s="203">
        <v>216.49931201750201</v>
      </c>
      <c r="L5" s="203">
        <v>209.3081929872462</v>
      </c>
      <c r="M5" s="203">
        <v>225.72982857240791</v>
      </c>
      <c r="N5" s="203">
        <v>183.88176181405731</v>
      </c>
      <c r="O5" s="203">
        <v>180.32967447277889</v>
      </c>
      <c r="P5" s="203">
        <v>178.79255348072729</v>
      </c>
      <c r="Q5" s="203">
        <v>248.15979161888069</v>
      </c>
      <c r="R5" s="203">
        <v>279.8748777098827</v>
      </c>
      <c r="S5" s="203">
        <v>384.03301311585619</v>
      </c>
      <c r="T5" s="203">
        <v>398.51649945907081</v>
      </c>
      <c r="U5" s="203">
        <v>480.35954364885919</v>
      </c>
      <c r="V5" s="203">
        <v>471.68894667529628</v>
      </c>
      <c r="W5" s="203">
        <v>583.61303755024494</v>
      </c>
      <c r="X5" s="203">
        <v>641.14950181314191</v>
      </c>
      <c r="Y5" s="203">
        <v>575.47480660927897</v>
      </c>
      <c r="DA5" s="112" t="s">
        <v>2868</v>
      </c>
    </row>
    <row r="6" spans="1:105" ht="12" customHeight="1" x14ac:dyDescent="0.25">
      <c r="A6" s="154" t="s">
        <v>2112</v>
      </c>
      <c r="B6" s="338">
        <v>363.01690153108763</v>
      </c>
      <c r="C6" s="338">
        <v>344.86605645453318</v>
      </c>
      <c r="D6" s="338">
        <v>326.71521137797879</v>
      </c>
      <c r="E6" s="338">
        <v>326.71521137797879</v>
      </c>
      <c r="F6" s="338">
        <v>326.71521137797879</v>
      </c>
      <c r="G6" s="338">
        <v>344.86605645453318</v>
      </c>
      <c r="H6" s="338">
        <v>453.77112691385952</v>
      </c>
      <c r="I6" s="338">
        <v>435.62028183730507</v>
      </c>
      <c r="J6" s="338">
        <v>417.46943676075068</v>
      </c>
      <c r="K6" s="338">
        <v>417.46943676075068</v>
      </c>
      <c r="L6" s="338">
        <v>399.31859168419629</v>
      </c>
      <c r="M6" s="338">
        <v>381.1677466076419</v>
      </c>
      <c r="N6" s="338">
        <v>381.1677466076419</v>
      </c>
      <c r="O6" s="338">
        <v>363.01690153108751</v>
      </c>
      <c r="P6" s="338">
        <v>344.86605645453312</v>
      </c>
      <c r="Q6" s="338">
        <v>344.86605645453312</v>
      </c>
      <c r="R6" s="338">
        <v>326.71521137797868</v>
      </c>
      <c r="S6" s="338">
        <v>417.46943676075063</v>
      </c>
      <c r="T6" s="338">
        <v>435.62028183730501</v>
      </c>
      <c r="U6" s="338">
        <v>508.22366214352252</v>
      </c>
      <c r="V6" s="338">
        <v>508.22366214352252</v>
      </c>
      <c r="W6" s="338">
        <v>617.1287326028488</v>
      </c>
      <c r="X6" s="338">
        <v>689.73211290906636</v>
      </c>
      <c r="Y6" s="338">
        <v>671.58126783251203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18.150845076554379</v>
      </c>
      <c r="G7" s="340">
        <v>36.301690153108758</v>
      </c>
      <c r="H7" s="340">
        <v>108.9050704593263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108.9050704593263</v>
      </c>
      <c r="T7" s="340">
        <v>18.150845076554379</v>
      </c>
      <c r="U7" s="340">
        <v>90.754225382771892</v>
      </c>
      <c r="V7" s="340">
        <v>18.150845076554379</v>
      </c>
      <c r="W7" s="340">
        <v>108.9050704593263</v>
      </c>
      <c r="X7" s="340">
        <v>90.754225382771892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18.150845076554447</v>
      </c>
      <c r="D8" s="342">
        <f t="shared" si="0"/>
        <v>18.15084507655439</v>
      </c>
      <c r="E8" s="342">
        <f t="shared" si="0"/>
        <v>0</v>
      </c>
      <c r="F8" s="342">
        <f t="shared" si="0"/>
        <v>18.15084507655439</v>
      </c>
      <c r="G8" s="342">
        <f t="shared" si="0"/>
        <v>18.15084507655439</v>
      </c>
      <c r="H8" s="342">
        <f t="shared" si="0"/>
        <v>0</v>
      </c>
      <c r="I8" s="342">
        <f t="shared" si="0"/>
        <v>18.150845076554447</v>
      </c>
      <c r="J8" s="342">
        <f t="shared" si="0"/>
        <v>18.15084507655439</v>
      </c>
      <c r="K8" s="342">
        <f t="shared" si="0"/>
        <v>0</v>
      </c>
      <c r="L8" s="342">
        <f t="shared" si="0"/>
        <v>18.15084507655439</v>
      </c>
      <c r="M8" s="342">
        <f t="shared" si="0"/>
        <v>18.15084507655439</v>
      </c>
      <c r="N8" s="342">
        <f t="shared" si="0"/>
        <v>0</v>
      </c>
      <c r="O8" s="342">
        <f t="shared" si="0"/>
        <v>18.15084507655439</v>
      </c>
      <c r="P8" s="342">
        <f t="shared" si="0"/>
        <v>18.15084507655439</v>
      </c>
      <c r="Q8" s="342">
        <f t="shared" si="0"/>
        <v>0</v>
      </c>
      <c r="R8" s="342">
        <f t="shared" si="0"/>
        <v>18.150845076554447</v>
      </c>
      <c r="S8" s="342">
        <f t="shared" si="0"/>
        <v>18.150845076554333</v>
      </c>
      <c r="T8" s="342">
        <f t="shared" si="0"/>
        <v>0</v>
      </c>
      <c r="U8" s="342">
        <f t="shared" si="0"/>
        <v>18.15084507655439</v>
      </c>
      <c r="V8" s="342">
        <f t="shared" si="0"/>
        <v>18.15084507655439</v>
      </c>
      <c r="W8" s="342">
        <f t="shared" si="0"/>
        <v>0</v>
      </c>
      <c r="X8" s="342">
        <f t="shared" si="0"/>
        <v>18.150845076554333</v>
      </c>
      <c r="Y8" s="342">
        <f t="shared" si="0"/>
        <v>18.150845076554333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72.603380306217502</v>
      </c>
      <c r="C9" s="343">
        <f t="shared" si="1"/>
        <v>22.716865495208651</v>
      </c>
      <c r="D9" s="343">
        <f t="shared" si="1"/>
        <v>35.590234220596471</v>
      </c>
      <c r="E9" s="343">
        <f t="shared" si="1"/>
        <v>52.663447472310168</v>
      </c>
      <c r="F9" s="343">
        <f t="shared" si="1"/>
        <v>16.65782864046281</v>
      </c>
      <c r="G9" s="343">
        <f t="shared" si="1"/>
        <v>17.449773713754894</v>
      </c>
      <c r="H9" s="343">
        <f t="shared" si="1"/>
        <v>29.185796621009331</v>
      </c>
      <c r="I9" s="343">
        <f t="shared" si="1"/>
        <v>107.94628480618837</v>
      </c>
      <c r="J9" s="343">
        <f t="shared" si="1"/>
        <v>163.96711123609649</v>
      </c>
      <c r="K9" s="343">
        <f t="shared" si="1"/>
        <v>200.97012474324868</v>
      </c>
      <c r="L9" s="343">
        <f t="shared" si="1"/>
        <v>190.01039869695009</v>
      </c>
      <c r="M9" s="343">
        <f t="shared" si="1"/>
        <v>155.43791803523399</v>
      </c>
      <c r="N9" s="343">
        <f t="shared" si="1"/>
        <v>197.28598479358459</v>
      </c>
      <c r="O9" s="343">
        <f t="shared" si="1"/>
        <v>182.68722705830862</v>
      </c>
      <c r="P9" s="343">
        <f t="shared" si="1"/>
        <v>166.07350297380583</v>
      </c>
      <c r="Q9" s="343">
        <f t="shared" si="1"/>
        <v>96.706264835652433</v>
      </c>
      <c r="R9" s="343">
        <f t="shared" si="1"/>
        <v>46.84033366809598</v>
      </c>
      <c r="S9" s="343">
        <f t="shared" si="1"/>
        <v>33.436423644894433</v>
      </c>
      <c r="T9" s="343">
        <f t="shared" si="1"/>
        <v>37.1037823782342</v>
      </c>
      <c r="U9" s="343">
        <f t="shared" si="1"/>
        <v>27.86411849466333</v>
      </c>
      <c r="V9" s="343">
        <f t="shared" si="1"/>
        <v>36.534715468226238</v>
      </c>
      <c r="W9" s="343">
        <f t="shared" si="1"/>
        <v>33.51569505260386</v>
      </c>
      <c r="X9" s="343">
        <f t="shared" si="1"/>
        <v>48.582611095924449</v>
      </c>
      <c r="Y9" s="343">
        <f t="shared" si="1"/>
        <v>96.106461223233055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36.059587274290621</v>
      </c>
      <c r="C12" s="210">
        <v>38.277472055030103</v>
      </c>
      <c r="D12" s="210">
        <v>36.322957867583817</v>
      </c>
      <c r="E12" s="210">
        <v>37.686242476354252</v>
      </c>
      <c r="F12" s="210">
        <v>46.387360275150471</v>
      </c>
      <c r="G12" s="210">
        <v>47.652020636285478</v>
      </c>
      <c r="H12" s="210">
        <v>57.386414445399822</v>
      </c>
      <c r="I12" s="210">
        <v>45.502665520206349</v>
      </c>
      <c r="J12" s="210">
        <v>38.405760963026651</v>
      </c>
      <c r="K12" s="210">
        <v>36.7488392089424</v>
      </c>
      <c r="L12" s="210">
        <v>36.137575236457437</v>
      </c>
      <c r="M12" s="210">
        <v>39.963026655202057</v>
      </c>
      <c r="N12" s="210">
        <v>35.33310404127257</v>
      </c>
      <c r="O12" s="210">
        <v>36.139638865004301</v>
      </c>
      <c r="P12" s="210">
        <v>34.417196904557173</v>
      </c>
      <c r="Q12" s="210">
        <v>46.983662940670669</v>
      </c>
      <c r="R12" s="210">
        <v>55.69036973344798</v>
      </c>
      <c r="S12" s="210">
        <v>75.199999999999989</v>
      </c>
      <c r="T12" s="210">
        <v>77.975150472914862</v>
      </c>
      <c r="U12" s="210">
        <v>89.727858985382625</v>
      </c>
      <c r="V12" s="210">
        <v>90.153052450558903</v>
      </c>
      <c r="W12" s="210">
        <v>97.976010318142727</v>
      </c>
      <c r="X12" s="210">
        <v>100.0022355975924</v>
      </c>
      <c r="Y12" s="210">
        <v>93.460361134995708</v>
      </c>
      <c r="DA12" s="109" t="s">
        <v>2871</v>
      </c>
    </row>
    <row r="13" spans="1:105" ht="12" customHeight="1" x14ac:dyDescent="0.25">
      <c r="A13" s="24" t="s">
        <v>28</v>
      </c>
      <c r="B13" s="213">
        <v>3.7747205503009452E-2</v>
      </c>
      <c r="C13" s="213">
        <v>3.8779019776440243E-2</v>
      </c>
      <c r="D13" s="213">
        <v>3.7403267411865858E-2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2.8306104901117792</v>
      </c>
      <c r="C14" s="204">
        <f t="shared" si="2"/>
        <v>2.859587274290627</v>
      </c>
      <c r="D14" s="204">
        <f t="shared" si="2"/>
        <v>3.8960447119518484</v>
      </c>
      <c r="E14" s="204">
        <f t="shared" si="2"/>
        <v>3.056577815993121</v>
      </c>
      <c r="F14" s="204">
        <f t="shared" si="2"/>
        <v>6.8299226139294928</v>
      </c>
      <c r="G14" s="204">
        <f t="shared" si="2"/>
        <v>4.1329320722269989</v>
      </c>
      <c r="H14" s="204">
        <f t="shared" si="2"/>
        <v>3.0596732588134126</v>
      </c>
      <c r="I14" s="204">
        <f t="shared" si="2"/>
        <v>2.395098882201204</v>
      </c>
      <c r="J14" s="204">
        <f t="shared" si="2"/>
        <v>3.3279449699054164</v>
      </c>
      <c r="K14" s="204">
        <f t="shared" si="2"/>
        <v>2.7459157351676695</v>
      </c>
      <c r="L14" s="204">
        <f t="shared" si="2"/>
        <v>3.3128976784178854</v>
      </c>
      <c r="M14" s="204">
        <f t="shared" si="2"/>
        <v>2.2711951848667242</v>
      </c>
      <c r="N14" s="204">
        <f t="shared" si="2"/>
        <v>1.5012897678417882</v>
      </c>
      <c r="O14" s="204">
        <f t="shared" si="2"/>
        <v>1.3195184866723986</v>
      </c>
      <c r="P14" s="204">
        <f t="shared" si="2"/>
        <v>1.3096302665520207</v>
      </c>
      <c r="Q14" s="204">
        <f t="shared" si="2"/>
        <v>1.4065348237317279</v>
      </c>
      <c r="R14" s="204">
        <f t="shared" si="2"/>
        <v>1.4472914875322445</v>
      </c>
      <c r="S14" s="204">
        <f t="shared" si="2"/>
        <v>1.5388650042992262</v>
      </c>
      <c r="T14" s="204">
        <f t="shared" si="2"/>
        <v>2.4901977644024065</v>
      </c>
      <c r="U14" s="204">
        <f t="shared" si="2"/>
        <v>1.7112639724849528</v>
      </c>
      <c r="V14" s="204">
        <f t="shared" si="2"/>
        <v>1.9383490971625104</v>
      </c>
      <c r="W14" s="204">
        <f t="shared" si="2"/>
        <v>2.2236457437661215</v>
      </c>
      <c r="X14" s="204">
        <f t="shared" si="2"/>
        <v>1.5447119518486672</v>
      </c>
      <c r="Y14" s="204">
        <f t="shared" si="2"/>
        <v>1.748753224419604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0.33602751504729139</v>
      </c>
      <c r="T16" s="204">
        <v>0.2239896818572657</v>
      </c>
      <c r="U16" s="204">
        <v>0.1120378331900258</v>
      </c>
      <c r="V16" s="204">
        <v>0.1120378331900258</v>
      </c>
      <c r="W16" s="204">
        <v>0.1120378331900258</v>
      </c>
      <c r="X16" s="204">
        <v>0.1120378331900258</v>
      </c>
      <c r="Y16" s="204">
        <v>0.1120378331900258</v>
      </c>
      <c r="DA16" s="71" t="s">
        <v>2874</v>
      </c>
    </row>
    <row r="17" spans="1:105" ht="12" customHeight="1" x14ac:dyDescent="0.25">
      <c r="A17" s="18" t="s">
        <v>71</v>
      </c>
      <c r="B17" s="204">
        <v>1.5546861564918311</v>
      </c>
      <c r="C17" s="204">
        <v>1.595442820292347</v>
      </c>
      <c r="D17" s="204">
        <v>1.664832330180567</v>
      </c>
      <c r="E17" s="204">
        <v>1.791315563198624</v>
      </c>
      <c r="F17" s="204">
        <v>2.8756663800515909</v>
      </c>
      <c r="G17" s="204">
        <v>1.920894239036973</v>
      </c>
      <c r="H17" s="204">
        <v>2.0055030094582968</v>
      </c>
      <c r="I17" s="204">
        <v>2.1075666380051592</v>
      </c>
      <c r="J17" s="204">
        <v>2.0871883061049008</v>
      </c>
      <c r="K17" s="204">
        <v>2.085124677558039</v>
      </c>
      <c r="L17" s="204">
        <v>2.0891659501289772</v>
      </c>
      <c r="M17" s="204">
        <v>1.0527944969905421</v>
      </c>
      <c r="N17" s="204">
        <v>1.2659501289767841</v>
      </c>
      <c r="O17" s="204">
        <v>1.08950988822012</v>
      </c>
      <c r="P17" s="204">
        <v>1.0976784178847809</v>
      </c>
      <c r="Q17" s="204">
        <v>1.1945829750644881</v>
      </c>
      <c r="R17" s="204">
        <v>1.234307824591574</v>
      </c>
      <c r="S17" s="204">
        <v>1.007910576096303</v>
      </c>
      <c r="T17" s="204">
        <v>2.058555460017196</v>
      </c>
      <c r="U17" s="204">
        <v>1.5576956147893379</v>
      </c>
      <c r="V17" s="204">
        <v>1.7453998280309539</v>
      </c>
      <c r="W17" s="204">
        <v>2.0402407566637999</v>
      </c>
      <c r="X17" s="204">
        <v>1.3261392949269131</v>
      </c>
      <c r="Y17" s="204">
        <v>1.5301805674978499</v>
      </c>
      <c r="DA17" s="71" t="s">
        <v>2875</v>
      </c>
    </row>
    <row r="18" spans="1:105" ht="12" customHeight="1" x14ac:dyDescent="0.25">
      <c r="A18" s="18" t="s">
        <v>32</v>
      </c>
      <c r="B18" s="204">
        <v>0.96491831470335332</v>
      </c>
      <c r="C18" s="204">
        <v>0.96491831470335332</v>
      </c>
      <c r="D18" s="204">
        <v>1.9298366294067071</v>
      </c>
      <c r="E18" s="204">
        <v>0.96491831470335332</v>
      </c>
      <c r="F18" s="204">
        <v>3.6667239896818571</v>
      </c>
      <c r="G18" s="204">
        <v>1.9298366294067071</v>
      </c>
      <c r="H18" s="204">
        <v>0.77196904557179702</v>
      </c>
      <c r="I18" s="204">
        <v>0</v>
      </c>
      <c r="J18" s="204">
        <v>0.96491831470335332</v>
      </c>
      <c r="K18" s="204">
        <v>0.38598452278589851</v>
      </c>
      <c r="L18" s="204">
        <v>0.96491831470335332</v>
      </c>
      <c r="M18" s="204">
        <v>0.96491831470335332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0.31100601891659502</v>
      </c>
      <c r="C19" s="204">
        <v>0.29922613929492692</v>
      </c>
      <c r="D19" s="204">
        <v>0.30137575236457442</v>
      </c>
      <c r="E19" s="204">
        <v>0.30034393809114363</v>
      </c>
      <c r="F19" s="204">
        <v>0.28753224419604467</v>
      </c>
      <c r="G19" s="204">
        <v>0.28220120378331898</v>
      </c>
      <c r="H19" s="204">
        <v>0.28220120378331898</v>
      </c>
      <c r="I19" s="204">
        <v>0.28753224419604467</v>
      </c>
      <c r="J19" s="204">
        <v>0.27583834909716248</v>
      </c>
      <c r="K19" s="204">
        <v>0.27480653482373169</v>
      </c>
      <c r="L19" s="204">
        <v>0.25881341358555449</v>
      </c>
      <c r="M19" s="204">
        <v>0.25348237317282879</v>
      </c>
      <c r="N19" s="204">
        <v>0.23533963886500431</v>
      </c>
      <c r="O19" s="204">
        <v>0.23000859845227861</v>
      </c>
      <c r="P19" s="204">
        <v>0.2119518486672399</v>
      </c>
      <c r="Q19" s="204">
        <v>0.2119518486672399</v>
      </c>
      <c r="R19" s="204">
        <v>0.21298366294067059</v>
      </c>
      <c r="S19" s="204">
        <v>0.19492691315563199</v>
      </c>
      <c r="T19" s="204">
        <v>0.20765262252794489</v>
      </c>
      <c r="U19" s="204">
        <v>4.1530524505588987E-2</v>
      </c>
      <c r="V19" s="204">
        <v>8.091143594153051E-2</v>
      </c>
      <c r="W19" s="204">
        <v>7.1367153912295783E-2</v>
      </c>
      <c r="X19" s="204">
        <v>0.1065348237317283</v>
      </c>
      <c r="Y19" s="204">
        <v>0.1065348237317283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4.3207222699914016</v>
      </c>
      <c r="C20" s="204">
        <f t="shared" si="3"/>
        <v>5.391229578675838</v>
      </c>
      <c r="D20" s="204">
        <f t="shared" si="3"/>
        <v>4.2562338779019777</v>
      </c>
      <c r="E20" s="204">
        <f t="shared" si="3"/>
        <v>4.9871023215821149</v>
      </c>
      <c r="F20" s="204">
        <f t="shared" si="3"/>
        <v>9.9742046431642297</v>
      </c>
      <c r="G20" s="204">
        <f t="shared" si="3"/>
        <v>12.497506448839211</v>
      </c>
      <c r="H20" s="204">
        <f t="shared" si="3"/>
        <v>12.252794496990539</v>
      </c>
      <c r="I20" s="204">
        <f t="shared" si="3"/>
        <v>8.2545141874462598</v>
      </c>
      <c r="J20" s="204">
        <f t="shared" si="3"/>
        <v>7.6311263972484946</v>
      </c>
      <c r="K20" s="204">
        <f t="shared" si="3"/>
        <v>4.7076526225279443</v>
      </c>
      <c r="L20" s="204">
        <f t="shared" si="3"/>
        <v>7.8030954428202914</v>
      </c>
      <c r="M20" s="204">
        <f t="shared" si="3"/>
        <v>8.3619948409286327</v>
      </c>
      <c r="N20" s="204">
        <f t="shared" si="3"/>
        <v>3.9767841788478071</v>
      </c>
      <c r="O20" s="204">
        <f t="shared" si="3"/>
        <v>2.5150472914875319</v>
      </c>
      <c r="P20" s="204">
        <f t="shared" si="3"/>
        <v>1.6552020636285469</v>
      </c>
      <c r="Q20" s="204">
        <f t="shared" si="3"/>
        <v>0.98882201203783315</v>
      </c>
      <c r="R20" s="204">
        <f t="shared" si="3"/>
        <v>0.92476354256233884</v>
      </c>
      <c r="S20" s="204">
        <f t="shared" si="3"/>
        <v>1.4089423903697329</v>
      </c>
      <c r="T20" s="204">
        <f t="shared" si="3"/>
        <v>1.8202063628546861</v>
      </c>
      <c r="U20" s="204">
        <f t="shared" si="3"/>
        <v>1.8202063628546861</v>
      </c>
      <c r="V20" s="204">
        <f t="shared" si="3"/>
        <v>1.826999140154772</v>
      </c>
      <c r="W20" s="204">
        <f t="shared" si="3"/>
        <v>1.75554600171969</v>
      </c>
      <c r="X20" s="204">
        <f t="shared" si="3"/>
        <v>1.854858125537403</v>
      </c>
      <c r="Y20" s="204">
        <f t="shared" si="3"/>
        <v>1.2372312983662941</v>
      </c>
      <c r="DA20" s="71"/>
    </row>
    <row r="21" spans="1:105" ht="12" customHeight="1" x14ac:dyDescent="0.25">
      <c r="A21" s="18" t="s">
        <v>73</v>
      </c>
      <c r="B21" s="204">
        <v>4.3207222699914016</v>
      </c>
      <c r="C21" s="204">
        <v>5.391229578675838</v>
      </c>
      <c r="D21" s="204">
        <v>4.2562338779019777</v>
      </c>
      <c r="E21" s="204">
        <v>4.9871023215821149</v>
      </c>
      <c r="F21" s="204">
        <v>9.9742046431642297</v>
      </c>
      <c r="G21" s="204">
        <v>12.497506448839211</v>
      </c>
      <c r="H21" s="204">
        <v>12.252794496990539</v>
      </c>
      <c r="I21" s="204">
        <v>8.2545141874462598</v>
      </c>
      <c r="J21" s="204">
        <v>7.6311263972484946</v>
      </c>
      <c r="K21" s="204">
        <v>4.7076526225279443</v>
      </c>
      <c r="L21" s="204">
        <v>7.8030954428202914</v>
      </c>
      <c r="M21" s="204">
        <v>8.3619948409286327</v>
      </c>
      <c r="N21" s="204">
        <v>3.9767841788478071</v>
      </c>
      <c r="O21" s="204">
        <v>2.5150472914875319</v>
      </c>
      <c r="P21" s="204">
        <v>1.6552020636285469</v>
      </c>
      <c r="Q21" s="204">
        <v>0.98882201203783315</v>
      </c>
      <c r="R21" s="204">
        <v>0.92476354256233884</v>
      </c>
      <c r="S21" s="204">
        <v>1.4089423903697329</v>
      </c>
      <c r="T21" s="204">
        <v>1.8202063628546861</v>
      </c>
      <c r="U21" s="204">
        <v>1.8202063628546861</v>
      </c>
      <c r="V21" s="204">
        <v>1.826999140154772</v>
      </c>
      <c r="W21" s="204">
        <v>1.75554600171969</v>
      </c>
      <c r="X21" s="204">
        <v>1.854858125537403</v>
      </c>
      <c r="Y21" s="204">
        <v>1.2372312983662941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20.803439380911431</v>
      </c>
      <c r="C23" s="204">
        <f t="shared" si="4"/>
        <v>21.90214961306965</v>
      </c>
      <c r="D23" s="204">
        <f t="shared" si="4"/>
        <v>19.800343938091139</v>
      </c>
      <c r="E23" s="204">
        <f t="shared" si="4"/>
        <v>20.82734307824591</v>
      </c>
      <c r="F23" s="204">
        <f t="shared" si="4"/>
        <v>18.91659501289768</v>
      </c>
      <c r="G23" s="204">
        <f t="shared" si="4"/>
        <v>18.46276870163371</v>
      </c>
      <c r="H23" s="204">
        <f t="shared" si="4"/>
        <v>28.398796216680999</v>
      </c>
      <c r="I23" s="204">
        <f t="shared" si="4"/>
        <v>21.9499570077386</v>
      </c>
      <c r="J23" s="204">
        <f t="shared" si="4"/>
        <v>13.255975924333621</v>
      </c>
      <c r="K23" s="204">
        <f t="shared" si="4"/>
        <v>15.62055030094583</v>
      </c>
      <c r="L23" s="204">
        <f t="shared" si="4"/>
        <v>9.6254514187446247</v>
      </c>
      <c r="M23" s="204">
        <f t="shared" si="4"/>
        <v>11.560103181427341</v>
      </c>
      <c r="N23" s="204">
        <f t="shared" si="4"/>
        <v>10.38976784178848</v>
      </c>
      <c r="O23" s="204">
        <f t="shared" si="4"/>
        <v>10.72416165090284</v>
      </c>
      <c r="P23" s="204">
        <f t="shared" si="4"/>
        <v>8.1924333619948406</v>
      </c>
      <c r="Q23" s="204">
        <f t="shared" si="4"/>
        <v>8.4551160791057605</v>
      </c>
      <c r="R23" s="204">
        <f t="shared" si="4"/>
        <v>8.7417884780739463</v>
      </c>
      <c r="S23" s="204">
        <f t="shared" si="4"/>
        <v>16.46603611349957</v>
      </c>
      <c r="T23" s="204">
        <f t="shared" si="4"/>
        <v>13.23447979363714</v>
      </c>
      <c r="U23" s="204">
        <f t="shared" si="4"/>
        <v>11.68194325021496</v>
      </c>
      <c r="V23" s="204">
        <f t="shared" si="4"/>
        <v>10.920034393809109</v>
      </c>
      <c r="W23" s="204">
        <f t="shared" si="4"/>
        <v>10.444711951848671</v>
      </c>
      <c r="X23" s="204">
        <f t="shared" si="4"/>
        <v>9.7902837489251926</v>
      </c>
      <c r="Y23" s="204">
        <f t="shared" si="4"/>
        <v>8.6104041272570928</v>
      </c>
      <c r="DA23" s="71"/>
    </row>
    <row r="24" spans="1:105" ht="12" customHeight="1" x14ac:dyDescent="0.25">
      <c r="A24" s="18" t="s">
        <v>38</v>
      </c>
      <c r="B24" s="204">
        <v>20.803439380911431</v>
      </c>
      <c r="C24" s="204">
        <v>21.90214961306965</v>
      </c>
      <c r="D24" s="204">
        <v>19.800343938091139</v>
      </c>
      <c r="E24" s="204">
        <v>20.82734307824591</v>
      </c>
      <c r="F24" s="204">
        <v>18.91659501289768</v>
      </c>
      <c r="G24" s="204">
        <v>18.46276870163371</v>
      </c>
      <c r="H24" s="204">
        <v>28.398796216680999</v>
      </c>
      <c r="I24" s="204">
        <v>21.9499570077386</v>
      </c>
      <c r="J24" s="204">
        <v>13.255975924333621</v>
      </c>
      <c r="K24" s="204">
        <v>15.62055030094583</v>
      </c>
      <c r="L24" s="204">
        <v>9.6254514187446247</v>
      </c>
      <c r="M24" s="204">
        <v>11.560103181427341</v>
      </c>
      <c r="N24" s="204">
        <v>10.38976784178848</v>
      </c>
      <c r="O24" s="204">
        <v>10.72416165090284</v>
      </c>
      <c r="P24" s="204">
        <v>8.1924333619948406</v>
      </c>
      <c r="Q24" s="204">
        <v>8.4551160791057605</v>
      </c>
      <c r="R24" s="204">
        <v>8.7417884780739463</v>
      </c>
      <c r="S24" s="204">
        <v>16.46603611349957</v>
      </c>
      <c r="T24" s="204">
        <v>13.23447979363714</v>
      </c>
      <c r="U24" s="204">
        <v>11.68194325021496</v>
      </c>
      <c r="V24" s="204">
        <v>10.920034393809109</v>
      </c>
      <c r="W24" s="204">
        <v>10.444711951848671</v>
      </c>
      <c r="X24" s="204">
        <v>9.7902837489251926</v>
      </c>
      <c r="Y24" s="204">
        <v>8.6104041272570928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0.50042992261392949</v>
      </c>
      <c r="C30" s="204">
        <v>0.17515047291487529</v>
      </c>
      <c r="D30" s="204">
        <v>0.16440240756663799</v>
      </c>
      <c r="E30" s="204">
        <v>4.4797936371453143E-2</v>
      </c>
      <c r="F30" s="204">
        <v>4.557179707652622E-3</v>
      </c>
      <c r="G30" s="204">
        <v>5.0730868443680131E-3</v>
      </c>
      <c r="H30" s="204">
        <v>3.6113499570077381E-3</v>
      </c>
      <c r="I30" s="204">
        <v>5.4170249355116077E-3</v>
      </c>
      <c r="J30" s="204">
        <v>3.2674118658641439E-3</v>
      </c>
      <c r="K30" s="204">
        <v>3.1814273430782461E-3</v>
      </c>
      <c r="L30" s="204">
        <v>4.9011177987962166E-3</v>
      </c>
      <c r="M30" s="204">
        <v>0.7447979363714532</v>
      </c>
      <c r="N30" s="204">
        <v>2.4403267411865861</v>
      </c>
      <c r="O30" s="204">
        <v>2.3203783319002582</v>
      </c>
      <c r="P30" s="204">
        <v>2.7956147893379191</v>
      </c>
      <c r="Q30" s="204">
        <v>13.347291487532241</v>
      </c>
      <c r="R30" s="204">
        <v>20.586844368013761</v>
      </c>
      <c r="S30" s="204">
        <v>29.087962166809969</v>
      </c>
      <c r="T30" s="204">
        <v>33.224763542562343</v>
      </c>
      <c r="U30" s="204">
        <v>46.268529664660363</v>
      </c>
      <c r="V30" s="204">
        <v>48.743680137575232</v>
      </c>
      <c r="W30" s="204">
        <v>52.804041272570927</v>
      </c>
      <c r="X30" s="204">
        <v>60.01960447119518</v>
      </c>
      <c r="Y30" s="204">
        <v>52.34548581255374</v>
      </c>
      <c r="DA30" s="71" t="s">
        <v>2886</v>
      </c>
    </row>
    <row r="31" spans="1:105" ht="12" customHeight="1" x14ac:dyDescent="0.25">
      <c r="A31" s="21" t="s">
        <v>40</v>
      </c>
      <c r="B31" s="207">
        <v>7.5666380051590707</v>
      </c>
      <c r="C31" s="207">
        <v>7.9105760963026652</v>
      </c>
      <c r="D31" s="207">
        <v>8.16852966466036</v>
      </c>
      <c r="E31" s="207">
        <v>8.7704213241616511</v>
      </c>
      <c r="F31" s="207">
        <v>10.662080825451421</v>
      </c>
      <c r="G31" s="207">
        <v>12.55374032674119</v>
      </c>
      <c r="H31" s="207">
        <v>13.671539122957871</v>
      </c>
      <c r="I31" s="207">
        <v>12.89767841788478</v>
      </c>
      <c r="J31" s="207">
        <v>14.18744625967326</v>
      </c>
      <c r="K31" s="207">
        <v>13.671539122957871</v>
      </c>
      <c r="L31" s="207">
        <v>15.391229578675841</v>
      </c>
      <c r="M31" s="207">
        <v>17.024935511607911</v>
      </c>
      <c r="N31" s="207">
        <v>17.024935511607911</v>
      </c>
      <c r="O31" s="207">
        <v>19.260533104041269</v>
      </c>
      <c r="P31" s="207">
        <v>20.464316423043851</v>
      </c>
      <c r="Q31" s="207">
        <v>22.785898538263108</v>
      </c>
      <c r="R31" s="207">
        <v>23.98968185726569</v>
      </c>
      <c r="S31" s="207">
        <v>26.69819432502149</v>
      </c>
      <c r="T31" s="207">
        <v>27.20550300945829</v>
      </c>
      <c r="U31" s="207">
        <v>28.245915735167671</v>
      </c>
      <c r="V31" s="207">
        <v>26.723989681857269</v>
      </c>
      <c r="W31" s="207">
        <v>30.748065348237319</v>
      </c>
      <c r="X31" s="207">
        <v>26.79277730008598</v>
      </c>
      <c r="Y31" s="207">
        <v>29.518486672398971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19.160981279582629</v>
      </c>
      <c r="C33" s="203">
        <f>WWP_emi!C5</f>
        <v>21.772020599508881</v>
      </c>
      <c r="D33" s="203">
        <f>WWP_emi!D5</f>
        <v>22.44872987959522</v>
      </c>
      <c r="E33" s="203">
        <f>WWP_emi!E5</f>
        <v>21.269422799331</v>
      </c>
      <c r="F33" s="203">
        <f>WWP_emi!F5</f>
        <v>45.065466719287429</v>
      </c>
      <c r="G33" s="203">
        <f>WWP_emi!G5</f>
        <v>42.386086078947322</v>
      </c>
      <c r="H33" s="203">
        <f>WWP_emi!H5</f>
        <v>38.321633519509639</v>
      </c>
      <c r="I33" s="203">
        <f>WWP_emi!I5</f>
        <v>26.7609754805748</v>
      </c>
      <c r="J33" s="203">
        <f>WWP_emi!J5</f>
        <v>28.32651216094126</v>
      </c>
      <c r="K33" s="203">
        <f>WWP_emi!K5</f>
        <v>19.574393040730829</v>
      </c>
      <c r="L33" s="203">
        <f>WWP_emi!L5</f>
        <v>28.687170600937129</v>
      </c>
      <c r="M33" s="203">
        <f>WWP_emi!M5</f>
        <v>26.769184560908538</v>
      </c>
      <c r="N33" s="203">
        <f>WWP_emi!N5</f>
        <v>13.95098424043058</v>
      </c>
      <c r="O33" s="203">
        <f>WWP_emi!O5</f>
        <v>9.9548049604594215</v>
      </c>
      <c r="P33" s="203">
        <f>WWP_emi!P5</f>
        <v>7.9081563605240959</v>
      </c>
      <c r="Q33" s="203">
        <f>WWP_emi!Q5</f>
        <v>6.6436048802350012</v>
      </c>
      <c r="R33" s="203">
        <f>WWP_emi!R5</f>
        <v>6.6193815601529851</v>
      </c>
      <c r="S33" s="203">
        <f>WWP_emi!S5</f>
        <v>7.8895897201462803</v>
      </c>
      <c r="T33" s="203">
        <f>WWP_emi!T5</f>
        <v>11.856038400191609</v>
      </c>
      <c r="U33" s="203">
        <f>WWP_emi!U5</f>
        <v>9.52440372012979</v>
      </c>
      <c r="V33" s="203">
        <f>WWP_emi!V5</f>
        <v>10.23695748010744</v>
      </c>
      <c r="W33" s="203">
        <f>WWP_emi!W5</f>
        <v>10.95615648007194</v>
      </c>
      <c r="X33" s="203">
        <f>WWP_emi!X5</f>
        <v>9.0760157999525877</v>
      </c>
      <c r="Y33" s="203">
        <f>WWP_emi!Y5</f>
        <v>8.2583586000589264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142.23795745885676</v>
      </c>
      <c r="C35" s="284">
        <f t="shared" si="5"/>
        <v>172.70215379698041</v>
      </c>
      <c r="D35" s="284">
        <f t="shared" si="5"/>
        <v>143.85632291727717</v>
      </c>
      <c r="E35" s="284">
        <f t="shared" si="5"/>
        <v>139.82992785193872</v>
      </c>
      <c r="F35" s="284">
        <f t="shared" si="5"/>
        <v>174.3612453960651</v>
      </c>
      <c r="G35" s="284">
        <f t="shared" si="5"/>
        <v>180.06907043482673</v>
      </c>
      <c r="H35" s="284">
        <f t="shared" si="5"/>
        <v>217.80677091735154</v>
      </c>
      <c r="I35" s="284">
        <f t="shared" si="5"/>
        <v>145.7533119299454</v>
      </c>
      <c r="J35" s="284">
        <f t="shared" si="5"/>
        <v>128.98244941640706</v>
      </c>
      <c r="K35" s="284">
        <f t="shared" si="5"/>
        <v>142.5198855616562</v>
      </c>
      <c r="L35" s="284">
        <f t="shared" si="5"/>
        <v>174.3571987491151</v>
      </c>
      <c r="M35" s="284">
        <f t="shared" si="5"/>
        <v>185.95988568576266</v>
      </c>
      <c r="N35" s="284">
        <f t="shared" si="5"/>
        <v>168.73122728611838</v>
      </c>
      <c r="O35" s="284">
        <f t="shared" si="5"/>
        <v>161.59436212696704</v>
      </c>
      <c r="P35" s="284">
        <f t="shared" si="5"/>
        <v>133.5148231508679</v>
      </c>
      <c r="Q35" s="284">
        <f t="shared" si="5"/>
        <v>157.52836906709618</v>
      </c>
      <c r="R35" s="284">
        <f t="shared" si="5"/>
        <v>168.27979691559437</v>
      </c>
      <c r="S35" s="284">
        <f t="shared" si="5"/>
        <v>211.68174031608342</v>
      </c>
      <c r="T35" s="284">
        <f t="shared" si="5"/>
        <v>216.65588953121824</v>
      </c>
      <c r="U35" s="284">
        <f t="shared" si="5"/>
        <v>229.58925458610969</v>
      </c>
      <c r="V35" s="284">
        <f t="shared" si="5"/>
        <v>423.2201519676014</v>
      </c>
      <c r="W35" s="284">
        <f t="shared" si="5"/>
        <v>319.68287954574924</v>
      </c>
      <c r="X35" s="284">
        <f t="shared" si="5"/>
        <v>185.65903806138184</v>
      </c>
      <c r="Y35" s="284">
        <f t="shared" si="5"/>
        <v>179.83521480661094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124.16635121602798</v>
      </c>
      <c r="C36" s="344">
        <f t="shared" si="6"/>
        <v>118.81908485023364</v>
      </c>
      <c r="D36" s="344">
        <f t="shared" si="6"/>
        <v>124.76757653104978</v>
      </c>
      <c r="E36" s="344">
        <f t="shared" si="6"/>
        <v>137.51505167952953</v>
      </c>
      <c r="F36" s="344">
        <f t="shared" si="6"/>
        <v>149.60895259320571</v>
      </c>
      <c r="G36" s="344">
        <f t="shared" si="6"/>
        <v>145.53955666894089</v>
      </c>
      <c r="H36" s="344">
        <f t="shared" si="6"/>
        <v>135.15873100424491</v>
      </c>
      <c r="I36" s="344">
        <f t="shared" si="6"/>
        <v>138.86565895518805</v>
      </c>
      <c r="J36" s="344">
        <f t="shared" si="6"/>
        <v>151.50062581690804</v>
      </c>
      <c r="K36" s="344">
        <f t="shared" si="6"/>
        <v>169.74113620264802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192.15121550228392</v>
      </c>
      <c r="O36" s="344">
        <f t="shared" si="6"/>
        <v>200.40871792545516</v>
      </c>
      <c r="P36" s="344">
        <f t="shared" si="6"/>
        <v>192.49793257338945</v>
      </c>
      <c r="Q36" s="344">
        <f t="shared" si="6"/>
        <v>189.32826560729598</v>
      </c>
      <c r="R36" s="344">
        <f t="shared" si="6"/>
        <v>198.98309626481168</v>
      </c>
      <c r="S36" s="344">
        <f t="shared" si="6"/>
        <v>195.81649866469536</v>
      </c>
      <c r="T36" s="344">
        <f t="shared" si="6"/>
        <v>195.66354361426687</v>
      </c>
      <c r="U36" s="344">
        <f t="shared" si="6"/>
        <v>186.79312230126797</v>
      </c>
      <c r="V36" s="344">
        <f t="shared" si="6"/>
        <v>191.12818539845694</v>
      </c>
      <c r="W36" s="344">
        <f t="shared" si="6"/>
        <v>167.87837833336218</v>
      </c>
      <c r="X36" s="344">
        <f t="shared" si="6"/>
        <v>155.97334992040169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48.697228547317806</v>
      </c>
      <c r="C37" s="344">
        <f>IF(WWP_ued!C$5=0,"",WWP_ued!C$5/C$5*1000)</f>
        <v>46.630042137284796</v>
      </c>
      <c r="D37" s="344">
        <f>IF(WWP_ued!D$5=0,"",WWP_ued!D$5/D$5*1000)</f>
        <v>49.055423834933968</v>
      </c>
      <c r="E37" s="344">
        <f>IF(WWP_ued!E$5=0,"",WWP_ued!E$5/E$5*1000)</f>
        <v>54.269385439735778</v>
      </c>
      <c r="F37" s="344">
        <f>IF(WWP_ued!F$5=0,"",WWP_ued!F$5/F$5*1000)</f>
        <v>59.893099298119964</v>
      </c>
      <c r="G37" s="344">
        <f>IF(WWP_ued!G$5=0,"",WWP_ued!G$5/G$5*1000)</f>
        <v>59.066455129150555</v>
      </c>
      <c r="H37" s="344">
        <f>IF(WWP_ued!H$5=0,"",WWP_ued!H$5/H$5*1000)</f>
        <v>54.019237621674669</v>
      </c>
      <c r="I37" s="344">
        <f>IF(WWP_ued!I$5=0,"",WWP_ued!I$5/I$5*1000)</f>
        <v>55.941211405136563</v>
      </c>
      <c r="J37" s="344">
        <f>IF(WWP_ued!J$5=0,"",WWP_ued!J$5/J$5*1000)</f>
        <v>62.696521157201246</v>
      </c>
      <c r="K37" s="344">
        <f>IF(WWP_ued!K$5=0,"",WWP_ued!K$5/K$5*1000)</f>
        <v>69.56743283274092</v>
      </c>
      <c r="L37" s="344">
        <f>IF(WWP_ued!L$5=0,"",WWP_ued!L$5/L$5*1000)</f>
        <v>72.752711797514934</v>
      </c>
      <c r="M37" s="344">
        <f>IF(WWP_ued!M$5=0,"",WWP_ued!M$5/M$5*1000)</f>
        <v>74.548025501596726</v>
      </c>
      <c r="N37" s="344">
        <f>IF(WWP_ued!N$5=0,"",WWP_ued!N$5/N$5*1000)</f>
        <v>81.728736074094016</v>
      </c>
      <c r="O37" s="344">
        <f>IF(WWP_ued!O$5=0,"",WWP_ued!O$5/O$5*1000)</f>
        <v>85.825742788553711</v>
      </c>
      <c r="P37" s="344">
        <f>IF(WWP_ued!P$5=0,"",WWP_ued!P$5/P$5*1000)</f>
        <v>83.801684528159925</v>
      </c>
      <c r="Q37" s="344">
        <f>IF(WWP_ued!Q$5=0,"",WWP_ued!Q$5/Q$5*1000)</f>
        <v>82.519239501137776</v>
      </c>
      <c r="R37" s="344">
        <f>IF(WWP_ued!R$5=0,"",WWP_ued!R$5/R$5*1000)</f>
        <v>86.704688757711722</v>
      </c>
      <c r="S37" s="344">
        <f>IF(WWP_ued!S$5=0,"",WWP_ued!S$5/S$5*1000)</f>
        <v>83.979474634178956</v>
      </c>
      <c r="T37" s="344">
        <f>IF(WWP_ued!T$5=0,"",WWP_ued!T$5/T$5*1000)</f>
        <v>84.29704568839297</v>
      </c>
      <c r="U37" s="344">
        <f>IF(WWP_ued!U$5=0,"",WWP_ued!U$5/U$5*1000)</f>
        <v>80.939530937585133</v>
      </c>
      <c r="V37" s="344">
        <f>IF(WWP_ued!V$5=0,"",WWP_ued!V$5/V$5*1000)</f>
        <v>82.762355765522614</v>
      </c>
      <c r="W37" s="344">
        <f>IF(WWP_ued!W$5=0,"",WWP_ued!W$5/W$5*1000)</f>
        <v>72.983220520205762</v>
      </c>
      <c r="X37" s="344">
        <f>IF(WWP_ued!X$5=0,"",WWP_ued!X$5/X$5*1000)</f>
        <v>67.727307025244642</v>
      </c>
      <c r="Y37" s="344">
        <f>IF(WWP_ued!Y$5=0,"",WWP_ued!Y$5/Y$5*1000)</f>
        <v>70.89780753497547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0.53136995534177456</v>
      </c>
      <c r="C38" s="345">
        <f t="shared" si="7"/>
        <v>0.56879463116603035</v>
      </c>
      <c r="D38" s="345">
        <f t="shared" si="7"/>
        <v>0.61803143789755732</v>
      </c>
      <c r="E38" s="345">
        <f t="shared" si="7"/>
        <v>0.56438162580618711</v>
      </c>
      <c r="F38" s="345">
        <f t="shared" si="7"/>
        <v>0.97150315197885539</v>
      </c>
      <c r="G38" s="345">
        <f t="shared" si="7"/>
        <v>0.88949189379540572</v>
      </c>
      <c r="H38" s="345">
        <f t="shared" si="7"/>
        <v>0.66778232949142824</v>
      </c>
      <c r="I38" s="345">
        <f t="shared" si="7"/>
        <v>0.58811885357993066</v>
      </c>
      <c r="J38" s="345">
        <f t="shared" si="7"/>
        <v>0.73755893518712679</v>
      </c>
      <c r="K38" s="345">
        <f t="shared" si="7"/>
        <v>0.53265336979589906</v>
      </c>
      <c r="L38" s="345">
        <f t="shared" si="7"/>
        <v>0.79383219303535457</v>
      </c>
      <c r="M38" s="345">
        <f t="shared" si="7"/>
        <v>0.66984877776828611</v>
      </c>
      <c r="N38" s="345">
        <f t="shared" si="7"/>
        <v>0.39484173890112928</v>
      </c>
      <c r="O38" s="345">
        <f t="shared" si="7"/>
        <v>0.27545391357242155</v>
      </c>
      <c r="P38" s="345">
        <f t="shared" si="7"/>
        <v>0.2297734002700545</v>
      </c>
      <c r="Q38" s="345">
        <f t="shared" si="7"/>
        <v>0.14140244639129804</v>
      </c>
      <c r="R38" s="345">
        <f t="shared" si="7"/>
        <v>0.11886043479035018</v>
      </c>
      <c r="S38" s="345">
        <f t="shared" si="7"/>
        <v>0.10491475691683885</v>
      </c>
      <c r="T38" s="345">
        <f t="shared" si="7"/>
        <v>0.15204893261873056</v>
      </c>
      <c r="U38" s="345">
        <f t="shared" si="7"/>
        <v>0.10614767618250415</v>
      </c>
      <c r="V38" s="345">
        <f t="shared" si="7"/>
        <v>0.11355086934767428</v>
      </c>
      <c r="W38" s="345">
        <f t="shared" si="7"/>
        <v>0.11182488901615471</v>
      </c>
      <c r="X38" s="345">
        <f t="shared" si="7"/>
        <v>9.075812901297875E-2</v>
      </c>
      <c r="Y38" s="345">
        <f t="shared" si="7"/>
        <v>8.8362151609177014E-2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36.059587274290621</v>
      </c>
      <c r="C5" s="223">
        <v>38.277472055030103</v>
      </c>
      <c r="D5" s="223">
        <v>36.322957867583831</v>
      </c>
      <c r="E5" s="223">
        <v>37.686242476354238</v>
      </c>
      <c r="F5" s="223">
        <v>46.387360275150478</v>
      </c>
      <c r="G5" s="223">
        <v>47.652020636285492</v>
      </c>
      <c r="H5" s="223">
        <v>57.386414445399822</v>
      </c>
      <c r="I5" s="223">
        <v>45.502665520206357</v>
      </c>
      <c r="J5" s="223">
        <v>38.405760963026651</v>
      </c>
      <c r="K5" s="223">
        <v>36.748839208942393</v>
      </c>
      <c r="L5" s="223">
        <v>36.137575236457437</v>
      </c>
      <c r="M5" s="223">
        <v>39.96302665520205</v>
      </c>
      <c r="N5" s="223">
        <v>35.333104041272563</v>
      </c>
      <c r="O5" s="223">
        <v>36.139638865004287</v>
      </c>
      <c r="P5" s="223">
        <v>34.417196904557173</v>
      </c>
      <c r="Q5" s="223">
        <v>46.983662940670683</v>
      </c>
      <c r="R5" s="223">
        <v>55.690369733448009</v>
      </c>
      <c r="S5" s="223">
        <v>75.199999999999989</v>
      </c>
      <c r="T5" s="223">
        <v>77.975150472914876</v>
      </c>
      <c r="U5" s="223">
        <v>89.727858985382625</v>
      </c>
      <c r="V5" s="223">
        <v>90.153052450558889</v>
      </c>
      <c r="W5" s="223">
        <v>97.976010318142741</v>
      </c>
      <c r="X5" s="223">
        <v>100.0022355975924</v>
      </c>
      <c r="Y5" s="223">
        <v>93.460361134995736</v>
      </c>
      <c r="DA5" s="89" t="s">
        <v>2871</v>
      </c>
    </row>
    <row r="6" spans="1:105" ht="12" customHeight="1" x14ac:dyDescent="0.25">
      <c r="A6" s="55" t="s">
        <v>91</v>
      </c>
      <c r="B6" s="259">
        <v>0.32156738979857252</v>
      </c>
      <c r="C6" s="259">
        <v>0.33723916013363742</v>
      </c>
      <c r="D6" s="259">
        <v>0.34625902416506282</v>
      </c>
      <c r="E6" s="259">
        <v>0.37186289593420457</v>
      </c>
      <c r="F6" s="259">
        <v>0.45663086145522719</v>
      </c>
      <c r="G6" s="259">
        <v>0.53534087830096144</v>
      </c>
      <c r="H6" s="259">
        <v>0.58304490590824676</v>
      </c>
      <c r="I6" s="259">
        <v>0.54495145734215988</v>
      </c>
      <c r="J6" s="259">
        <v>0.59499159161673931</v>
      </c>
      <c r="K6" s="259">
        <v>0.57037871696655595</v>
      </c>
      <c r="L6" s="259">
        <v>0.64360159666382866</v>
      </c>
      <c r="M6" s="259">
        <v>0.71036089668580471</v>
      </c>
      <c r="N6" s="259">
        <v>0.70489874390150042</v>
      </c>
      <c r="O6" s="259">
        <v>0.79419840870856995</v>
      </c>
      <c r="P6" s="259">
        <v>0.84224432917558179</v>
      </c>
      <c r="Q6" s="259">
        <v>0.93665597572309656</v>
      </c>
      <c r="R6" s="259">
        <v>0.98597955008504157</v>
      </c>
      <c r="S6" s="259">
        <v>1.097485897417003</v>
      </c>
      <c r="T6" s="259">
        <v>1.120841300633721</v>
      </c>
      <c r="U6" s="259">
        <v>1.1626280493797829</v>
      </c>
      <c r="V6" s="259">
        <v>1.1007752883940749</v>
      </c>
      <c r="W6" s="259">
        <v>1.265842236031776</v>
      </c>
      <c r="X6" s="259">
        <v>1.1029179977366039</v>
      </c>
      <c r="Y6" s="259">
        <v>1.2135944782829899</v>
      </c>
      <c r="DA6" s="67" t="s">
        <v>2888</v>
      </c>
    </row>
    <row r="7" spans="1:105" ht="12" customHeight="1" x14ac:dyDescent="0.25">
      <c r="A7" s="173" t="s">
        <v>92</v>
      </c>
      <c r="B7" s="224">
        <v>0.34952977152018738</v>
      </c>
      <c r="C7" s="224">
        <v>0.36656430449308408</v>
      </c>
      <c r="D7" s="224">
        <v>0.37636850452724208</v>
      </c>
      <c r="E7" s="224">
        <v>0.40419879992848318</v>
      </c>
      <c r="F7" s="224">
        <v>0.49633789288611652</v>
      </c>
      <c r="G7" s="224">
        <v>0.5818922590227843</v>
      </c>
      <c r="H7" s="224">
        <v>0.63374446294374664</v>
      </c>
      <c r="I7" s="224">
        <v>0.59233854058930446</v>
      </c>
      <c r="J7" s="224">
        <v>0.64672999088776006</v>
      </c>
      <c r="K7" s="224">
        <v>0.61997686626799575</v>
      </c>
      <c r="L7" s="224">
        <v>0.69956695289546611</v>
      </c>
      <c r="M7" s="224">
        <v>0.77213140944109215</v>
      </c>
      <c r="N7" s="224">
        <v>0.76619428684945723</v>
      </c>
      <c r="O7" s="224">
        <v>0.86325913990061964</v>
      </c>
      <c r="P7" s="224">
        <v>0.91548296649519756</v>
      </c>
      <c r="Q7" s="224">
        <v>1.018104321438148</v>
      </c>
      <c r="R7" s="224">
        <v>1.07171690226635</v>
      </c>
      <c r="S7" s="224">
        <v>1.1929194537141341</v>
      </c>
      <c r="T7" s="224">
        <v>1.218305761558393</v>
      </c>
      <c r="U7" s="224">
        <v>1.2637261406301989</v>
      </c>
      <c r="V7" s="224">
        <v>1.1964948786892109</v>
      </c>
      <c r="W7" s="224">
        <v>1.375915473947583</v>
      </c>
      <c r="X7" s="224">
        <v>1.198823910583265</v>
      </c>
      <c r="Y7" s="224">
        <v>1.319124432916293</v>
      </c>
      <c r="DA7" s="177" t="s">
        <v>2889</v>
      </c>
    </row>
    <row r="8" spans="1:105" ht="12" customHeight="1" x14ac:dyDescent="0.25">
      <c r="A8" s="173" t="s">
        <v>93</v>
      </c>
      <c r="B8" s="224">
        <v>0.86683383337006514</v>
      </c>
      <c r="C8" s="224">
        <v>0.9090794751428487</v>
      </c>
      <c r="D8" s="224">
        <v>0.93339389122756067</v>
      </c>
      <c r="E8" s="224">
        <v>1.0024130238226381</v>
      </c>
      <c r="F8" s="224">
        <v>1.2309179743575689</v>
      </c>
      <c r="G8" s="224">
        <v>1.4430928023765039</v>
      </c>
      <c r="H8" s="224">
        <v>1.5716862681004919</v>
      </c>
      <c r="I8" s="224">
        <v>1.4689995806614751</v>
      </c>
      <c r="J8" s="224">
        <v>1.6038903774016451</v>
      </c>
      <c r="K8" s="224">
        <v>1.537542628344629</v>
      </c>
      <c r="L8" s="224">
        <v>1.7349260431807561</v>
      </c>
      <c r="M8" s="224">
        <v>1.9148858954139081</v>
      </c>
      <c r="N8" s="224">
        <v>1.900161831386654</v>
      </c>
      <c r="O8" s="224">
        <v>2.1408826669535359</v>
      </c>
      <c r="P8" s="224">
        <v>2.27039775690809</v>
      </c>
      <c r="Q8" s="224">
        <v>2.5248987171666082</v>
      </c>
      <c r="R8" s="224">
        <v>2.657857917620547</v>
      </c>
      <c r="S8" s="224">
        <v>2.958440245211051</v>
      </c>
      <c r="T8" s="224">
        <v>3.0213982886648139</v>
      </c>
      <c r="U8" s="224">
        <v>3.134040828762894</v>
      </c>
      <c r="V8" s="224">
        <v>2.967307299149244</v>
      </c>
      <c r="W8" s="224">
        <v>3.4122703753900061</v>
      </c>
      <c r="X8" s="224">
        <v>2.9730832982464972</v>
      </c>
      <c r="Y8" s="224">
        <v>3.2714285936324079</v>
      </c>
      <c r="DA8" s="177" t="s">
        <v>2890</v>
      </c>
    </row>
    <row r="9" spans="1:105" ht="12" customHeight="1" x14ac:dyDescent="0.25">
      <c r="A9" s="173" t="s">
        <v>94</v>
      </c>
      <c r="B9" s="224">
        <v>2.656426263553425</v>
      </c>
      <c r="C9" s="224">
        <v>2.7858887141474402</v>
      </c>
      <c r="D9" s="224">
        <v>2.860400634407041</v>
      </c>
      <c r="E9" s="224">
        <v>3.0719108794564729</v>
      </c>
      <c r="F9" s="224">
        <v>3.7721679859344852</v>
      </c>
      <c r="G9" s="224">
        <v>4.4223811685731604</v>
      </c>
      <c r="H9" s="224">
        <v>4.8164579183724747</v>
      </c>
      <c r="I9" s="224">
        <v>4.5017729084787126</v>
      </c>
      <c r="J9" s="224">
        <v>4.9151479307469756</v>
      </c>
      <c r="K9" s="224">
        <v>4.711824183636768</v>
      </c>
      <c r="L9" s="224">
        <v>5.3167088420055419</v>
      </c>
      <c r="M9" s="224">
        <v>5.8681987117522993</v>
      </c>
      <c r="N9" s="224">
        <v>5.8230765800558748</v>
      </c>
      <c r="O9" s="224">
        <v>6.560769463244708</v>
      </c>
      <c r="P9" s="224">
        <v>6.9576705453635013</v>
      </c>
      <c r="Q9" s="224">
        <v>7.737592842929927</v>
      </c>
      <c r="R9" s="224">
        <v>8.1450484572242576</v>
      </c>
      <c r="S9" s="224">
        <v>9.0661878482274147</v>
      </c>
      <c r="T9" s="224">
        <v>9.2591237878437891</v>
      </c>
      <c r="U9" s="224">
        <v>9.6043186687895155</v>
      </c>
      <c r="V9" s="224">
        <v>9.0933610780380043</v>
      </c>
      <c r="W9" s="224">
        <v>10.45695760200163</v>
      </c>
      <c r="X9" s="224">
        <v>9.1110617204328168</v>
      </c>
      <c r="Y9" s="224">
        <v>10.02534569016383</v>
      </c>
      <c r="DA9" s="177" t="s">
        <v>2891</v>
      </c>
    </row>
    <row r="10" spans="1:105" ht="12" customHeight="1" x14ac:dyDescent="0.25">
      <c r="A10" s="56" t="s">
        <v>95</v>
      </c>
      <c r="B10" s="260">
        <v>0.64090955423480667</v>
      </c>
      <c r="C10" s="260">
        <v>0.68781966211328072</v>
      </c>
      <c r="D10" s="260">
        <v>0.66799554489674229</v>
      </c>
      <c r="E10" s="260">
        <v>0.70196470698474434</v>
      </c>
      <c r="F10" s="260">
        <v>0.9076435267818006</v>
      </c>
      <c r="G10" s="260">
        <v>0.96466711612020173</v>
      </c>
      <c r="H10" s="260">
        <v>1.1068405647954509</v>
      </c>
      <c r="I10" s="260">
        <v>0.93397438929234244</v>
      </c>
      <c r="J10" s="260">
        <v>0.93742179654796742</v>
      </c>
      <c r="K10" s="260">
        <v>0.92040488173037593</v>
      </c>
      <c r="L10" s="260">
        <v>0.98561860792462852</v>
      </c>
      <c r="M10" s="260">
        <v>1.106958678936655</v>
      </c>
      <c r="N10" s="260">
        <v>1.149343129993206</v>
      </c>
      <c r="O10" s="260">
        <v>1.341578709415373</v>
      </c>
      <c r="P10" s="260">
        <v>1.4488081318886319</v>
      </c>
      <c r="Q10" s="260">
        <v>1.6398041345909691</v>
      </c>
      <c r="R10" s="260">
        <v>1.731440088718085</v>
      </c>
      <c r="S10" s="260">
        <v>1.9308965152892561</v>
      </c>
      <c r="T10" s="260">
        <v>1.942846985676423</v>
      </c>
      <c r="U10" s="260">
        <v>2.0295400521802041</v>
      </c>
      <c r="V10" s="260">
        <v>1.9173081588084571</v>
      </c>
      <c r="W10" s="260">
        <v>2.2076732247360411</v>
      </c>
      <c r="X10" s="260">
        <v>1.9293451425061241</v>
      </c>
      <c r="Y10" s="260">
        <v>2.1331692722524709</v>
      </c>
      <c r="DA10" s="68" t="s">
        <v>2892</v>
      </c>
    </row>
    <row r="11" spans="1:105" ht="12" customHeight="1" x14ac:dyDescent="0.25">
      <c r="A11" s="37" t="s">
        <v>159</v>
      </c>
      <c r="B11" s="226">
        <v>8.9453584507760545E-2</v>
      </c>
      <c r="C11" s="226">
        <v>9.0208588155236413E-2</v>
      </c>
      <c r="D11" s="226">
        <v>9.0257475803829645E-2</v>
      </c>
      <c r="E11" s="226">
        <v>8.7589128115272932E-2</v>
      </c>
      <c r="F11" s="226">
        <v>0.12537992223579281</v>
      </c>
      <c r="G11" s="226">
        <v>6.7089404809213882E-2</v>
      </c>
      <c r="H11" s="226">
        <v>8.5170263561376039E-2</v>
      </c>
      <c r="I11" s="226">
        <v>7.0381556973423465E-2</v>
      </c>
      <c r="J11" s="226">
        <v>4.0818805735213022E-2</v>
      </c>
      <c r="K11" s="226">
        <v>4.0818890375993983E-2</v>
      </c>
      <c r="L11" s="226">
        <v>2.7984964354217181E-2</v>
      </c>
      <c r="M11" s="226">
        <v>1.4330096806720941E-2</v>
      </c>
      <c r="N11" s="226">
        <v>1.138538998773273E-2</v>
      </c>
      <c r="O11" s="226">
        <v>6.3328546050342724E-3</v>
      </c>
      <c r="P11" s="226">
        <v>3.864779817617878E-3</v>
      </c>
      <c r="Q11" s="226">
        <v>6.4244735760381026E-3</v>
      </c>
      <c r="R11" s="226">
        <v>7.8607821945611191E-3</v>
      </c>
      <c r="S11" s="226">
        <v>9.7907602772915967E-3</v>
      </c>
      <c r="T11" s="226">
        <v>2.955447270971396E-2</v>
      </c>
      <c r="U11" s="226">
        <v>2.115515423087698E-2</v>
      </c>
      <c r="V11" s="226">
        <v>2.853129016982062E-2</v>
      </c>
      <c r="W11" s="226">
        <v>2.8666504100649168E-2</v>
      </c>
      <c r="X11" s="226">
        <v>2.086422858080873E-2</v>
      </c>
      <c r="Y11" s="226">
        <v>1.5591980726541971E-2</v>
      </c>
      <c r="DA11" s="69" t="s">
        <v>2893</v>
      </c>
    </row>
    <row r="12" spans="1:105" ht="12" customHeight="1" x14ac:dyDescent="0.25">
      <c r="A12" s="37" t="s">
        <v>35</v>
      </c>
      <c r="B12" s="226">
        <v>0.24860586369752599</v>
      </c>
      <c r="C12" s="226">
        <v>0.30482772715350698</v>
      </c>
      <c r="D12" s="226">
        <v>0.23074811756479549</v>
      </c>
      <c r="E12" s="226">
        <v>0.24385203430546859</v>
      </c>
      <c r="F12" s="226">
        <v>0.43487833331395681</v>
      </c>
      <c r="G12" s="226">
        <v>0.43648955377797699</v>
      </c>
      <c r="H12" s="226">
        <v>0.52035510879334967</v>
      </c>
      <c r="I12" s="226">
        <v>0.27565703029042682</v>
      </c>
      <c r="J12" s="226">
        <v>0.14924071059570551</v>
      </c>
      <c r="K12" s="226">
        <v>9.2158113323120378E-2</v>
      </c>
      <c r="L12" s="226">
        <v>0.1045246538727089</v>
      </c>
      <c r="M12" s="226">
        <v>0.1138191697528268</v>
      </c>
      <c r="N12" s="226">
        <v>3.5765420561885412E-2</v>
      </c>
      <c r="O12" s="226">
        <v>1.4618893315227879E-2</v>
      </c>
      <c r="P12" s="226">
        <v>5.8277464741613794E-3</v>
      </c>
      <c r="Q12" s="226">
        <v>5.3178900255119992E-3</v>
      </c>
      <c r="R12" s="226">
        <v>5.8894261583075456E-3</v>
      </c>
      <c r="S12" s="226">
        <v>1.3686350273306599E-2</v>
      </c>
      <c r="T12" s="226">
        <v>2.6132518808401301E-2</v>
      </c>
      <c r="U12" s="226">
        <v>2.472032788217237E-2</v>
      </c>
      <c r="V12" s="226">
        <v>2.9865158556005151E-2</v>
      </c>
      <c r="W12" s="226">
        <v>2.4666386304069209E-2</v>
      </c>
      <c r="X12" s="226">
        <v>2.9182593460753799E-2</v>
      </c>
      <c r="Y12" s="226">
        <v>1.2606934742313581E-2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0.30285010602952012</v>
      </c>
      <c r="C15" s="226">
        <v>0.29278334680453733</v>
      </c>
      <c r="D15" s="226">
        <v>0.34698995152811712</v>
      </c>
      <c r="E15" s="226">
        <v>0.37052354456400283</v>
      </c>
      <c r="F15" s="226">
        <v>0.34738527123205099</v>
      </c>
      <c r="G15" s="226">
        <v>0.46108815753301091</v>
      </c>
      <c r="H15" s="226">
        <v>0.50131519244072575</v>
      </c>
      <c r="I15" s="226">
        <v>0.58793580202849227</v>
      </c>
      <c r="J15" s="226">
        <v>0.74736228021704887</v>
      </c>
      <c r="K15" s="226">
        <v>0.78742787803126157</v>
      </c>
      <c r="L15" s="226">
        <v>0.85310898969770244</v>
      </c>
      <c r="M15" s="226">
        <v>0.97880941237710772</v>
      </c>
      <c r="N15" s="226">
        <v>1.102192319443587</v>
      </c>
      <c r="O15" s="226">
        <v>1.3206269614951101</v>
      </c>
      <c r="P15" s="226">
        <v>1.4391156055968519</v>
      </c>
      <c r="Q15" s="226">
        <v>1.628061770989419</v>
      </c>
      <c r="R15" s="226">
        <v>1.7176898803652161</v>
      </c>
      <c r="S15" s="226">
        <v>1.907419404738657</v>
      </c>
      <c r="T15" s="226">
        <v>1.8871599941583079</v>
      </c>
      <c r="U15" s="226">
        <v>1.9836645700671549</v>
      </c>
      <c r="V15" s="226">
        <v>1.8589117100826309</v>
      </c>
      <c r="W15" s="226">
        <v>2.1543403343313221</v>
      </c>
      <c r="X15" s="226">
        <v>1.879298320464561</v>
      </c>
      <c r="Y15" s="226">
        <v>2.1049703567836149</v>
      </c>
      <c r="DA15" s="69" t="s">
        <v>2897</v>
      </c>
    </row>
    <row r="16" spans="1:105" ht="12" customHeight="1" x14ac:dyDescent="0.25">
      <c r="A16" s="57" t="s">
        <v>2898</v>
      </c>
      <c r="B16" s="261">
        <v>24.21533250580223</v>
      </c>
      <c r="C16" s="261">
        <v>25.74910591085893</v>
      </c>
      <c r="D16" s="261">
        <v>23.886336226802161</v>
      </c>
      <c r="E16" s="261">
        <v>24.54616071078787</v>
      </c>
      <c r="F16" s="261">
        <v>30.0215548778189</v>
      </c>
      <c r="G16" s="261">
        <v>29.530586401012659</v>
      </c>
      <c r="H16" s="261">
        <v>36.910949173299812</v>
      </c>
      <c r="I16" s="261">
        <v>27.637833980958721</v>
      </c>
      <c r="J16" s="261">
        <v>20.51327416713854</v>
      </c>
      <c r="K16" s="261">
        <v>19.653010670415888</v>
      </c>
      <c r="L16" s="261">
        <v>17.573353618315291</v>
      </c>
      <c r="M16" s="261">
        <v>19.466557672422791</v>
      </c>
      <c r="N16" s="261">
        <v>15.651291815312261</v>
      </c>
      <c r="O16" s="261">
        <v>14.50233421225966</v>
      </c>
      <c r="P16" s="261">
        <v>12.007924360122219</v>
      </c>
      <c r="Q16" s="261">
        <v>21.159442927073439</v>
      </c>
      <c r="R16" s="261">
        <v>27.923033366922908</v>
      </c>
      <c r="S16" s="261">
        <v>42.932252860654437</v>
      </c>
      <c r="T16" s="261">
        <v>44.503378262808504</v>
      </c>
      <c r="U16" s="261">
        <v>54.415957075646688</v>
      </c>
      <c r="V16" s="261">
        <v>56.099880278867289</v>
      </c>
      <c r="W16" s="261">
        <v>59.461795601986303</v>
      </c>
      <c r="X16" s="261">
        <v>65.20824395822153</v>
      </c>
      <c r="Y16" s="261">
        <v>56.956102147410562</v>
      </c>
      <c r="DA16" s="70" t="s">
        <v>2899</v>
      </c>
    </row>
    <row r="17" spans="1:105" ht="12" customHeight="1" x14ac:dyDescent="0.25">
      <c r="A17" s="46" t="s">
        <v>28</v>
      </c>
      <c r="B17" s="229">
        <v>2.435870048689287E-2</v>
      </c>
      <c r="C17" s="229">
        <v>2.578116574600204E-2</v>
      </c>
      <c r="D17" s="229">
        <v>2.5400899437950829E-2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7.5333357459589759E-2</v>
      </c>
      <c r="T19" s="229">
        <v>7.3823540870722751E-2</v>
      </c>
      <c r="U19" s="229">
        <v>2.5050638153754651E-2</v>
      </c>
      <c r="V19" s="229">
        <v>2.5729150987050128E-2</v>
      </c>
      <c r="W19" s="229">
        <v>2.5784867138952821E-2</v>
      </c>
      <c r="X19" s="229">
        <v>1.8364981217262311E-2</v>
      </c>
      <c r="Y19" s="229">
        <v>1.8464081755110461E-2</v>
      </c>
      <c r="DA19" s="73" t="s">
        <v>2902</v>
      </c>
    </row>
    <row r="20" spans="1:105" ht="12" customHeight="1" x14ac:dyDescent="0.25">
      <c r="A20" s="46" t="s">
        <v>159</v>
      </c>
      <c r="B20" s="229">
        <v>0.94553122248549881</v>
      </c>
      <c r="C20" s="229">
        <v>1.000713619092727</v>
      </c>
      <c r="D20" s="229">
        <v>1.0693081193469309</v>
      </c>
      <c r="E20" s="229">
        <v>1.140218756978951</v>
      </c>
      <c r="F20" s="229">
        <v>2.1118691658952309</v>
      </c>
      <c r="G20" s="229">
        <v>1.425715124817043</v>
      </c>
      <c r="H20" s="229">
        <v>1.3813407615669231</v>
      </c>
      <c r="I20" s="229">
        <v>1.436332036376436</v>
      </c>
      <c r="J20" s="229">
        <v>1.558701101132405</v>
      </c>
      <c r="K20" s="229">
        <v>1.4350502016591189</v>
      </c>
      <c r="L20" s="229">
        <v>1.6192662487693761</v>
      </c>
      <c r="M20" s="229">
        <v>0.79512399813885248</v>
      </c>
      <c r="N20" s="229">
        <v>0.86083740408615994</v>
      </c>
      <c r="O20" s="229">
        <v>0.67180786282585769</v>
      </c>
      <c r="P20" s="229">
        <v>0.65683672863734366</v>
      </c>
      <c r="Q20" s="229">
        <v>0.43491091798586912</v>
      </c>
      <c r="R20" s="229">
        <v>0.34035863076711992</v>
      </c>
      <c r="S20" s="229">
        <v>0.22376654739712221</v>
      </c>
      <c r="T20" s="229">
        <v>0.66872739882996879</v>
      </c>
      <c r="U20" s="229">
        <v>0.3435564397318458</v>
      </c>
      <c r="V20" s="229">
        <v>0.39427368932244139</v>
      </c>
      <c r="W20" s="229">
        <v>0.46295232035141409</v>
      </c>
      <c r="X20" s="229">
        <v>0.213957655144555</v>
      </c>
      <c r="Y20" s="229">
        <v>0.24960753609065039</v>
      </c>
      <c r="DA20" s="73" t="s">
        <v>2903</v>
      </c>
    </row>
    <row r="21" spans="1:105" ht="12" customHeight="1" x14ac:dyDescent="0.25">
      <c r="A21" s="46" t="s">
        <v>32</v>
      </c>
      <c r="B21" s="229">
        <v>0.62267274912052806</v>
      </c>
      <c r="C21" s="229">
        <v>0.6414994279415408</v>
      </c>
      <c r="D21" s="229">
        <v>1.3105696252537209</v>
      </c>
      <c r="E21" s="229">
        <v>0.64577149166604175</v>
      </c>
      <c r="F21" s="229">
        <v>2.8155762872072341</v>
      </c>
      <c r="G21" s="229">
        <v>1.4841892847447691</v>
      </c>
      <c r="H21" s="229">
        <v>0.55529559218007363</v>
      </c>
      <c r="I21" s="229">
        <v>0</v>
      </c>
      <c r="J21" s="229">
        <v>0.73496953475921134</v>
      </c>
      <c r="K21" s="229">
        <v>0.27095122986727738</v>
      </c>
      <c r="L21" s="229">
        <v>0.75804098262239783</v>
      </c>
      <c r="M21" s="229">
        <v>0.73881175717619418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0.28769822491027219</v>
      </c>
      <c r="C22" s="229">
        <v>0.27680116745569489</v>
      </c>
      <c r="D22" s="229">
        <v>0.27878968159125628</v>
      </c>
      <c r="E22" s="229">
        <v>0.27783519480264401</v>
      </c>
      <c r="F22" s="229">
        <v>0.26598365056900902</v>
      </c>
      <c r="G22" s="229">
        <v>0.26105213551408818</v>
      </c>
      <c r="H22" s="229">
        <v>0.26105213551731349</v>
      </c>
      <c r="I22" s="229">
        <v>0.26598365057974233</v>
      </c>
      <c r="J22" s="229">
        <v>0.2551661336929682</v>
      </c>
      <c r="K22" s="229">
        <v>0.25421164690975617</v>
      </c>
      <c r="L22" s="229">
        <v>0.23941710175030331</v>
      </c>
      <c r="M22" s="229">
        <v>0.23448558669795749</v>
      </c>
      <c r="N22" s="229">
        <v>0.21770252740507481</v>
      </c>
      <c r="O22" s="229">
        <v>0.21277101235566889</v>
      </c>
      <c r="P22" s="229">
        <v>0.19606749363260151</v>
      </c>
      <c r="Q22" s="229">
        <v>0.19606749362660969</v>
      </c>
      <c r="R22" s="229">
        <v>0.1970219804086118</v>
      </c>
      <c r="S22" s="229">
        <v>0.18031846168130691</v>
      </c>
      <c r="T22" s="229">
        <v>0.19209046535478691</v>
      </c>
      <c r="U22" s="229">
        <v>3.8418093070890093E-2</v>
      </c>
      <c r="V22" s="229">
        <v>7.4847672007435306E-2</v>
      </c>
      <c r="W22" s="229">
        <v>6.6018669251704895E-2</v>
      </c>
      <c r="X22" s="229">
        <v>9.8550760483852112E-2</v>
      </c>
      <c r="Y22" s="229">
        <v>9.8550760485421399E-2</v>
      </c>
      <c r="DA22" s="73" t="s">
        <v>2905</v>
      </c>
    </row>
    <row r="23" spans="1:105" ht="12" customHeight="1" x14ac:dyDescent="0.25">
      <c r="A23" s="46" t="s">
        <v>35</v>
      </c>
      <c r="B23" s="229">
        <v>2.6277829727280739</v>
      </c>
      <c r="C23" s="229">
        <v>3.3815545091411452</v>
      </c>
      <c r="D23" s="229">
        <v>2.7337440299386988</v>
      </c>
      <c r="E23" s="229">
        <v>3.1744198101463632</v>
      </c>
      <c r="F23" s="229">
        <v>7.3249857446431896</v>
      </c>
      <c r="G23" s="229">
        <v>9.275827687182538</v>
      </c>
      <c r="H23" s="229">
        <v>8.4394211337372056</v>
      </c>
      <c r="I23" s="229">
        <v>5.6255507932005164</v>
      </c>
      <c r="J23" s="229">
        <v>5.6988845153456786</v>
      </c>
      <c r="K23" s="229">
        <v>3.2399587027149201</v>
      </c>
      <c r="L23" s="229">
        <v>6.0480064236663296</v>
      </c>
      <c r="M23" s="229">
        <v>6.3154041831920429</v>
      </c>
      <c r="N23" s="229">
        <v>2.7041859633895871</v>
      </c>
      <c r="O23" s="229">
        <v>1.550815246441192</v>
      </c>
      <c r="P23" s="229">
        <v>0.99045174888523135</v>
      </c>
      <c r="Q23" s="229">
        <v>0.35999968018696421</v>
      </c>
      <c r="R23" s="229">
        <v>0.25500223433649422</v>
      </c>
      <c r="S23" s="229">
        <v>0.31279974796529969</v>
      </c>
      <c r="T23" s="229">
        <v>0.59129903954854091</v>
      </c>
      <c r="U23" s="229">
        <v>0.40145430959833522</v>
      </c>
      <c r="V23" s="229">
        <v>0.41270640675517228</v>
      </c>
      <c r="W23" s="229">
        <v>0.39835205346488622</v>
      </c>
      <c r="X23" s="229">
        <v>0.29926048996812171</v>
      </c>
      <c r="Y23" s="229">
        <v>0.201820793257382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19.24436254567069</v>
      </c>
      <c r="C25" s="229">
        <v>20.260731889841811</v>
      </c>
      <c r="D25" s="229">
        <v>18.31644231026285</v>
      </c>
      <c r="E25" s="229">
        <v>19.266474822641278</v>
      </c>
      <c r="F25" s="229">
        <v>17.498924379540071</v>
      </c>
      <c r="G25" s="229">
        <v>17.07910927539794</v>
      </c>
      <c r="H25" s="229">
        <v>26.2704988465531</v>
      </c>
      <c r="I25" s="229">
        <v>20.30495644518404</v>
      </c>
      <c r="J25" s="229">
        <v>12.262530340724391</v>
      </c>
      <c r="K25" s="229">
        <v>14.449895888346269</v>
      </c>
      <c r="L25" s="229">
        <v>8.9040890492810494</v>
      </c>
      <c r="M25" s="229">
        <v>10.69375177002042</v>
      </c>
      <c r="N25" s="229">
        <v>9.6111251347962785</v>
      </c>
      <c r="O25" s="229">
        <v>9.9204583936537354</v>
      </c>
      <c r="P25" s="229">
        <v>7.5784659871509144</v>
      </c>
      <c r="Q25" s="229">
        <v>7.8214624141117284</v>
      </c>
      <c r="R25" s="229">
        <v>8.086650658943217</v>
      </c>
      <c r="S25" s="229">
        <v>15.232018267300511</v>
      </c>
      <c r="T25" s="229">
        <v>12.24264519917711</v>
      </c>
      <c r="U25" s="229">
        <v>10.806460750940371</v>
      </c>
      <c r="V25" s="229">
        <v>10.10165180121602</v>
      </c>
      <c r="W25" s="229">
        <v>9.6619515558350635</v>
      </c>
      <c r="X25" s="229">
        <v>9.0565683127133862</v>
      </c>
      <c r="Y25" s="229">
        <v>7.9651126749391512</v>
      </c>
      <c r="DA25" s="73" t="s">
        <v>2908</v>
      </c>
    </row>
    <row r="26" spans="1:105" ht="12" customHeight="1" x14ac:dyDescent="0.25">
      <c r="A26" s="46" t="s">
        <v>39</v>
      </c>
      <c r="B26" s="229">
        <v>0.46292609040027211</v>
      </c>
      <c r="C26" s="229">
        <v>0.16202413164001439</v>
      </c>
      <c r="D26" s="229">
        <v>0.1520815609707509</v>
      </c>
      <c r="E26" s="229">
        <v>4.1440634552584447E-2</v>
      </c>
      <c r="F26" s="229">
        <v>4.2156499641619258E-3</v>
      </c>
      <c r="G26" s="229">
        <v>4.6928933562861664E-3</v>
      </c>
      <c r="H26" s="229">
        <v>3.3407037451941399E-3</v>
      </c>
      <c r="I26" s="229">
        <v>5.0110556179795967E-3</v>
      </c>
      <c r="J26" s="229">
        <v>3.0225414838942598E-3</v>
      </c>
      <c r="K26" s="229">
        <v>2.9430009185422339E-3</v>
      </c>
      <c r="L26" s="229">
        <v>4.5338122258363114E-3</v>
      </c>
      <c r="M26" s="229">
        <v>0.68898037719732341</v>
      </c>
      <c r="N26" s="229">
        <v>2.2574407856351582</v>
      </c>
      <c r="O26" s="229">
        <v>2.1464816969832081</v>
      </c>
      <c r="P26" s="229">
        <v>2.5861024018161349</v>
      </c>
      <c r="Q26" s="229">
        <v>12.347002421162269</v>
      </c>
      <c r="R26" s="229">
        <v>19.043999862467469</v>
      </c>
      <c r="S26" s="229">
        <v>26.908016478850609</v>
      </c>
      <c r="T26" s="229">
        <v>30.73479261902737</v>
      </c>
      <c r="U26" s="229">
        <v>42.801016844151498</v>
      </c>
      <c r="V26" s="229">
        <v>45.090671558579167</v>
      </c>
      <c r="W26" s="229">
        <v>48.846736135944283</v>
      </c>
      <c r="X26" s="229">
        <v>55.521541758694347</v>
      </c>
      <c r="Y26" s="229">
        <v>48.422546300882843</v>
      </c>
      <c r="DA26" s="73" t="s">
        <v>2909</v>
      </c>
    </row>
    <row r="27" spans="1:105" ht="12" customHeight="1" x14ac:dyDescent="0.25">
      <c r="A27" s="57" t="s">
        <v>2910</v>
      </c>
      <c r="B27" s="261">
        <v>1.635799330714478</v>
      </c>
      <c r="C27" s="261">
        <v>1.7155209450276341</v>
      </c>
      <c r="D27" s="261">
        <v>1.761404601187494</v>
      </c>
      <c r="E27" s="261">
        <v>1.891650383665302</v>
      </c>
      <c r="F27" s="261">
        <v>2.322861338707026</v>
      </c>
      <c r="G27" s="261">
        <v>2.7232557722266311</v>
      </c>
      <c r="H27" s="261">
        <v>2.9659240865767349</v>
      </c>
      <c r="I27" s="261">
        <v>2.772144369957946</v>
      </c>
      <c r="J27" s="261">
        <v>3.0266963573547181</v>
      </c>
      <c r="K27" s="261">
        <v>2.901491734134221</v>
      </c>
      <c r="L27" s="261">
        <v>3.273973339550782</v>
      </c>
      <c r="M27" s="261">
        <v>3.6135749961843109</v>
      </c>
      <c r="N27" s="261">
        <v>3.5857892624554601</v>
      </c>
      <c r="O27" s="261">
        <v>4.0400527747349004</v>
      </c>
      <c r="P27" s="261">
        <v>4.284460283197526</v>
      </c>
      <c r="Q27" s="261">
        <v>4.7647282243305353</v>
      </c>
      <c r="R27" s="261">
        <v>5.0156351026065158</v>
      </c>
      <c r="S27" s="261">
        <v>5.5828630433821447</v>
      </c>
      <c r="T27" s="261">
        <v>5.701670964093279</v>
      </c>
      <c r="U27" s="261">
        <v>5.9142383381493344</v>
      </c>
      <c r="V27" s="261">
        <v>5.5995960322655112</v>
      </c>
      <c r="W27" s="261">
        <v>6.4392844180746884</v>
      </c>
      <c r="X27" s="261">
        <v>5.6104959015296822</v>
      </c>
      <c r="Y27" s="261">
        <v>6.1735023460482559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4.0793692230377303</v>
      </c>
      <c r="C28" s="261">
        <f t="shared" si="0"/>
        <v>4.3693794536016437</v>
      </c>
      <c r="D28" s="261">
        <f t="shared" si="0"/>
        <v>4.0976337840124835</v>
      </c>
      <c r="E28" s="261">
        <f t="shared" si="0"/>
        <v>4.1998987979592677</v>
      </c>
      <c r="F28" s="261">
        <f t="shared" si="0"/>
        <v>5.3420014729020995</v>
      </c>
      <c r="G28" s="261">
        <f t="shared" si="0"/>
        <v>5.296871852653843</v>
      </c>
      <c r="H28" s="261">
        <f t="shared" si="0"/>
        <v>6.4518985613702897</v>
      </c>
      <c r="I28" s="261">
        <f t="shared" si="0"/>
        <v>4.858049951080325</v>
      </c>
      <c r="J28" s="261">
        <f t="shared" si="0"/>
        <v>3.7736730170621682</v>
      </c>
      <c r="K28" s="261">
        <f t="shared" si="0"/>
        <v>3.5393031592683482</v>
      </c>
      <c r="L28" s="261">
        <f t="shared" si="0"/>
        <v>3.3203092030832955</v>
      </c>
      <c r="M28" s="261">
        <f t="shared" si="0"/>
        <v>3.6522367691780486</v>
      </c>
      <c r="N28" s="261">
        <f t="shared" si="0"/>
        <v>2.9162036191161995</v>
      </c>
      <c r="O28" s="261">
        <f t="shared" si="0"/>
        <v>2.7011234575307896</v>
      </c>
      <c r="P28" s="261">
        <f t="shared" si="0"/>
        <v>2.3014567826277901</v>
      </c>
      <c r="Q28" s="261">
        <f t="shared" si="0"/>
        <v>3.4338208411824973</v>
      </c>
      <c r="R28" s="261">
        <f t="shared" si="0"/>
        <v>4.1925910625751754</v>
      </c>
      <c r="S28" s="261">
        <f t="shared" si="0"/>
        <v>6.0232434862363053</v>
      </c>
      <c r="T28" s="261">
        <f t="shared" si="0"/>
        <v>6.6979045146514045</v>
      </c>
      <c r="U28" s="261">
        <f t="shared" si="0"/>
        <v>7.5256011496872599</v>
      </c>
      <c r="V28" s="261">
        <f t="shared" si="0"/>
        <v>7.7493839933911133</v>
      </c>
      <c r="W28" s="261">
        <f t="shared" si="0"/>
        <v>8.2631826676103532</v>
      </c>
      <c r="X28" s="261">
        <f t="shared" si="0"/>
        <v>8.4306970809208917</v>
      </c>
      <c r="Y28" s="261">
        <f t="shared" si="0"/>
        <v>7.4852231734059682</v>
      </c>
      <c r="DA28" s="70"/>
    </row>
    <row r="29" spans="1:105" ht="12" customHeight="1" x14ac:dyDescent="0.25">
      <c r="A29" s="60" t="s">
        <v>2913</v>
      </c>
      <c r="B29" s="329">
        <v>1.9777586908008331</v>
      </c>
      <c r="C29" s="329">
        <v>2.1366968699590472</v>
      </c>
      <c r="D29" s="329">
        <v>2.0119413032708069</v>
      </c>
      <c r="E29" s="329">
        <v>2.0496186966719989</v>
      </c>
      <c r="F29" s="329">
        <v>2.7112781546150262</v>
      </c>
      <c r="G29" s="329">
        <v>2.6717024664749638</v>
      </c>
      <c r="H29" s="329">
        <v>3.2080701966865068</v>
      </c>
      <c r="I29" s="329">
        <v>2.3820428784494201</v>
      </c>
      <c r="J29" s="329">
        <v>1.853103653647558</v>
      </c>
      <c r="K29" s="329">
        <v>1.699129060575248</v>
      </c>
      <c r="L29" s="329">
        <v>1.6167819242056209</v>
      </c>
      <c r="M29" s="329">
        <v>1.7663062924966551</v>
      </c>
      <c r="N29" s="329">
        <v>1.3417407245761599</v>
      </c>
      <c r="O29" s="329">
        <v>1.1809171117066251</v>
      </c>
      <c r="P29" s="329">
        <v>0.962444846723573</v>
      </c>
      <c r="Q29" s="329">
        <v>1.312352557958899</v>
      </c>
      <c r="R29" s="329">
        <v>1.501727294037402</v>
      </c>
      <c r="S29" s="329">
        <v>2.0679308330609709</v>
      </c>
      <c r="T29" s="329">
        <v>2.6051530381638561</v>
      </c>
      <c r="U29" s="329">
        <v>2.6116166259318869</v>
      </c>
      <c r="V29" s="329">
        <v>2.7258693908451659</v>
      </c>
      <c r="W29" s="329">
        <v>2.8955351649407768</v>
      </c>
      <c r="X29" s="329">
        <v>2.6683392418398508</v>
      </c>
      <c r="Y29" s="329">
        <v>2.3432901657111</v>
      </c>
      <c r="DA29" s="72" t="s">
        <v>2914</v>
      </c>
    </row>
    <row r="30" spans="1:105" ht="12" customHeight="1" x14ac:dyDescent="0.25">
      <c r="A30" s="59" t="s">
        <v>28</v>
      </c>
      <c r="B30" s="230">
        <v>1.141509147329809E-2</v>
      </c>
      <c r="C30" s="230">
        <v>1.090919984873754E-2</v>
      </c>
      <c r="D30" s="230">
        <v>9.9445209647010865E-3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0.25459104598316151</v>
      </c>
      <c r="T31" s="295">
        <v>0.14418534676262959</v>
      </c>
      <c r="U31" s="295">
        <v>8.4957724352740807E-2</v>
      </c>
      <c r="V31" s="295">
        <v>8.4224241985134798E-2</v>
      </c>
      <c r="W31" s="295">
        <v>8.4164012003759434E-2</v>
      </c>
      <c r="X31" s="295">
        <v>9.2185017978274511E-2</v>
      </c>
      <c r="Y31" s="295">
        <v>9.2077888838555638E-2</v>
      </c>
      <c r="DA31" s="122" t="s">
        <v>2916</v>
      </c>
    </row>
    <row r="32" spans="1:105" ht="12" customHeight="1" x14ac:dyDescent="0.25">
      <c r="A32" s="59" t="s">
        <v>159</v>
      </c>
      <c r="B32" s="295">
        <v>0.44309939281609451</v>
      </c>
      <c r="C32" s="295">
        <v>0.42344806940038771</v>
      </c>
      <c r="D32" s="295">
        <v>0.41863702647800799</v>
      </c>
      <c r="E32" s="295">
        <v>0.47113316336786831</v>
      </c>
      <c r="F32" s="295">
        <v>0.46732478170947089</v>
      </c>
      <c r="G32" s="295">
        <v>0.31258578353958899</v>
      </c>
      <c r="H32" s="295">
        <v>0.4270830355360285</v>
      </c>
      <c r="I32" s="295">
        <v>0.48448899265356471</v>
      </c>
      <c r="J32" s="295">
        <v>0.3613906505237921</v>
      </c>
      <c r="K32" s="295">
        <v>0.49299538104696178</v>
      </c>
      <c r="L32" s="295">
        <v>0.31073031921071131</v>
      </c>
      <c r="M32" s="295">
        <v>0.1789236460938485</v>
      </c>
      <c r="N32" s="295">
        <v>0.32398682511824589</v>
      </c>
      <c r="O32" s="295">
        <v>0.35694283825373091</v>
      </c>
      <c r="P32" s="295">
        <v>0.38376345931013028</v>
      </c>
      <c r="Q32" s="295">
        <v>0.71801339297140854</v>
      </c>
      <c r="R32" s="295">
        <v>0.85851434910023539</v>
      </c>
      <c r="S32" s="295">
        <v>0.75622488203095517</v>
      </c>
      <c r="T32" s="295">
        <v>1.3060968188835449</v>
      </c>
      <c r="U32" s="295">
        <v>1.1651508886599931</v>
      </c>
      <c r="V32" s="295">
        <v>1.2906528720896759</v>
      </c>
      <c r="W32" s="295">
        <v>1.5111159750116561</v>
      </c>
      <c r="X32" s="295">
        <v>1.0739836895422921</v>
      </c>
      <c r="Y32" s="295">
        <v>1.2447591635614039</v>
      </c>
      <c r="DA32" s="122" t="s">
        <v>2917</v>
      </c>
    </row>
    <row r="33" spans="1:105" ht="12" customHeight="1" x14ac:dyDescent="0.25">
      <c r="A33" s="59" t="s">
        <v>32</v>
      </c>
      <c r="B33" s="295">
        <v>0.29179990094157437</v>
      </c>
      <c r="C33" s="295">
        <v>0.27144798381936308</v>
      </c>
      <c r="D33" s="295">
        <v>0.51309155984310628</v>
      </c>
      <c r="E33" s="295">
        <v>0.2668298199965724</v>
      </c>
      <c r="F33" s="295">
        <v>0.62304454984914426</v>
      </c>
      <c r="G33" s="295">
        <v>0.32540615051168892</v>
      </c>
      <c r="H33" s="295">
        <v>0.1716863309376486</v>
      </c>
      <c r="I33" s="295">
        <v>0</v>
      </c>
      <c r="J33" s="295">
        <v>0.17040542159675909</v>
      </c>
      <c r="K33" s="295">
        <v>9.3082252216073566E-2</v>
      </c>
      <c r="L33" s="295">
        <v>0.14546484661436709</v>
      </c>
      <c r="M33" s="295">
        <v>0.1662519225685391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1.2314443055698661</v>
      </c>
      <c r="C34" s="295">
        <v>1.430891616890559</v>
      </c>
      <c r="D34" s="295">
        <v>1.070268195984992</v>
      </c>
      <c r="E34" s="295">
        <v>1.3116557133075579</v>
      </c>
      <c r="F34" s="295">
        <v>1.620908823056411</v>
      </c>
      <c r="G34" s="295">
        <v>2.0337105324236862</v>
      </c>
      <c r="H34" s="295">
        <v>2.6093008302128302</v>
      </c>
      <c r="I34" s="295">
        <v>1.8975538857958549</v>
      </c>
      <c r="J34" s="295">
        <v>1.3213075815270059</v>
      </c>
      <c r="K34" s="295">
        <v>1.113051427312213</v>
      </c>
      <c r="L34" s="295">
        <v>1.160586758380542</v>
      </c>
      <c r="M34" s="295">
        <v>1.421130723834267</v>
      </c>
      <c r="N34" s="295">
        <v>1.0177538994579141</v>
      </c>
      <c r="O34" s="295">
        <v>0.82397427345289442</v>
      </c>
      <c r="P34" s="295">
        <v>0.57868138741344266</v>
      </c>
      <c r="Q34" s="295">
        <v>0.59433916498749007</v>
      </c>
      <c r="R34" s="295">
        <v>0.64321294493716685</v>
      </c>
      <c r="S34" s="295">
        <v>1.057114905046854</v>
      </c>
      <c r="T34" s="295">
        <v>1.1548708725176811</v>
      </c>
      <c r="U34" s="295">
        <v>1.361508012919153</v>
      </c>
      <c r="V34" s="295">
        <v>1.350992276770355</v>
      </c>
      <c r="W34" s="295">
        <v>1.3002551779253619</v>
      </c>
      <c r="X34" s="295">
        <v>1.5021705343192839</v>
      </c>
      <c r="Y34" s="295">
        <v>1.0064531133111401</v>
      </c>
      <c r="DA34" s="122" t="s">
        <v>2919</v>
      </c>
    </row>
    <row r="35" spans="1:105" ht="12" customHeight="1" x14ac:dyDescent="0.25">
      <c r="A35" s="60" t="s">
        <v>2920</v>
      </c>
      <c r="B35" s="329">
        <v>1.9617986236288221</v>
      </c>
      <c r="C35" s="329">
        <v>2.0860568618453632</v>
      </c>
      <c r="D35" s="329">
        <v>1.93514507893078</v>
      </c>
      <c r="E35" s="329">
        <v>1.9886005813158749</v>
      </c>
      <c r="F35" s="329">
        <v>2.4321881611326268</v>
      </c>
      <c r="G35" s="329">
        <v>2.3924124825697648</v>
      </c>
      <c r="H35" s="329">
        <v>2.9903305795062849</v>
      </c>
      <c r="I35" s="329">
        <v>2.2390716563951831</v>
      </c>
      <c r="J35" s="329">
        <v>1.6618773670595059</v>
      </c>
      <c r="K35" s="329">
        <v>1.5921833521859019</v>
      </c>
      <c r="L35" s="329">
        <v>1.423700497719488</v>
      </c>
      <c r="M35" s="329">
        <v>1.577077912904957</v>
      </c>
      <c r="N35" s="329">
        <v>1.267985179800257</v>
      </c>
      <c r="O35" s="329">
        <v>1.174902689863917</v>
      </c>
      <c r="P35" s="329">
        <v>0.97281874930613799</v>
      </c>
      <c r="Q35" s="329">
        <v>1.7142265546483391</v>
      </c>
      <c r="R35" s="329">
        <v>2.2621770076312342</v>
      </c>
      <c r="S35" s="329">
        <v>3.4781448716896808</v>
      </c>
      <c r="T35" s="329">
        <v>3.6054291718641909</v>
      </c>
      <c r="U35" s="329">
        <v>4.4084940675032929</v>
      </c>
      <c r="V35" s="329">
        <v>4.5449166510702632</v>
      </c>
      <c r="W35" s="329">
        <v>4.8172813130905432</v>
      </c>
      <c r="X35" s="329">
        <v>5.2828282748477351</v>
      </c>
      <c r="Y35" s="329">
        <v>4.6142832345283509</v>
      </c>
      <c r="DA35" s="72" t="s">
        <v>2921</v>
      </c>
    </row>
    <row r="36" spans="1:105" ht="12" customHeight="1" x14ac:dyDescent="0.25">
      <c r="A36" s="64" t="s">
        <v>28</v>
      </c>
      <c r="B36" s="229">
        <v>1.973413541900487E-3</v>
      </c>
      <c r="C36" s="229">
        <v>2.0886541807317522E-3</v>
      </c>
      <c r="D36" s="229">
        <v>2.057847008475559E-3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6.1031116108832941E-3</v>
      </c>
      <c r="T38" s="229">
        <v>5.9807942276608444E-3</v>
      </c>
      <c r="U38" s="229">
        <v>2.0294706851241491E-3</v>
      </c>
      <c r="V38" s="229">
        <v>2.084440219081803E-3</v>
      </c>
      <c r="W38" s="229">
        <v>2.088954048082103E-3</v>
      </c>
      <c r="X38" s="229">
        <v>1.4878339938698591E-3</v>
      </c>
      <c r="Y38" s="229">
        <v>1.495862597181617E-3</v>
      </c>
      <c r="DA38" s="73" t="s">
        <v>2924</v>
      </c>
    </row>
    <row r="39" spans="1:105" ht="12" customHeight="1" x14ac:dyDescent="0.25">
      <c r="A39" s="64" t="s">
        <v>159</v>
      </c>
      <c r="B39" s="229">
        <v>7.6601956649807179E-2</v>
      </c>
      <c r="C39" s="229">
        <v>8.1072543608985206E-2</v>
      </c>
      <c r="D39" s="229">
        <v>8.6629708523196514E-2</v>
      </c>
      <c r="E39" s="229">
        <v>9.2374514681600822E-2</v>
      </c>
      <c r="F39" s="229">
        <v>0.17109251016663499</v>
      </c>
      <c r="G39" s="229">
        <v>0.1155039258239666</v>
      </c>
      <c r="H39" s="229">
        <v>0.111908948768515</v>
      </c>
      <c r="I39" s="229">
        <v>0.11636405204686349</v>
      </c>
      <c r="J39" s="229">
        <v>0.1262777487824126</v>
      </c>
      <c r="K39" s="229">
        <v>0.1162602045533984</v>
      </c>
      <c r="L39" s="229">
        <v>0.13118441786265811</v>
      </c>
      <c r="M39" s="229">
        <v>6.4416755986699201E-2</v>
      </c>
      <c r="N39" s="229">
        <v>6.974050982367419E-2</v>
      </c>
      <c r="O39" s="229">
        <v>5.4426332585728252E-2</v>
      </c>
      <c r="P39" s="229">
        <v>5.3213450192387109E-2</v>
      </c>
      <c r="Q39" s="229">
        <v>3.5234190573323262E-2</v>
      </c>
      <c r="R39" s="229">
        <v>2.7574062558056361E-2</v>
      </c>
      <c r="S39" s="229">
        <v>1.8128386409423151E-2</v>
      </c>
      <c r="T39" s="229">
        <v>5.417676962697783E-2</v>
      </c>
      <c r="U39" s="229">
        <v>2.783313218776819E-2</v>
      </c>
      <c r="V39" s="229">
        <v>3.1941976467202697E-2</v>
      </c>
      <c r="W39" s="229">
        <v>3.7505957213412447E-2</v>
      </c>
      <c r="X39" s="229">
        <v>1.7333721652463951E-2</v>
      </c>
      <c r="Y39" s="229">
        <v>2.022188713009361E-2</v>
      </c>
      <c r="DA39" s="73" t="s">
        <v>2925</v>
      </c>
    </row>
    <row r="40" spans="1:105" ht="12" customHeight="1" x14ac:dyDescent="0.25">
      <c r="A40" s="64" t="s">
        <v>32</v>
      </c>
      <c r="B40" s="229">
        <v>5.0445664617784193E-2</v>
      </c>
      <c r="C40" s="229">
        <v>5.1970902918340861E-2</v>
      </c>
      <c r="D40" s="229">
        <v>0.1061754442717827</v>
      </c>
      <c r="E40" s="229">
        <v>5.2317003007314358E-2</v>
      </c>
      <c r="F40" s="229">
        <v>0.22810315256425209</v>
      </c>
      <c r="G40" s="229">
        <v>0.1202411940996171</v>
      </c>
      <c r="H40" s="229">
        <v>4.498712244339384E-2</v>
      </c>
      <c r="I40" s="229">
        <v>0</v>
      </c>
      <c r="J40" s="229">
        <v>5.9543358380656247E-2</v>
      </c>
      <c r="K40" s="229">
        <v>2.1951040717561762E-2</v>
      </c>
      <c r="L40" s="229">
        <v>6.1412485498868581E-2</v>
      </c>
      <c r="M40" s="229">
        <v>5.9854634992179398E-2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2.3307793998459041E-2</v>
      </c>
      <c r="C41" s="229">
        <v>2.242497183151702E-2</v>
      </c>
      <c r="D41" s="229">
        <v>2.2586070767213071E-2</v>
      </c>
      <c r="E41" s="229">
        <v>2.250874327779194E-2</v>
      </c>
      <c r="F41" s="229">
        <v>2.154859362220286E-2</v>
      </c>
      <c r="G41" s="229">
        <v>2.114906826177964E-2</v>
      </c>
      <c r="H41" s="229">
        <v>2.1149068262040941E-2</v>
      </c>
      <c r="I41" s="229">
        <v>2.1548593623072411E-2</v>
      </c>
      <c r="J41" s="229">
        <v>2.067221541375111E-2</v>
      </c>
      <c r="K41" s="229">
        <v>2.0594887924767481E-2</v>
      </c>
      <c r="L41" s="229">
        <v>1.939631184392801E-2</v>
      </c>
      <c r="M41" s="229">
        <v>1.8996786483713429E-2</v>
      </c>
      <c r="N41" s="229">
        <v>1.7637111467350589E-2</v>
      </c>
      <c r="O41" s="229">
        <v>1.7237586107374161E-2</v>
      </c>
      <c r="P41" s="229">
        <v>1.5884355048795051E-2</v>
      </c>
      <c r="Q41" s="229">
        <v>1.588435504830962E-2</v>
      </c>
      <c r="R41" s="229">
        <v>1.5961682537195231E-2</v>
      </c>
      <c r="S41" s="229">
        <v>1.460845147827281E-2</v>
      </c>
      <c r="T41" s="229">
        <v>1.55621571768608E-2</v>
      </c>
      <c r="U41" s="229">
        <v>3.1124314353667098E-3</v>
      </c>
      <c r="V41" s="229">
        <v>6.0637639351359216E-3</v>
      </c>
      <c r="W41" s="229">
        <v>5.34848466114467E-3</v>
      </c>
      <c r="X41" s="229">
        <v>7.9840632470551242E-3</v>
      </c>
      <c r="Y41" s="229">
        <v>7.9840632471822551E-3</v>
      </c>
      <c r="DA41" s="73" t="s">
        <v>2927</v>
      </c>
    </row>
    <row r="42" spans="1:105" ht="12" customHeight="1" x14ac:dyDescent="0.25">
      <c r="A42" s="64" t="s">
        <v>35</v>
      </c>
      <c r="B42" s="229">
        <v>0.21288912790513859</v>
      </c>
      <c r="C42" s="229">
        <v>0.2739557253723186</v>
      </c>
      <c r="D42" s="229">
        <v>0.2214735343403692</v>
      </c>
      <c r="E42" s="229">
        <v>0.25717476366979553</v>
      </c>
      <c r="F42" s="229">
        <v>0.59343174199646143</v>
      </c>
      <c r="G42" s="229">
        <v>0.75147867514817601</v>
      </c>
      <c r="H42" s="229">
        <v>0.68371742409163927</v>
      </c>
      <c r="I42" s="229">
        <v>0.45575247833621207</v>
      </c>
      <c r="J42" s="229">
        <v>0.46169359003209692</v>
      </c>
      <c r="K42" s="229">
        <v>0.26248437935251812</v>
      </c>
      <c r="L42" s="229">
        <v>0.48997760715463717</v>
      </c>
      <c r="M42" s="229">
        <v>0.51164076443208872</v>
      </c>
      <c r="N42" s="229">
        <v>0.21907889556102231</v>
      </c>
      <c r="O42" s="229">
        <v>0.1256388783941719</v>
      </c>
      <c r="P42" s="229">
        <v>8.0241180965333822E-2</v>
      </c>
      <c r="Q42" s="229">
        <v>2.9165276872757329E-2</v>
      </c>
      <c r="R42" s="229">
        <v>2.0658937151647239E-2</v>
      </c>
      <c r="S42" s="229">
        <v>2.534138711011839E-2</v>
      </c>
      <c r="T42" s="229">
        <v>4.7903932009251679E-2</v>
      </c>
      <c r="U42" s="229">
        <v>3.2523712479734193E-2</v>
      </c>
      <c r="V42" s="229">
        <v>3.3435298092276633E-2</v>
      </c>
      <c r="W42" s="229">
        <v>3.2272384036844307E-2</v>
      </c>
      <c r="X42" s="229">
        <v>2.424450777974145E-2</v>
      </c>
      <c r="Y42" s="229">
        <v>1.6350457064223251E-2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1.559076834714729</v>
      </c>
      <c r="C44" s="229">
        <v>1.641417722663125</v>
      </c>
      <c r="D44" s="229">
        <v>1.483901627427187</v>
      </c>
      <c r="E44" s="229">
        <v>1.5608682548621009</v>
      </c>
      <c r="F44" s="229">
        <v>1.417670633039662</v>
      </c>
      <c r="G44" s="229">
        <v>1.3836594257482779</v>
      </c>
      <c r="H44" s="229">
        <v>2.128297369728934</v>
      </c>
      <c r="I44" s="229">
        <v>1.6450005630713751</v>
      </c>
      <c r="J44" s="229">
        <v>0.99344558406850614</v>
      </c>
      <c r="K44" s="229">
        <v>1.1706544132129959</v>
      </c>
      <c r="L44" s="229">
        <v>0.72136236978627188</v>
      </c>
      <c r="M44" s="229">
        <v>0.86635141181016539</v>
      </c>
      <c r="N44" s="229">
        <v>0.77864270731982976</v>
      </c>
      <c r="O44" s="229">
        <v>0.80370325775099838</v>
      </c>
      <c r="P44" s="229">
        <v>0.61396737539111346</v>
      </c>
      <c r="Q44" s="229">
        <v>0.63365366530037714</v>
      </c>
      <c r="R44" s="229">
        <v>0.65513781934155357</v>
      </c>
      <c r="S44" s="229">
        <v>1.2340178465325291</v>
      </c>
      <c r="T44" s="229">
        <v>0.9918345946960182</v>
      </c>
      <c r="U44" s="229">
        <v>0.87548249946243595</v>
      </c>
      <c r="V44" s="229">
        <v>0.8183825927335403</v>
      </c>
      <c r="W44" s="229">
        <v>0.78276039609465742</v>
      </c>
      <c r="X44" s="229">
        <v>0.73371543613635448</v>
      </c>
      <c r="Y44" s="229">
        <v>0.64529145238868735</v>
      </c>
      <c r="DA44" s="73" t="s">
        <v>2930</v>
      </c>
    </row>
    <row r="45" spans="1:105" ht="12" customHeight="1" x14ac:dyDescent="0.25">
      <c r="A45" s="64" t="s">
        <v>39</v>
      </c>
      <c r="B45" s="229">
        <v>3.7503832201004041E-2</v>
      </c>
      <c r="C45" s="229">
        <v>1.3126341270344869E-2</v>
      </c>
      <c r="D45" s="229">
        <v>1.232084659255674E-2</v>
      </c>
      <c r="E45" s="229">
        <v>3.3573018172715721E-3</v>
      </c>
      <c r="F45" s="229">
        <v>3.4152974341410038E-4</v>
      </c>
      <c r="G45" s="229">
        <v>3.8019348794789723E-4</v>
      </c>
      <c r="H45" s="229">
        <v>2.7064621176286401E-4</v>
      </c>
      <c r="I45" s="229">
        <v>4.0596931765955822E-4</v>
      </c>
      <c r="J45" s="229">
        <v>2.4487038208308658E-4</v>
      </c>
      <c r="K45" s="229">
        <v>2.384264246609502E-4</v>
      </c>
      <c r="L45" s="229">
        <v>3.6730557312421828E-4</v>
      </c>
      <c r="M45" s="229">
        <v>5.5817559200110507E-2</v>
      </c>
      <c r="N45" s="229">
        <v>0.18288595562838031</v>
      </c>
      <c r="O45" s="229">
        <v>0.17389663502564451</v>
      </c>
      <c r="P45" s="229">
        <v>0.20951238770850861</v>
      </c>
      <c r="Q45" s="229">
        <v>1.000289066853572</v>
      </c>
      <c r="R45" s="229">
        <v>1.542844506042782</v>
      </c>
      <c r="S45" s="229">
        <v>2.1799456885484538</v>
      </c>
      <c r="T45" s="229">
        <v>2.4899709241274222</v>
      </c>
      <c r="U45" s="229">
        <v>3.4675128212528632</v>
      </c>
      <c r="V45" s="229">
        <v>3.6530085796230249</v>
      </c>
      <c r="W45" s="229">
        <v>3.957305137036403</v>
      </c>
      <c r="X45" s="229">
        <v>4.4980627120382506</v>
      </c>
      <c r="Y45" s="229">
        <v>3.9229395121009829</v>
      </c>
      <c r="DA45" s="73" t="s">
        <v>2931</v>
      </c>
    </row>
    <row r="46" spans="1:105" ht="12" customHeight="1" x14ac:dyDescent="0.25">
      <c r="A46" s="60" t="s">
        <v>2932</v>
      </c>
      <c r="B46" s="329">
        <v>0.13981190860807499</v>
      </c>
      <c r="C46" s="329">
        <v>0.14662572179723371</v>
      </c>
      <c r="D46" s="329">
        <v>0.1505474018108969</v>
      </c>
      <c r="E46" s="329">
        <v>0.16167951997139329</v>
      </c>
      <c r="F46" s="329">
        <v>0.19853515715444661</v>
      </c>
      <c r="G46" s="329">
        <v>0.23275690360911369</v>
      </c>
      <c r="H46" s="329">
        <v>0.25349778517749871</v>
      </c>
      <c r="I46" s="329">
        <v>0.23693541623572181</v>
      </c>
      <c r="J46" s="329">
        <v>0.25869199635510409</v>
      </c>
      <c r="K46" s="329">
        <v>0.24799074650719821</v>
      </c>
      <c r="L46" s="329">
        <v>0.27982678115818638</v>
      </c>
      <c r="M46" s="329">
        <v>0.30885256377643677</v>
      </c>
      <c r="N46" s="329">
        <v>0.3064777147397828</v>
      </c>
      <c r="O46" s="329">
        <v>0.34530365596024781</v>
      </c>
      <c r="P46" s="329">
        <v>0.36619318659807898</v>
      </c>
      <c r="Q46" s="329">
        <v>0.40724172857525931</v>
      </c>
      <c r="R46" s="329">
        <v>0.42868676090653968</v>
      </c>
      <c r="S46" s="329">
        <v>0.47716778148565342</v>
      </c>
      <c r="T46" s="329">
        <v>0.48732230462335713</v>
      </c>
      <c r="U46" s="329">
        <v>0.50549045625207945</v>
      </c>
      <c r="V46" s="329">
        <v>0.47859795147568462</v>
      </c>
      <c r="W46" s="329">
        <v>0.55036618957903294</v>
      </c>
      <c r="X46" s="329">
        <v>0.479529564233306</v>
      </c>
      <c r="Y46" s="329">
        <v>0.52764977316651751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1.2938194022591269</v>
      </c>
      <c r="C48" s="316">
        <v>1.3568744295116011</v>
      </c>
      <c r="D48" s="316">
        <v>1.393165656358041</v>
      </c>
      <c r="E48" s="316">
        <v>1.4961822778152749</v>
      </c>
      <c r="F48" s="316">
        <v>1.8372443443072499</v>
      </c>
      <c r="G48" s="316">
        <v>2.1539323859987389</v>
      </c>
      <c r="H48" s="316">
        <v>2.3458685040325742</v>
      </c>
      <c r="I48" s="316">
        <v>2.1926003418453699</v>
      </c>
      <c r="J48" s="316">
        <v>2.3939357342701348</v>
      </c>
      <c r="K48" s="316">
        <v>2.2949063681776138</v>
      </c>
      <c r="L48" s="316">
        <v>2.5895170328378589</v>
      </c>
      <c r="M48" s="316">
        <v>2.858121625187148</v>
      </c>
      <c r="N48" s="316">
        <v>2.8361447722019522</v>
      </c>
      <c r="O48" s="316">
        <v>3.195440032256136</v>
      </c>
      <c r="P48" s="316">
        <v>3.3887517487786258</v>
      </c>
      <c r="Q48" s="316">
        <v>3.768614956235453</v>
      </c>
      <c r="R48" s="316">
        <v>3.9670672854291218</v>
      </c>
      <c r="S48" s="316">
        <v>4.415710649868239</v>
      </c>
      <c r="T48" s="316">
        <v>4.509680606984551</v>
      </c>
      <c r="U48" s="316">
        <v>4.6778086821567486</v>
      </c>
      <c r="V48" s="316">
        <v>4.428945442955988</v>
      </c>
      <c r="W48" s="316">
        <v>5.0930887183643758</v>
      </c>
      <c r="X48" s="316">
        <v>4.4375665874150174</v>
      </c>
      <c r="Y48" s="316">
        <v>4.8828710008829566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1</v>
      </c>
      <c r="E52" s="232">
        <f t="shared" si="1"/>
        <v>1.0000000000000004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1</v>
      </c>
      <c r="I52" s="232">
        <f t="shared" si="1"/>
        <v>1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1.0000000000000002</v>
      </c>
      <c r="N52" s="232">
        <f t="shared" si="1"/>
        <v>1</v>
      </c>
      <c r="O52" s="232">
        <f t="shared" si="1"/>
        <v>1.0000000000000002</v>
      </c>
      <c r="P52" s="232">
        <f t="shared" si="1"/>
        <v>0.99999999999999978</v>
      </c>
      <c r="Q52" s="232">
        <f t="shared" si="1"/>
        <v>0.99999999999999967</v>
      </c>
      <c r="R52" s="232">
        <f t="shared" si="1"/>
        <v>1</v>
      </c>
      <c r="S52" s="232">
        <f t="shared" si="1"/>
        <v>1</v>
      </c>
      <c r="T52" s="232">
        <f t="shared" si="1"/>
        <v>1</v>
      </c>
      <c r="U52" s="232">
        <f t="shared" si="1"/>
        <v>1</v>
      </c>
      <c r="V52" s="232">
        <f t="shared" si="1"/>
        <v>1</v>
      </c>
      <c r="W52" s="232">
        <f t="shared" si="1"/>
        <v>1.0000000000000002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8.9176669536603428E-3</v>
      </c>
      <c r="C53" s="299">
        <f t="shared" si="2"/>
        <v>8.8103822438639935E-3</v>
      </c>
      <c r="D53" s="299">
        <f t="shared" si="2"/>
        <v>9.532787099204805E-3</v>
      </c>
      <c r="E53" s="299">
        <f t="shared" si="2"/>
        <v>9.8673380920776405E-3</v>
      </c>
      <c r="F53" s="299">
        <f t="shared" si="2"/>
        <v>9.8438639048801947E-3</v>
      </c>
      <c r="G53" s="299">
        <f t="shared" si="2"/>
        <v>1.1234379385232543E-2</v>
      </c>
      <c r="H53" s="299">
        <f t="shared" si="2"/>
        <v>1.0159981444092199E-2</v>
      </c>
      <c r="I53" s="299">
        <f t="shared" si="2"/>
        <v>1.1976253503218695E-2</v>
      </c>
      <c r="J53" s="299">
        <f t="shared" si="2"/>
        <v>1.5492248472554407E-2</v>
      </c>
      <c r="K53" s="299">
        <f t="shared" si="2"/>
        <v>1.5520999553851516E-2</v>
      </c>
      <c r="L53" s="299">
        <f t="shared" si="2"/>
        <v>1.7809761514229389E-2</v>
      </c>
      <c r="M53" s="299">
        <f t="shared" si="2"/>
        <v>1.7775452865838828E-2</v>
      </c>
      <c r="N53" s="299">
        <f t="shared" si="2"/>
        <v>1.9950093914140942E-2</v>
      </c>
      <c r="O53" s="299">
        <f t="shared" si="2"/>
        <v>2.197582581484038E-2</v>
      </c>
      <c r="P53" s="299">
        <f t="shared" si="2"/>
        <v>2.4471613173821846E-2</v>
      </c>
      <c r="Q53" s="299">
        <f t="shared" si="2"/>
        <v>1.9935780164817563E-2</v>
      </c>
      <c r="R53" s="299">
        <f t="shared" si="2"/>
        <v>1.77046687749472E-2</v>
      </c>
      <c r="S53" s="299">
        <f t="shared" si="2"/>
        <v>1.459422735926866E-2</v>
      </c>
      <c r="T53" s="299">
        <f t="shared" si="2"/>
        <v>1.4374339694580671E-2</v>
      </c>
      <c r="U53" s="299">
        <f t="shared" si="2"/>
        <v>1.2957269487163225E-2</v>
      </c>
      <c r="V53" s="299">
        <f t="shared" si="2"/>
        <v>1.2210072298969072E-2</v>
      </c>
      <c r="W53" s="299">
        <f t="shared" si="2"/>
        <v>1.2919920212319294E-2</v>
      </c>
      <c r="X53" s="299">
        <f t="shared" si="2"/>
        <v>1.102893341479615E-2</v>
      </c>
      <c r="Y53" s="299">
        <f t="shared" si="2"/>
        <v>1.2985125068477463E-2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9.6931162539786297E-3</v>
      </c>
      <c r="C54" s="233">
        <f t="shared" si="3"/>
        <v>9.5765024389825992E-3</v>
      </c>
      <c r="D54" s="233">
        <f t="shared" si="3"/>
        <v>1.0361725107831307E-2</v>
      </c>
      <c r="E54" s="233">
        <f t="shared" si="3"/>
        <v>1.0725367491388738E-2</v>
      </c>
      <c r="F54" s="233">
        <f t="shared" si="3"/>
        <v>1.069985207052195E-2</v>
      </c>
      <c r="G54" s="233">
        <f t="shared" si="3"/>
        <v>1.2211281940470158E-2</v>
      </c>
      <c r="H54" s="233">
        <f t="shared" si="3"/>
        <v>1.1043458091404569E-2</v>
      </c>
      <c r="I54" s="233">
        <f t="shared" si="3"/>
        <v>1.3017666851324673E-2</v>
      </c>
      <c r="J54" s="233">
        <f t="shared" si="3"/>
        <v>1.6839400513646092E-2</v>
      </c>
      <c r="K54" s="233">
        <f t="shared" si="3"/>
        <v>1.6870651688969042E-2</v>
      </c>
      <c r="L54" s="233">
        <f t="shared" si="3"/>
        <v>1.935843642851021E-2</v>
      </c>
      <c r="M54" s="233">
        <f t="shared" si="3"/>
        <v>1.9321144419390032E-2</v>
      </c>
      <c r="N54" s="233">
        <f t="shared" si="3"/>
        <v>2.1684884689283639E-2</v>
      </c>
      <c r="O54" s="233">
        <f t="shared" si="3"/>
        <v>2.3886767190043897E-2</v>
      </c>
      <c r="P54" s="233">
        <f t="shared" si="3"/>
        <v>2.6599579536762875E-2</v>
      </c>
      <c r="Q54" s="233">
        <f t="shared" si="3"/>
        <v>2.1669326266106036E-2</v>
      </c>
      <c r="R54" s="233">
        <f t="shared" si="3"/>
        <v>1.9244205190160006E-2</v>
      </c>
      <c r="S54" s="233">
        <f t="shared" si="3"/>
        <v>1.5863290607900721E-2</v>
      </c>
      <c r="T54" s="233">
        <f t="shared" si="3"/>
        <v>1.5624282276718127E-2</v>
      </c>
      <c r="U54" s="233">
        <f t="shared" si="3"/>
        <v>1.4083988573003508E-2</v>
      </c>
      <c r="V54" s="233">
        <f t="shared" si="3"/>
        <v>1.327181771627072E-2</v>
      </c>
      <c r="W54" s="233">
        <f t="shared" si="3"/>
        <v>1.404339153512967E-2</v>
      </c>
      <c r="X54" s="233">
        <f t="shared" si="3"/>
        <v>1.1987971103039292E-2</v>
      </c>
      <c r="Y54" s="233">
        <f t="shared" si="3"/>
        <v>1.4114266378779846E-2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2.4038928309867015E-2</v>
      </c>
      <c r="C55" s="233">
        <f t="shared" si="4"/>
        <v>2.3749726048676853E-2</v>
      </c>
      <c r="D55" s="233">
        <f t="shared" si="4"/>
        <v>2.5697078267421649E-2</v>
      </c>
      <c r="E55" s="233">
        <f t="shared" si="4"/>
        <v>2.6598911378644067E-2</v>
      </c>
      <c r="F55" s="233">
        <f t="shared" si="4"/>
        <v>2.6535633134894435E-2</v>
      </c>
      <c r="G55" s="233">
        <f t="shared" si="4"/>
        <v>3.0283979212365968E-2</v>
      </c>
      <c r="H55" s="233">
        <f t="shared" si="4"/>
        <v>2.7387776066683332E-2</v>
      </c>
      <c r="I55" s="233">
        <f t="shared" si="4"/>
        <v>3.2283813791285192E-2</v>
      </c>
      <c r="J55" s="233">
        <f t="shared" si="4"/>
        <v>4.1761713273842316E-2</v>
      </c>
      <c r="K55" s="233">
        <f t="shared" si="4"/>
        <v>4.1839216188643211E-2</v>
      </c>
      <c r="L55" s="233">
        <f t="shared" si="4"/>
        <v>4.8008922342705325E-2</v>
      </c>
      <c r="M55" s="233">
        <f t="shared" si="4"/>
        <v>4.7916438160087269E-2</v>
      </c>
      <c r="N55" s="233">
        <f t="shared" si="4"/>
        <v>5.3778514029423422E-2</v>
      </c>
      <c r="O55" s="233">
        <f t="shared" si="4"/>
        <v>5.923918263130884E-2</v>
      </c>
      <c r="P55" s="233">
        <f t="shared" si="4"/>
        <v>6.5966957251171937E-2</v>
      </c>
      <c r="Q55" s="233">
        <f t="shared" si="4"/>
        <v>5.3739929139942993E-2</v>
      </c>
      <c r="R55" s="233">
        <f t="shared" si="4"/>
        <v>4.7725628871596801E-2</v>
      </c>
      <c r="S55" s="233">
        <f t="shared" si="4"/>
        <v>3.934096070759377E-2</v>
      </c>
      <c r="T55" s="233">
        <f t="shared" si="4"/>
        <v>3.8748220046260946E-2</v>
      </c>
      <c r="U55" s="233">
        <f t="shared" si="4"/>
        <v>3.4928291661048702E-2</v>
      </c>
      <c r="V55" s="233">
        <f t="shared" si="4"/>
        <v>3.2914107936351397E-2</v>
      </c>
      <c r="W55" s="233">
        <f t="shared" si="4"/>
        <v>3.4827611007121582E-2</v>
      </c>
      <c r="X55" s="233">
        <f t="shared" si="4"/>
        <v>2.9730168335537446E-2</v>
      </c>
      <c r="Y55" s="233">
        <f t="shared" si="4"/>
        <v>3.5003380619374032E-2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7.3667683530237615E-2</v>
      </c>
      <c r="C56" s="233">
        <f t="shared" si="5"/>
        <v>7.2781418536267795E-2</v>
      </c>
      <c r="D56" s="233">
        <f t="shared" si="5"/>
        <v>7.8749110819517965E-2</v>
      </c>
      <c r="E56" s="233">
        <f t="shared" si="5"/>
        <v>8.1512792934554434E-2</v>
      </c>
      <c r="F56" s="233">
        <f t="shared" si="5"/>
        <v>8.1318875735966814E-2</v>
      </c>
      <c r="G56" s="233">
        <f t="shared" si="5"/>
        <v>9.2805742747573194E-2</v>
      </c>
      <c r="H56" s="233">
        <f t="shared" si="5"/>
        <v>8.3930281494674713E-2</v>
      </c>
      <c r="I56" s="233">
        <f t="shared" si="5"/>
        <v>9.8934268070067485E-2</v>
      </c>
      <c r="J56" s="233">
        <f t="shared" si="5"/>
        <v>0.1279794439037103</v>
      </c>
      <c r="K56" s="233">
        <f t="shared" si="5"/>
        <v>0.12821695283616474</v>
      </c>
      <c r="L56" s="233">
        <f t="shared" si="5"/>
        <v>0.14712411685667759</v>
      </c>
      <c r="M56" s="233">
        <f t="shared" si="5"/>
        <v>0.14684069758736421</v>
      </c>
      <c r="N56" s="233">
        <f t="shared" si="5"/>
        <v>0.16480512363855565</v>
      </c>
      <c r="O56" s="233">
        <f t="shared" si="5"/>
        <v>0.18153943064433359</v>
      </c>
      <c r="P56" s="233">
        <f t="shared" si="5"/>
        <v>0.20215680447939785</v>
      </c>
      <c r="Q56" s="233">
        <f t="shared" si="5"/>
        <v>0.16468687962240591</v>
      </c>
      <c r="R56" s="233">
        <f t="shared" si="5"/>
        <v>0.14625595944521602</v>
      </c>
      <c r="S56" s="233">
        <f t="shared" si="5"/>
        <v>0.12056100862004543</v>
      </c>
      <c r="T56" s="233">
        <f t="shared" si="5"/>
        <v>0.11874454530305779</v>
      </c>
      <c r="U56" s="233">
        <f t="shared" si="5"/>
        <v>0.10703831315482669</v>
      </c>
      <c r="V56" s="233">
        <f t="shared" si="5"/>
        <v>0.10086581464365749</v>
      </c>
      <c r="W56" s="233">
        <f t="shared" si="5"/>
        <v>0.10672977566698548</v>
      </c>
      <c r="X56" s="233">
        <f t="shared" si="5"/>
        <v>9.1108580383098645E-2</v>
      </c>
      <c r="Y56" s="233">
        <f t="shared" si="5"/>
        <v>0.10726842447872686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1.7773624233679335E-2</v>
      </c>
      <c r="C57" s="300">
        <f t="shared" si="6"/>
        <v>1.796930740683261E-2</v>
      </c>
      <c r="D57" s="300">
        <f t="shared" si="6"/>
        <v>1.8390450120607887E-2</v>
      </c>
      <c r="E57" s="300">
        <f t="shared" si="6"/>
        <v>1.8626550721398752E-2</v>
      </c>
      <c r="F57" s="300">
        <f t="shared" si="6"/>
        <v>1.9566613004017425E-2</v>
      </c>
      <c r="G57" s="300">
        <f t="shared" si="6"/>
        <v>2.0243991823205888E-2</v>
      </c>
      <c r="H57" s="300">
        <f t="shared" si="6"/>
        <v>1.9287501676002985E-2</v>
      </c>
      <c r="I57" s="300">
        <f t="shared" si="6"/>
        <v>2.0525707200111005E-2</v>
      </c>
      <c r="J57" s="300">
        <f t="shared" si="6"/>
        <v>2.4408364085024285E-2</v>
      </c>
      <c r="K57" s="300">
        <f t="shared" si="6"/>
        <v>2.5045821896502417E-2</v>
      </c>
      <c r="L57" s="300">
        <f t="shared" si="6"/>
        <v>2.7274065885037189E-2</v>
      </c>
      <c r="M57" s="300">
        <f t="shared" si="6"/>
        <v>2.769957061779655E-2</v>
      </c>
      <c r="N57" s="300">
        <f t="shared" si="6"/>
        <v>3.2528790243015714E-2</v>
      </c>
      <c r="O57" s="300">
        <f t="shared" si="6"/>
        <v>3.7122083992778547E-2</v>
      </c>
      <c r="P57" s="300">
        <f t="shared" si="6"/>
        <v>4.2095471514032437E-2</v>
      </c>
      <c r="Q57" s="300">
        <f t="shared" si="6"/>
        <v>3.49015813573679E-2</v>
      </c>
      <c r="R57" s="300">
        <f t="shared" si="6"/>
        <v>3.1090475732255204E-2</v>
      </c>
      <c r="S57" s="300">
        <f t="shared" si="6"/>
        <v>2.5676815362889047E-2</v>
      </c>
      <c r="T57" s="300">
        <f t="shared" si="6"/>
        <v>2.4916232593244974E-2</v>
      </c>
      <c r="U57" s="300">
        <f t="shared" si="6"/>
        <v>2.2618839623832238E-2</v>
      </c>
      <c r="V57" s="300">
        <f t="shared" si="6"/>
        <v>2.1267257255209789E-2</v>
      </c>
      <c r="W57" s="300">
        <f t="shared" si="6"/>
        <v>2.2532793666198453E-2</v>
      </c>
      <c r="X57" s="300">
        <f t="shared" si="6"/>
        <v>1.9293020110768142E-2</v>
      </c>
      <c r="Y57" s="300">
        <f t="shared" si="6"/>
        <v>2.2824320881569084E-2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0.67153659640100816</v>
      </c>
      <c r="C58" s="301">
        <f t="shared" si="7"/>
        <v>0.67269609324880164</v>
      </c>
      <c r="D58" s="301">
        <f t="shared" si="7"/>
        <v>0.65760988722009761</v>
      </c>
      <c r="E58" s="301">
        <f t="shared" si="7"/>
        <v>0.65132947988086243</v>
      </c>
      <c r="F58" s="301">
        <f t="shared" si="7"/>
        <v>0.64719256926334146</v>
      </c>
      <c r="G58" s="301">
        <f t="shared" si="7"/>
        <v>0.61971320432372301</v>
      </c>
      <c r="H58" s="301">
        <f t="shared" si="7"/>
        <v>0.64320012898555723</v>
      </c>
      <c r="I58" s="301">
        <f t="shared" si="7"/>
        <v>0.60738934005274037</v>
      </c>
      <c r="J58" s="301">
        <f t="shared" si="7"/>
        <v>0.53411971674996195</v>
      </c>
      <c r="K58" s="301">
        <f t="shared" si="7"/>
        <v>0.53479269259839812</v>
      </c>
      <c r="L58" s="301">
        <f t="shared" si="7"/>
        <v>0.48629033639718006</v>
      </c>
      <c r="M58" s="301">
        <f t="shared" si="7"/>
        <v>0.48711419784038801</v>
      </c>
      <c r="N58" s="301">
        <f t="shared" si="7"/>
        <v>0.44296396368204738</v>
      </c>
      <c r="O58" s="301">
        <f t="shared" si="7"/>
        <v>0.4012860855204326</v>
      </c>
      <c r="P58" s="301">
        <f t="shared" si="7"/>
        <v>0.34889315342622373</v>
      </c>
      <c r="Q58" s="301">
        <f t="shared" si="7"/>
        <v>0.45035745624586226</v>
      </c>
      <c r="R58" s="301">
        <f t="shared" si="7"/>
        <v>0.50139788082879522</v>
      </c>
      <c r="S58" s="301">
        <f t="shared" si="7"/>
        <v>0.5709076178278516</v>
      </c>
      <c r="T58" s="301">
        <f t="shared" si="7"/>
        <v>0.57073795937421135</v>
      </c>
      <c r="U58" s="301">
        <f t="shared" si="7"/>
        <v>0.60645553890360271</v>
      </c>
      <c r="V58" s="301">
        <f t="shared" si="7"/>
        <v>0.62227377502978276</v>
      </c>
      <c r="W58" s="301">
        <f t="shared" si="7"/>
        <v>0.60690158140656036</v>
      </c>
      <c r="X58" s="301">
        <f t="shared" si="7"/>
        <v>0.6520678619687923</v>
      </c>
      <c r="Y58" s="301">
        <f t="shared" si="7"/>
        <v>0.60941453099183085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4.5363784068620017E-2</v>
      </c>
      <c r="C59" s="301">
        <f t="shared" si="8"/>
        <v>4.4818031414438582E-2</v>
      </c>
      <c r="D59" s="301">
        <f t="shared" si="8"/>
        <v>4.8492873504650542E-2</v>
      </c>
      <c r="E59" s="301">
        <f t="shared" si="8"/>
        <v>5.0194719859699317E-2</v>
      </c>
      <c r="F59" s="301">
        <f t="shared" si="8"/>
        <v>5.0075307690042745E-2</v>
      </c>
      <c r="G59" s="301">
        <f t="shared" si="8"/>
        <v>5.714879948140035E-2</v>
      </c>
      <c r="H59" s="301">
        <f t="shared" si="8"/>
        <v>5.1683383867773387E-2</v>
      </c>
      <c r="I59" s="301">
        <f t="shared" si="8"/>
        <v>6.0922680864199497E-2</v>
      </c>
      <c r="J59" s="301">
        <f t="shared" si="8"/>
        <v>7.8808394403863738E-2</v>
      </c>
      <c r="K59" s="301">
        <f t="shared" si="8"/>
        <v>7.8954649904375146E-2</v>
      </c>
      <c r="L59" s="301">
        <f t="shared" si="8"/>
        <v>9.0597482485427802E-2</v>
      </c>
      <c r="M59" s="301">
        <f t="shared" si="8"/>
        <v>9.0422955882745334E-2</v>
      </c>
      <c r="N59" s="301">
        <f t="shared" si="8"/>
        <v>0.10148526034584743</v>
      </c>
      <c r="O59" s="301">
        <f t="shared" si="8"/>
        <v>0.11179007044940545</v>
      </c>
      <c r="P59" s="301">
        <f t="shared" si="8"/>
        <v>0.12448603223205031</v>
      </c>
      <c r="Q59" s="301">
        <f t="shared" si="8"/>
        <v>0.10141244692537631</v>
      </c>
      <c r="R59" s="301">
        <f t="shared" si="8"/>
        <v>9.0062880289948799E-2</v>
      </c>
      <c r="S59" s="301">
        <f t="shared" si="8"/>
        <v>7.4240200044975335E-2</v>
      </c>
      <c r="T59" s="301">
        <f t="shared" si="8"/>
        <v>7.3121641055040834E-2</v>
      </c>
      <c r="U59" s="301">
        <f t="shared" si="8"/>
        <v>6.5913066521656447E-2</v>
      </c>
      <c r="V59" s="301">
        <f t="shared" si="8"/>
        <v>6.2112106912147018E-2</v>
      </c>
      <c r="W59" s="301">
        <f t="shared" si="8"/>
        <v>6.5723072384406861E-2</v>
      </c>
      <c r="X59" s="301">
        <f t="shared" si="8"/>
        <v>5.6103704762223906E-2</v>
      </c>
      <c r="Y59" s="301">
        <f t="shared" si="8"/>
        <v>6.6054766652689736E-2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0.1131285611232216</v>
      </c>
      <c r="C60" s="301">
        <f t="shared" si="9"/>
        <v>0.11415015723399781</v>
      </c>
      <c r="D60" s="301">
        <f t="shared" si="9"/>
        <v>0.11281112620151973</v>
      </c>
      <c r="E60" s="301">
        <f t="shared" si="9"/>
        <v>0.11144381933525056</v>
      </c>
      <c r="F60" s="301">
        <f t="shared" si="9"/>
        <v>0.11516071277209081</v>
      </c>
      <c r="G60" s="301">
        <f t="shared" si="9"/>
        <v>0.11115733985518432</v>
      </c>
      <c r="H60" s="301">
        <f t="shared" si="9"/>
        <v>0.11242902390266836</v>
      </c>
      <c r="I60" s="301">
        <f t="shared" si="9"/>
        <v>0.1067640740501897</v>
      </c>
      <c r="J60" s="301">
        <f t="shared" si="9"/>
        <v>9.8257993656084439E-2</v>
      </c>
      <c r="K60" s="301">
        <f t="shared" si="9"/>
        <v>9.6310611041208097E-2</v>
      </c>
      <c r="L60" s="301">
        <f t="shared" si="9"/>
        <v>9.187968980645933E-2</v>
      </c>
      <c r="M60" s="301">
        <f t="shared" si="9"/>
        <v>9.1390394443575787E-2</v>
      </c>
      <c r="N60" s="301">
        <f t="shared" si="9"/>
        <v>8.2534600291833543E-2</v>
      </c>
      <c r="O60" s="301">
        <f t="shared" si="9"/>
        <v>7.474129632619031E-2</v>
      </c>
      <c r="P60" s="301">
        <f t="shared" si="9"/>
        <v>6.6869384773257198E-2</v>
      </c>
      <c r="Q60" s="301">
        <f t="shared" si="9"/>
        <v>7.3085422171502587E-2</v>
      </c>
      <c r="R60" s="301">
        <f t="shared" si="9"/>
        <v>7.5283950935184349E-2</v>
      </c>
      <c r="S60" s="301">
        <f t="shared" si="9"/>
        <v>8.0096322955270027E-2</v>
      </c>
      <c r="T60" s="301">
        <f t="shared" si="9"/>
        <v>8.5897936381385515E-2</v>
      </c>
      <c r="U60" s="301">
        <f t="shared" si="9"/>
        <v>8.3871399973036692E-2</v>
      </c>
      <c r="V60" s="301">
        <f t="shared" si="9"/>
        <v>8.5958087749064035E-2</v>
      </c>
      <c r="W60" s="301">
        <f t="shared" si="9"/>
        <v>8.4338836014842461E-2</v>
      </c>
      <c r="X60" s="301">
        <f t="shared" si="9"/>
        <v>8.4305086086734093E-2</v>
      </c>
      <c r="Y60" s="301">
        <f t="shared" si="9"/>
        <v>8.0089816500860556E-2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5.4846958612055838E-2</v>
      </c>
      <c r="C61" s="302">
        <f t="shared" si="10"/>
        <v>5.5821263924827565E-2</v>
      </c>
      <c r="D61" s="302">
        <f t="shared" si="10"/>
        <v>5.5390348732209105E-2</v>
      </c>
      <c r="E61" s="302">
        <f t="shared" si="10"/>
        <v>5.4386390417086726E-2</v>
      </c>
      <c r="F61" s="302">
        <f t="shared" si="10"/>
        <v>5.8448640718783196E-2</v>
      </c>
      <c r="G61" s="302">
        <f t="shared" si="10"/>
        <v>5.6066929183702811E-2</v>
      </c>
      <c r="H61" s="302">
        <f t="shared" si="10"/>
        <v>5.5902955911957493E-2</v>
      </c>
      <c r="I61" s="302">
        <f t="shared" si="10"/>
        <v>5.2349523950231597E-2</v>
      </c>
      <c r="J61" s="302">
        <f t="shared" si="10"/>
        <v>4.825066883667653E-2</v>
      </c>
      <c r="K61" s="302">
        <f t="shared" si="10"/>
        <v>4.6236264795046514E-2</v>
      </c>
      <c r="L61" s="302">
        <f t="shared" si="10"/>
        <v>4.4739634954105295E-2</v>
      </c>
      <c r="M61" s="302">
        <f t="shared" si="10"/>
        <v>4.4198511482531372E-2</v>
      </c>
      <c r="N61" s="302">
        <f t="shared" si="10"/>
        <v>3.7974040520438679E-2</v>
      </c>
      <c r="O61" s="302">
        <f t="shared" si="10"/>
        <v>3.2676505598681085E-2</v>
      </c>
      <c r="P61" s="302">
        <f t="shared" si="10"/>
        <v>2.7964068352008525E-2</v>
      </c>
      <c r="Q61" s="302">
        <f t="shared" si="10"/>
        <v>2.79321039659273E-2</v>
      </c>
      <c r="R61" s="302">
        <f t="shared" si="10"/>
        <v>2.6965654945821892E-2</v>
      </c>
      <c r="S61" s="302">
        <f t="shared" si="10"/>
        <v>2.7499080226874618E-2</v>
      </c>
      <c r="T61" s="302">
        <f t="shared" si="10"/>
        <v>3.341004181926871E-2</v>
      </c>
      <c r="U61" s="302">
        <f t="shared" si="10"/>
        <v>2.9105972832332263E-2</v>
      </c>
      <c r="V61" s="302">
        <f t="shared" si="10"/>
        <v>3.0236018822990693E-2</v>
      </c>
      <c r="W61" s="302">
        <f t="shared" si="10"/>
        <v>2.9553511676363851E-2</v>
      </c>
      <c r="X61" s="302">
        <f t="shared" si="10"/>
        <v>2.6682795898455815E-2</v>
      </c>
      <c r="Y61" s="302">
        <f t="shared" si="10"/>
        <v>2.5072556292890971E-2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5.4404356009574308E-2</v>
      </c>
      <c r="C62" s="302">
        <f t="shared" si="11"/>
        <v>5.4498292333577218E-2</v>
      </c>
      <c r="D62" s="302">
        <f t="shared" si="11"/>
        <v>5.3276087426178106E-2</v>
      </c>
      <c r="E62" s="302">
        <f t="shared" si="11"/>
        <v>5.2767281921608331E-2</v>
      </c>
      <c r="F62" s="302">
        <f t="shared" si="11"/>
        <v>5.2432131225098835E-2</v>
      </c>
      <c r="G62" s="302">
        <f t="shared" si="11"/>
        <v>5.0205897895293429E-2</v>
      </c>
      <c r="H62" s="302">
        <f t="shared" si="11"/>
        <v>5.2108684754149058E-2</v>
      </c>
      <c r="I62" s="302">
        <f t="shared" si="11"/>
        <v>4.9207483359428233E-2</v>
      </c>
      <c r="J62" s="302">
        <f t="shared" si="11"/>
        <v>4.3271564613949473E-2</v>
      </c>
      <c r="K62" s="302">
        <f t="shared" si="11"/>
        <v>4.332608557057397E-2</v>
      </c>
      <c r="L62" s="302">
        <f t="shared" si="11"/>
        <v>3.9396680280949954E-2</v>
      </c>
      <c r="M62" s="302">
        <f t="shared" si="11"/>
        <v>3.9463425193288416E-2</v>
      </c>
      <c r="N62" s="302">
        <f t="shared" si="11"/>
        <v>3.588660589568142E-2</v>
      </c>
      <c r="O62" s="302">
        <f t="shared" si="11"/>
        <v>3.2510083851491678E-2</v>
      </c>
      <c r="P62" s="302">
        <f t="shared" si="11"/>
        <v>2.8265484606543517E-2</v>
      </c>
      <c r="Q62" s="302">
        <f t="shared" si="11"/>
        <v>3.648558769913287E-2</v>
      </c>
      <c r="R62" s="302">
        <f t="shared" si="11"/>
        <v>4.0620613913298471E-2</v>
      </c>
      <c r="S62" s="302">
        <f t="shared" si="11"/>
        <v>4.6251926485235122E-2</v>
      </c>
      <c r="T62" s="302">
        <f t="shared" si="11"/>
        <v>4.6238181651429552E-2</v>
      </c>
      <c r="U62" s="302">
        <f t="shared" si="11"/>
        <v>4.9131831711503017E-2</v>
      </c>
      <c r="V62" s="302">
        <f t="shared" si="11"/>
        <v>5.0413341839565057E-2</v>
      </c>
      <c r="W62" s="302">
        <f t="shared" si="11"/>
        <v>4.9167967724426734E-2</v>
      </c>
      <c r="X62" s="302">
        <f t="shared" si="11"/>
        <v>5.2827101747062559E-2</v>
      </c>
      <c r="Y62" s="302">
        <f t="shared" si="11"/>
        <v>4.9371553656457644E-2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3.8772465015914533E-3</v>
      </c>
      <c r="C63" s="302">
        <f t="shared" si="12"/>
        <v>3.8306009755930421E-3</v>
      </c>
      <c r="D63" s="302">
        <f t="shared" si="12"/>
        <v>4.1446900431325248E-3</v>
      </c>
      <c r="E63" s="302">
        <f t="shared" si="12"/>
        <v>4.290146996555496E-3</v>
      </c>
      <c r="F63" s="302">
        <f t="shared" si="12"/>
        <v>4.2799408282087805E-3</v>
      </c>
      <c r="G63" s="302">
        <f t="shared" si="12"/>
        <v>4.8845127761880623E-3</v>
      </c>
      <c r="H63" s="302">
        <f t="shared" si="12"/>
        <v>4.4173832365618278E-3</v>
      </c>
      <c r="I63" s="302">
        <f t="shared" si="12"/>
        <v>5.2070667405298698E-3</v>
      </c>
      <c r="J63" s="302">
        <f t="shared" si="12"/>
        <v>6.7357602054584388E-3</v>
      </c>
      <c r="K63" s="302">
        <f t="shared" si="12"/>
        <v>6.7482606755876143E-3</v>
      </c>
      <c r="L63" s="302">
        <f t="shared" si="12"/>
        <v>7.743374571404082E-3</v>
      </c>
      <c r="M63" s="302">
        <f t="shared" si="12"/>
        <v>7.72845776775601E-3</v>
      </c>
      <c r="N63" s="302">
        <f t="shared" si="12"/>
        <v>8.673953875713453E-3</v>
      </c>
      <c r="O63" s="302">
        <f t="shared" si="12"/>
        <v>9.5547068760175567E-3</v>
      </c>
      <c r="P63" s="302">
        <f t="shared" si="12"/>
        <v>1.0639831814705149E-2</v>
      </c>
      <c r="Q63" s="302">
        <f t="shared" si="12"/>
        <v>8.667730506442416E-3</v>
      </c>
      <c r="R63" s="302">
        <f t="shared" si="12"/>
        <v>7.6976820760639971E-3</v>
      </c>
      <c r="S63" s="302">
        <f t="shared" si="12"/>
        <v>6.3453162431602855E-3</v>
      </c>
      <c r="T63" s="302">
        <f t="shared" si="12"/>
        <v>6.2497129106872497E-3</v>
      </c>
      <c r="U63" s="302">
        <f t="shared" si="12"/>
        <v>5.6335954292014018E-3</v>
      </c>
      <c r="V63" s="302">
        <f t="shared" si="12"/>
        <v>5.308727086508291E-3</v>
      </c>
      <c r="W63" s="302">
        <f t="shared" si="12"/>
        <v>5.6173566140518653E-3</v>
      </c>
      <c r="X63" s="302">
        <f t="shared" si="12"/>
        <v>4.7951884412157173E-3</v>
      </c>
      <c r="Y63" s="302">
        <f t="shared" si="12"/>
        <v>5.6457065515119424E-3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3.5880039125727334E-2</v>
      </c>
      <c r="C65" s="235">
        <f t="shared" si="14"/>
        <v>3.5448381428138019E-2</v>
      </c>
      <c r="D65" s="235">
        <f t="shared" si="14"/>
        <v>3.8354961659148409E-2</v>
      </c>
      <c r="E65" s="235">
        <f t="shared" si="14"/>
        <v>3.9701020306124594E-2</v>
      </c>
      <c r="F65" s="235">
        <f t="shared" si="14"/>
        <v>3.9606572424244077E-2</v>
      </c>
      <c r="G65" s="235">
        <f t="shared" si="14"/>
        <v>4.5201281230844347E-2</v>
      </c>
      <c r="H65" s="235">
        <f t="shared" si="14"/>
        <v>4.0878464471143176E-2</v>
      </c>
      <c r="I65" s="235">
        <f t="shared" si="14"/>
        <v>4.8186195616863423E-2</v>
      </c>
      <c r="J65" s="235">
        <f t="shared" si="14"/>
        <v>6.2332724941312437E-2</v>
      </c>
      <c r="K65" s="235">
        <f t="shared" si="14"/>
        <v>6.2448404291887832E-2</v>
      </c>
      <c r="L65" s="235">
        <f t="shared" si="14"/>
        <v>7.1657188283773432E-2</v>
      </c>
      <c r="M65" s="235">
        <f t="shared" si="14"/>
        <v>7.1519148182814171E-2</v>
      </c>
      <c r="N65" s="235">
        <f t="shared" si="14"/>
        <v>8.0268769165852349E-2</v>
      </c>
      <c r="O65" s="235">
        <f t="shared" si="14"/>
        <v>8.8419257430666559E-2</v>
      </c>
      <c r="P65" s="235">
        <f t="shared" si="14"/>
        <v>9.8461003613281528E-2</v>
      </c>
      <c r="Q65" s="235">
        <f t="shared" si="14"/>
        <v>8.0211178106618194E-2</v>
      </c>
      <c r="R65" s="235">
        <f t="shared" si="14"/>
        <v>7.1234349931896299E-2</v>
      </c>
      <c r="S65" s="235">
        <f t="shared" si="14"/>
        <v>5.8719556514205316E-2</v>
      </c>
      <c r="T65" s="235">
        <f t="shared" si="14"/>
        <v>5.7834843275499863E-2</v>
      </c>
      <c r="U65" s="235">
        <f t="shared" si="14"/>
        <v>5.2133292101829827E-2</v>
      </c>
      <c r="V65" s="235">
        <f t="shared" si="14"/>
        <v>4.9126960458547753E-2</v>
      </c>
      <c r="W65" s="235">
        <f t="shared" si="14"/>
        <v>5.1983018106436012E-2</v>
      </c>
      <c r="X65" s="235">
        <f t="shared" si="14"/>
        <v>4.437467383501028E-2</v>
      </c>
      <c r="Y65" s="235">
        <f t="shared" si="14"/>
        <v>5.2245368427691549E-2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124.16635121602798</v>
      </c>
      <c r="C69" s="322">
        <f t="shared" si="15"/>
        <v>118.81908485023364</v>
      </c>
      <c r="D69" s="322">
        <f t="shared" si="15"/>
        <v>124.76757653104981</v>
      </c>
      <c r="E69" s="322">
        <f t="shared" si="15"/>
        <v>137.51505167952956</v>
      </c>
      <c r="F69" s="322">
        <f t="shared" si="15"/>
        <v>149.60895259320574</v>
      </c>
      <c r="G69" s="322">
        <f t="shared" si="15"/>
        <v>145.53955666894092</v>
      </c>
      <c r="H69" s="322">
        <f t="shared" si="15"/>
        <v>135.15873100424494</v>
      </c>
      <c r="I69" s="322">
        <f t="shared" si="15"/>
        <v>138.86565895518808</v>
      </c>
      <c r="J69" s="322">
        <f t="shared" si="15"/>
        <v>151.50062581690801</v>
      </c>
      <c r="K69" s="322">
        <f t="shared" si="15"/>
        <v>169.74113620264799</v>
      </c>
      <c r="L69" s="322">
        <f t="shared" si="15"/>
        <v>172.65246391315139</v>
      </c>
      <c r="M69" s="322">
        <f t="shared" si="15"/>
        <v>177.03919286140345</v>
      </c>
      <c r="N69" s="322">
        <f t="shared" si="15"/>
        <v>192.15121550228389</v>
      </c>
      <c r="O69" s="322">
        <f t="shared" si="15"/>
        <v>200.40871792545516</v>
      </c>
      <c r="P69" s="322">
        <f t="shared" si="15"/>
        <v>192.49793257338939</v>
      </c>
      <c r="Q69" s="322">
        <f t="shared" si="15"/>
        <v>189.32826560729603</v>
      </c>
      <c r="R69" s="322">
        <f t="shared" si="15"/>
        <v>198.98309626481176</v>
      </c>
      <c r="S69" s="322">
        <f t="shared" si="15"/>
        <v>195.81649866469536</v>
      </c>
      <c r="T69" s="322">
        <f t="shared" si="15"/>
        <v>195.66354361426693</v>
      </c>
      <c r="U69" s="322">
        <f t="shared" si="15"/>
        <v>186.79312230126797</v>
      </c>
      <c r="V69" s="322">
        <f t="shared" si="15"/>
        <v>191.12818539845696</v>
      </c>
      <c r="W69" s="322">
        <f t="shared" si="15"/>
        <v>167.87837833336224</v>
      </c>
      <c r="X69" s="322">
        <f t="shared" si="15"/>
        <v>155.97334992040174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1.1072741669957564</v>
      </c>
      <c r="C70" s="334">
        <f>IF(C$6=0,0,C$6/WWP!C$5*1000)</f>
        <v>1.0468415553966677</v>
      </c>
      <c r="D70" s="334">
        <f>IF(D$6=0,0,D$6/WWP!D$5*1000)</f>
        <v>1.1893827439542399</v>
      </c>
      <c r="E70" s="334">
        <f>IF(E$6=0,0,E$6/WWP!E$5*1000)</f>
        <v>1.3569075076714467</v>
      </c>
      <c r="F70" s="334">
        <f>IF(F$6=0,0,F$6/WWP!F$5*1000)</f>
        <v>1.4727301682791902</v>
      </c>
      <c r="G70" s="334">
        <f>IF(G$6=0,0,G$6/WWP!G$5*1000)</f>
        <v>1.6350465951774336</v>
      </c>
      <c r="H70" s="334">
        <f>IF(H$6=0,0,H$6/WWP!H$5*1000)</f>
        <v>1.3732101990101777</v>
      </c>
      <c r="I70" s="334">
        <f>IF(I$6=0,0,I$6/WWP!I$5*1000)</f>
        <v>1.6630903345388435</v>
      </c>
      <c r="J70" s="334">
        <f>IF(J$6=0,0,J$6/WWP!J$5*1000)</f>
        <v>2.3470853389030304</v>
      </c>
      <c r="K70" s="334">
        <f>IF(K$6=0,0,K$6/WWP!K$5*1000)</f>
        <v>2.634552099271549</v>
      </c>
      <c r="L70" s="334">
        <f>IF(L$6=0,0,L$6/WWP!L$5*1000)</f>
        <v>3.0748992071373205</v>
      </c>
      <c r="M70" s="334">
        <f>IF(M$6=0,0,M$6/WWP!M$5*1000)</f>
        <v>3.1469518281140254</v>
      </c>
      <c r="N70" s="334">
        <f>IF(N$6=0,0,N$6/WWP!N$5*1000)</f>
        <v>3.8334347949868981</v>
      </c>
      <c r="O70" s="334">
        <f>IF(O$6=0,0,O$6/WWP!O$5*1000)</f>
        <v>4.4041470769052804</v>
      </c>
      <c r="P70" s="334">
        <f>IF(P$6=0,0,P$6/WWP!P$5*1000)</f>
        <v>4.7107349426964271</v>
      </c>
      <c r="Q70" s="334">
        <f>IF(Q$6=0,0,Q$6/WWP!Q$5*1000)</f>
        <v>3.7744066821332436</v>
      </c>
      <c r="R70" s="334">
        <f>IF(R$6=0,0,R$6/WWP!R$5*1000)</f>
        <v>3.5229298111819256</v>
      </c>
      <c r="S70" s="334">
        <f>IF(S$6=0,0,S$6/WWP!S$5*1000)</f>
        <v>2.8577905022084917</v>
      </c>
      <c r="T70" s="334">
        <f>IF(T$6=0,0,T$6/WWP!T$5*1000)</f>
        <v>2.8125342417568731</v>
      </c>
      <c r="U70" s="334">
        <f>IF(U$6=0,0,U$6/WWP!U$5*1000)</f>
        <v>2.4203288240061682</v>
      </c>
      <c r="V70" s="334">
        <f>IF(V$6=0,0,V$6/WWP!V$5*1000)</f>
        <v>2.3336889620859238</v>
      </c>
      <c r="W70" s="334">
        <f>IF(W$6=0,0,W$6/WWP!W$5*1000)</f>
        <v>2.1689752534405917</v>
      </c>
      <c r="X70" s="334">
        <f>IF(X$6=0,0,X$6/WWP!X$5*1000)</f>
        <v>1.7202196907548108</v>
      </c>
      <c r="Y70" s="334">
        <f>IF(Y$6=0,0,Y$6/WWP!Y$5*1000)</f>
        <v>2.1088577021008756</v>
      </c>
      <c r="DA70" s="67"/>
    </row>
    <row r="71" spans="1:105" ht="12" customHeight="1" x14ac:dyDescent="0.25">
      <c r="A71" s="173" t="s">
        <v>92</v>
      </c>
      <c r="B71" s="335">
        <f>IF(B$7=0,0,B$7/WWP!B$5*1000)</f>
        <v>1.2035588771693</v>
      </c>
      <c r="C71" s="335">
        <f>IF(C$7=0,0,C$7/WWP!C$5*1000)</f>
        <v>1.137871255865943</v>
      </c>
      <c r="D71" s="335">
        <f>IF(D$7=0,0,D$7/WWP!D$5*1000)</f>
        <v>1.2928073303850431</v>
      </c>
      <c r="E71" s="335">
        <f>IF(E$7=0,0,E$7/WWP!E$5*1000)</f>
        <v>1.474899464860268</v>
      </c>
      <c r="F71" s="335">
        <f>IF(F$7=0,0,F$7/WWP!F$5*1000)</f>
        <v>1.6007936611730329</v>
      </c>
      <c r="G71" s="335">
        <f>IF(G$7=0,0,G$7/WWP!G$5*1000)</f>
        <v>1.7772245599754717</v>
      </c>
      <c r="H71" s="335">
        <f>IF(H$7=0,0,H$7/WWP!H$5*1000)</f>
        <v>1.4926197815328019</v>
      </c>
      <c r="I71" s="335">
        <f>IF(I$7=0,0,I$7/WWP!I$5*1000)</f>
        <v>1.8077068853683089</v>
      </c>
      <c r="J71" s="335">
        <f>IF(J$7=0,0,J$7/WWP!J$5*1000)</f>
        <v>2.5511797161989458</v>
      </c>
      <c r="K71" s="335">
        <f>IF(K$7=0,0,K$7/WWP!K$5*1000)</f>
        <v>2.8636435861647276</v>
      </c>
      <c r="L71" s="335">
        <f>IF(L$7=0,0,L$7/WWP!L$5*1000)</f>
        <v>3.3422817468883932</v>
      </c>
      <c r="M71" s="335">
        <f>IF(M$7=0,0,M$7/WWP!M$5*1000)</f>
        <v>3.4205998131674193</v>
      </c>
      <c r="N71" s="335">
        <f>IF(N$7=0,0,N$7/WWP!N$5*1000)</f>
        <v>4.1667769510727171</v>
      </c>
      <c r="O71" s="335">
        <f>IF(O$7=0,0,O$7/WWP!O$5*1000)</f>
        <v>4.7871163879405234</v>
      </c>
      <c r="P71" s="335">
        <f>IF(P$7=0,0,P$7/WWP!P$5*1000)</f>
        <v>5.12036406814829</v>
      </c>
      <c r="Q71" s="335">
        <f>IF(Q$7=0,0,Q$7/WWP!Q$5*1000)</f>
        <v>4.1026159588404809</v>
      </c>
      <c r="R71" s="335">
        <f>IF(R$7=0,0,R$7/WWP!R$5*1000)</f>
        <v>3.8292715338933991</v>
      </c>
      <c r="S71" s="335">
        <f>IF(S$7=0,0,S$7/WWP!S$5*1000)</f>
        <v>3.1062940241396664</v>
      </c>
      <c r="T71" s="335">
        <f>IF(T$7=0,0,T$7/WWP!T$5*1000)</f>
        <v>3.0571024366922548</v>
      </c>
      <c r="U71" s="335">
        <f>IF(U$7=0,0,U$7/WWP!U$5*1000)</f>
        <v>2.6307922000067046</v>
      </c>
      <c r="V71" s="335">
        <f>IF(V$7=0,0,V$7/WWP!V$5*1000)</f>
        <v>2.5366184370499152</v>
      </c>
      <c r="W71" s="335">
        <f>IF(W$7=0,0,W$7/WWP!W$5*1000)</f>
        <v>2.3575817972180348</v>
      </c>
      <c r="X71" s="335">
        <f>IF(X$7=0,0,X$7/WWP!X$5*1000)</f>
        <v>1.8698040116900114</v>
      </c>
      <c r="Y71" s="335">
        <f>IF(Y$7=0,0,Y$7/WWP!Y$5*1000)</f>
        <v>2.2922366327183425</v>
      </c>
      <c r="DA71" s="177"/>
    </row>
    <row r="72" spans="1:105" ht="12" customHeight="1" x14ac:dyDescent="0.25">
      <c r="A72" s="173" t="s">
        <v>93</v>
      </c>
      <c r="B72" s="335">
        <f>IF(B$8=0,0,B$8/WWP!B$5*1000)</f>
        <v>2.9848260153798658</v>
      </c>
      <c r="C72" s="335">
        <f>IF(C$8=0,0,C$8/WWP!C$5*1000)</f>
        <v>2.8219207145475389</v>
      </c>
      <c r="D72" s="335">
        <f>IF(D$8=0,0,D$8/WWP!D$5*1000)</f>
        <v>3.2061621793549078</v>
      </c>
      <c r="E72" s="335">
        <f>IF(E$8=0,0,E$8/WWP!E$5*1000)</f>
        <v>3.6577506728534641</v>
      </c>
      <c r="F72" s="335">
        <f>IF(F$8=0,0,F$8/WWP!F$5*1000)</f>
        <v>3.9699682797091214</v>
      </c>
      <c r="G72" s="335">
        <f>IF(G$8=0,0,G$8/WWP!G$5*1000)</f>
        <v>4.4075169087391668</v>
      </c>
      <c r="H72" s="335">
        <f>IF(H$8=0,0,H$8/WWP!H$5*1000)</f>
        <v>3.7016970582013498</v>
      </c>
      <c r="I72" s="335">
        <f>IF(I$8=0,0,I$8/WWP!I$5*1000)</f>
        <v>4.4831130757134066</v>
      </c>
      <c r="J72" s="335">
        <f>IF(J$8=0,0,J$8/WWP!J$5*1000)</f>
        <v>6.3269256961733857</v>
      </c>
      <c r="K72" s="335">
        <f>IF(K$8=0,0,K$8/WWP!K$5*1000)</f>
        <v>7.1018360936885223</v>
      </c>
      <c r="L72" s="335">
        <f>IF(L$8=0,0,L$8/WWP!L$5*1000)</f>
        <v>8.2888587322832148</v>
      </c>
      <c r="M72" s="335">
        <f>IF(M$8=0,0,M$8/WWP!M$5*1000)</f>
        <v>8.4830875366551979</v>
      </c>
      <c r="N72" s="335">
        <f>IF(N$8=0,0,N$8/WWP!N$5*1000)</f>
        <v>10.333606838660337</v>
      </c>
      <c r="O72" s="335">
        <f>IF(O$8=0,0,O$8/WWP!O$5*1000)</f>
        <v>11.872048642092494</v>
      </c>
      <c r="P72" s="335">
        <f>IF(P$8=0,0,P$8/WWP!P$5*1000)</f>
        <v>12.698502889007759</v>
      </c>
      <c r="Q72" s="335">
        <f>IF(Q$8=0,0,Q$8/WWP!Q$5*1000)</f>
        <v>10.174487577924396</v>
      </c>
      <c r="R72" s="335">
        <f>IF(R$8=0,0,R$8/WWP!R$5*1000)</f>
        <v>9.496593404055627</v>
      </c>
      <c r="S72" s="335">
        <f>IF(S$8=0,0,S$8/WWP!S$5*1000)</f>
        <v>7.7036091798663673</v>
      </c>
      <c r="T72" s="335">
        <f>IF(T$8=0,0,T$8/WWP!T$5*1000)</f>
        <v>7.5816140429967893</v>
      </c>
      <c r="U72" s="335">
        <f>IF(U$8=0,0,U$8/WWP!U$5*1000)</f>
        <v>6.5243646560166288</v>
      </c>
      <c r="V72" s="335">
        <f>IF(V$8=0,0,V$8/WWP!V$5*1000)</f>
        <v>6.290813723883792</v>
      </c>
      <c r="W72" s="335">
        <f>IF(W$8=0,0,W$8/WWP!W$5*1000)</f>
        <v>5.8468028571007267</v>
      </c>
      <c r="X72" s="335">
        <f>IF(X$8=0,0,X$8/WWP!X$5*1000)</f>
        <v>4.6371139489912281</v>
      </c>
      <c r="Y72" s="335">
        <f>IF(Y$8=0,0,Y$8/WWP!Y$5*1000)</f>
        <v>5.6847468491414919</v>
      </c>
      <c r="DA72" s="177"/>
    </row>
    <row r="73" spans="1:105" ht="12" customHeight="1" x14ac:dyDescent="0.25">
      <c r="A73" s="173" t="s">
        <v>94</v>
      </c>
      <c r="B73" s="335">
        <f>IF(B$9=0,0,B$9/WWP!B$5*1000)</f>
        <v>9.1470474664866845</v>
      </c>
      <c r="C73" s="335">
        <f>IF(C$9=0,0,C$9/WWP!C$5*1000)</f>
        <v>8.6478215445811699</v>
      </c>
      <c r="D73" s="335">
        <f>IF(D$9=0,0,D$9/WWP!D$5*1000)</f>
        <v>9.8253357109263302</v>
      </c>
      <c r="E73" s="335">
        <f>IF(E$9=0,0,E$9/WWP!E$5*1000)</f>
        <v>11.209235932938041</v>
      </c>
      <c r="F73" s="335">
        <f>IF(F$9=0,0,F$9/WWP!F$5*1000)</f>
        <v>12.166031824915049</v>
      </c>
      <c r="G73" s="335">
        <f>IF(G$9=0,0,G$9/WWP!G$5*1000)</f>
        <v>13.506906655813584</v>
      </c>
      <c r="H73" s="335">
        <f>IF(H$9=0,0,H$9/WWP!H$5*1000)</f>
        <v>11.343910339649295</v>
      </c>
      <c r="I73" s="335">
        <f>IF(I$9=0,0,I$9/WWP!I$5*1000)</f>
        <v>13.738572328799144</v>
      </c>
      <c r="J73" s="335">
        <f>IF(J$9=0,0,J$9/WWP!J$5*1000)</f>
        <v>19.388965843111983</v>
      </c>
      <c r="K73" s="335">
        <f>IF(K$9=0,0,K$9/WWP!K$5*1000)</f>
        <v>21.763691254851928</v>
      </c>
      <c r="L73" s="335">
        <f>IF(L$9=0,0,L$9/WWP!L$5*1000)</f>
        <v>25.401341276351783</v>
      </c>
      <c r="M73" s="335">
        <f>IF(M$9=0,0,M$9/WWP!M$5*1000)</f>
        <v>25.996558580072385</v>
      </c>
      <c r="N73" s="335">
        <f>IF(N$9=0,0,N$9/WWP!N$5*1000)</f>
        <v>31.667504828152644</v>
      </c>
      <c r="O73" s="335">
        <f>IF(O$9=0,0,O$9/WWP!O$5*1000)</f>
        <v>36.382084548347969</v>
      </c>
      <c r="P73" s="335">
        <f>IF(P$9=0,0,P$9/WWP!P$5*1000)</f>
        <v>38.914766917927011</v>
      </c>
      <c r="Q73" s="335">
        <f>IF(Q$9=0,0,Q$9/WWP!Q$5*1000)</f>
        <v>31.179881287187659</v>
      </c>
      <c r="R73" s="335">
        <f>IF(R$9=0,0,R$9/WWP!R$5*1000)</f>
        <v>29.102463657589826</v>
      </c>
      <c r="S73" s="335">
        <f>IF(S$9=0,0,S$9/WWP!S$5*1000)</f>
        <v>23.60783458346145</v>
      </c>
      <c r="T73" s="335">
        <f>IF(T$9=0,0,T$9/WWP!T$5*1000)</f>
        <v>23.233978518861139</v>
      </c>
      <c r="U73" s="335">
        <f>IF(U$9=0,0,U$9/WWP!U$5*1000)</f>
        <v>19.994020720050962</v>
      </c>
      <c r="V73" s="335">
        <f>IF(V$9=0,0,V$9/WWP!V$5*1000)</f>
        <v>19.27830012157936</v>
      </c>
      <c r="W73" s="335">
        <f>IF(W$9=0,0,W$9/WWP!W$5*1000)</f>
        <v>17.917621658857065</v>
      </c>
      <c r="X73" s="335">
        <f>IF(X$9=0,0,X$9/WWP!X$5*1000)</f>
        <v>14.210510488844092</v>
      </c>
      <c r="Y73" s="335">
        <f>IF(Y$9=0,0,Y$9/WWP!Y$5*1000)</f>
        <v>17.420998408659408</v>
      </c>
      <c r="DA73" s="177"/>
    </row>
    <row r="74" spans="1:105" ht="12" customHeight="1" x14ac:dyDescent="0.25">
      <c r="A74" s="56" t="s">
        <v>95</v>
      </c>
      <c r="B74" s="336">
        <f>IF(B$10=0,0,B$10/WWP!B$5*1000)</f>
        <v>2.2068860689807344</v>
      </c>
      <c r="C74" s="336">
        <f>IF(C$10=0,0,C$10/WWP!C$5*1000)</f>
        <v>2.1350966614723759</v>
      </c>
      <c r="D74" s="336">
        <f>IF(D$10=0,0,D$10/WWP!D$5*1000)</f>
        <v>2.2945318928633989</v>
      </c>
      <c r="E74" s="336">
        <f>IF(E$10=0,0,E$10/WWP!E$5*1000)</f>
        <v>2.5614310850645268</v>
      </c>
      <c r="F74" s="336">
        <f>IF(F$10=0,0,F$10/WWP!F$5*1000)</f>
        <v>2.9273404773276459</v>
      </c>
      <c r="G74" s="336">
        <f>IF(G$10=0,0,G$10/WWP!G$5*1000)</f>
        <v>2.9463015951590501</v>
      </c>
      <c r="H74" s="336">
        <f>IF(H$10=0,0,H$10/WWP!H$5*1000)</f>
        <v>2.6068742507708103</v>
      </c>
      <c r="I74" s="336">
        <f>IF(I$10=0,0,I$10/WWP!I$5*1000)</f>
        <v>2.8503158558646629</v>
      </c>
      <c r="J74" s="336">
        <f>IF(J$10=0,0,J$10/WWP!J$5*1000)</f>
        <v>3.6978824340481213</v>
      </c>
      <c r="K74" s="336">
        <f>IF(K$10=0,0,K$10/WWP!K$5*1000)</f>
        <v>4.25130626584148</v>
      </c>
      <c r="L74" s="336">
        <f>IF(L$10=0,0,L$10/WWP!L$5*1000)</f>
        <v>4.7089346759812951</v>
      </c>
      <c r="M74" s="336">
        <f>IF(M$10=0,0,M$10/WWP!M$5*1000)</f>
        <v>4.9039096247821456</v>
      </c>
      <c r="N74" s="336">
        <f>IF(N$10=0,0,N$10/WWP!N$5*1000)</f>
        <v>6.250446584014302</v>
      </c>
      <c r="O74" s="336">
        <f>IF(O$10=0,0,O$10/WWP!O$5*1000)</f>
        <v>7.4395892597138076</v>
      </c>
      <c r="P74" s="336">
        <f>IF(P$10=0,0,P$10/WWP!P$5*1000)</f>
        <v>8.1032912371532539</v>
      </c>
      <c r="Q74" s="336">
        <f>IF(Q$10=0,0,Q$10/WWP!Q$5*1000)</f>
        <v>6.607855865342402</v>
      </c>
      <c r="R74" s="336">
        <f>IF(R$10=0,0,R$10/WWP!R$5*1000)</f>
        <v>6.1864791255501306</v>
      </c>
      <c r="S74" s="336">
        <f>IF(S$10=0,0,S$10/WWP!S$5*1000)</f>
        <v>5.0279440812207925</v>
      </c>
      <c r="T74" s="336">
        <f>IF(T$10=0,0,T$10/WWP!T$5*1000)</f>
        <v>4.8751983627116076</v>
      </c>
      <c r="U74" s="336">
        <f>IF(U$10=0,0,U$10/WWP!U$5*1000)</f>
        <v>4.2250436761672612</v>
      </c>
      <c r="V74" s="336">
        <f>IF(V$10=0,0,V$10/WWP!V$5*1000)</f>
        <v>4.0647722875904142</v>
      </c>
      <c r="W74" s="336">
        <f>IF(W$10=0,0,W$10/WWP!W$5*1000)</f>
        <v>3.7827688600016516</v>
      </c>
      <c r="X74" s="336">
        <f>IF(X$10=0,0,X$10/WWP!X$5*1000)</f>
        <v>3.0091969767581865</v>
      </c>
      <c r="Y74" s="336">
        <f>IF(Y$10=0,0,Y$10/WWP!Y$5*1000)</f>
        <v>3.7067987125643103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83.382248883143603</v>
      </c>
      <c r="C75" s="349">
        <f>IF(C$16=0,0,C$16/WWP!C$5*1000)</f>
        <v>79.929134182150051</v>
      </c>
      <c r="D75" s="349">
        <f>IF(D$16=0,0,D$16/WWP!D$5*1000)</f>
        <v>82.048391931308572</v>
      </c>
      <c r="E75" s="349">
        <f>IF(E$16=0,0,E$16/WWP!E$5*1000)</f>
        <v>89.567607086217862</v>
      </c>
      <c r="F75" s="349">
        <f>IF(F$16=0,0,F$16/WWP!F$5*1000)</f>
        <v>96.825802413594289</v>
      </c>
      <c r="G75" s="349">
        <f>IF(G$16=0,0,G$16/WWP!G$5*1000)</f>
        <v>90.19278501916348</v>
      </c>
      <c r="H75" s="349">
        <f>IF(H$16=0,0,H$16/WWP!H$5*1000)</f>
        <v>86.934113215454573</v>
      </c>
      <c r="I75" s="349">
        <f>IF(I$16=0,0,I$16/WWP!I$5*1000)</f>
        <v>84.345520948780589</v>
      </c>
      <c r="J75" s="349">
        <f>IF(J$16=0,0,J$16/WWP!J$5*1000)</f>
        <v>80.919471348768894</v>
      </c>
      <c r="K75" s="349">
        <f>IF(K$16=0,0,K$16/WWP!K$5*1000)</f>
        <v>90.776319274525548</v>
      </c>
      <c r="L75" s="349">
        <f>IF(L$16=0,0,L$16/WWP!L$5*1000)</f>
        <v>83.95922475612835</v>
      </c>
      <c r="M75" s="349">
        <f>IF(M$16=0,0,M$16/WWP!M$5*1000)</f>
        <v>86.238304416992264</v>
      </c>
      <c r="N75" s="349">
        <f>IF(N$16=0,0,N$16/WWP!N$5*1000)</f>
        <v>85.116064045214941</v>
      </c>
      <c r="O75" s="349">
        <f>IF(O$16=0,0,O$16/WWP!O$5*1000)</f>
        <v>80.421229920474431</v>
      </c>
      <c r="P75" s="349">
        <f>IF(P$16=0,0,P$16/WWP!P$5*1000)</f>
        <v>67.161210723558455</v>
      </c>
      <c r="Q75" s="349">
        <f>IF(Q$16=0,0,Q$16/WWP!Q$5*1000)</f>
        <v>85.265396094342819</v>
      </c>
      <c r="R75" s="349">
        <f>IF(R$16=0,0,R$16/WWP!R$5*1000)</f>
        <v>99.769702787928779</v>
      </c>
      <c r="S75" s="349">
        <f>IF(S$16=0,0,S$16/WWP!S$5*1000)</f>
        <v>111.79313078405191</v>
      </c>
      <c r="T75" s="349">
        <f>IF(T$16=0,0,T$16/WWP!T$5*1000)</f>
        <v>111.67261160633369</v>
      </c>
      <c r="U75" s="349">
        <f>IF(U$16=0,0,U$16/WWP!U$5*1000)</f>
        <v>113.28172364870204</v>
      </c>
      <c r="V75" s="349">
        <f>IF(V$16=0,0,V$16/WWP!V$5*1000)</f>
        <v>118.93405744249</v>
      </c>
      <c r="W75" s="349">
        <f>IF(W$16=0,0,W$16/WWP!W$5*1000)</f>
        <v>101.88565329448636</v>
      </c>
      <c r="X75" s="349">
        <f>IF(X$16=0,0,X$16/WWP!X$5*1000)</f>
        <v>101.70520880670664</v>
      </c>
      <c r="Y75" s="349">
        <f>IF(Y$16=0,0,Y$16/WWP!Y$5*1000)</f>
        <v>98.97236419956981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5.6326555451523284</v>
      </c>
      <c r="C76" s="349">
        <f>IF(C$27=0,0,C$27/WWP!C$5*1000)</f>
        <v>5.3252374774526148</v>
      </c>
      <c r="D76" s="349">
        <f>IF(D$27=0,0,D$27/WWP!D$5*1000)</f>
        <v>6.0503383062020051</v>
      </c>
      <c r="E76" s="349">
        <f>IF(E$27=0,0,E$27/WWP!E$5*1000)</f>
        <v>6.9025294955460579</v>
      </c>
      <c r="F76" s="349">
        <f>IF(F$27=0,0,F$27/WWP!F$5*1000)</f>
        <v>7.4917143342897967</v>
      </c>
      <c r="G76" s="349">
        <f>IF(G$27=0,0,G$27/WWP!G$5*1000)</f>
        <v>8.3174109406852086</v>
      </c>
      <c r="H76" s="349">
        <f>IF(H$27=0,0,H$27/WWP!H$5*1000)</f>
        <v>6.985460577573515</v>
      </c>
      <c r="I76" s="349">
        <f>IF(I$27=0,0,I$27/WWP!I$5*1000)</f>
        <v>8.4600682235236881</v>
      </c>
      <c r="J76" s="349">
        <f>IF(J$27=0,0,J$27/WWP!J$5*1000)</f>
        <v>11.93952107181107</v>
      </c>
      <c r="K76" s="349">
        <f>IF(K$27=0,0,K$27/WWP!K$5*1000)</f>
        <v>13.40185198325093</v>
      </c>
      <c r="L76" s="349">
        <f>IF(L$27=0,0,L$27/WWP!L$5*1000)</f>
        <v>15.641878575437682</v>
      </c>
      <c r="M76" s="349">
        <f>IF(M$27=0,0,M$27/WWP!M$5*1000)</f>
        <v>16.008407125623521</v>
      </c>
      <c r="N76" s="349">
        <f>IF(N$27=0,0,N$27/WWP!N$5*1000)</f>
        <v>19.500516131020316</v>
      </c>
      <c r="O76" s="349">
        <f>IF(O$27=0,0,O$27/WWP!O$5*1000)</f>
        <v>22.40370469556165</v>
      </c>
      <c r="P76" s="349">
        <f>IF(P$27=0,0,P$27/WWP!P$5*1000)</f>
        <v>23.963303838934007</v>
      </c>
      <c r="Q76" s="349">
        <f>IF(Q$27=0,0,Q$27/WWP!Q$5*1000)</f>
        <v>19.200242687373461</v>
      </c>
      <c r="R76" s="349">
        <f>IF(R$27=0,0,R$27/WWP!R$5*1000)</f>
        <v>17.9209907786211</v>
      </c>
      <c r="S76" s="349">
        <f>IF(S$27=0,0,S$27/WWP!S$5*1000)</f>
        <v>14.53745603297363</v>
      </c>
      <c r="T76" s="349">
        <f>IF(T$27=0,0,T$27/WWP!T$5*1000)</f>
        <v>14.307239403719752</v>
      </c>
      <c r="U76" s="349">
        <f>IF(U$27=0,0,U$27/WWP!U$5*1000)</f>
        <v>12.312107496031386</v>
      </c>
      <c r="V76" s="349">
        <f>IF(V$27=0,0,V$27/WWP!V$5*1000)</f>
        <v>11.871374285393612</v>
      </c>
      <c r="W76" s="349">
        <f>IF(W$27=0,0,W$27/WWP!W$5*1000)</f>
        <v>11.033482810980404</v>
      </c>
      <c r="X76" s="349">
        <f>IF(X$27=0,0,X$27/WWP!X$5*1000)</f>
        <v>8.7506827747092562</v>
      </c>
      <c r="Y76" s="349">
        <f>IF(Y$27=0,0,Y$27/WWP!Y$5*1000)</f>
        <v>10.72766744112185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14.046760652989821</v>
      </c>
      <c r="C77" s="349">
        <f>IF(C$28=0,0,C$28/WWP!C$5*1000)</f>
        <v>13.563217218053898</v>
      </c>
      <c r="D77" s="349">
        <f>IF(D$28=0,0,D$28/WWP!D$5*1000)</f>
        <v>14.075170821902033</v>
      </c>
      <c r="E77" s="349">
        <f>IF(E$28=0,0,E$28/WWP!E$5*1000)</f>
        <v>15.325202575251131</v>
      </c>
      <c r="F77" s="349">
        <f>IF(F$28=0,0,F$28/WWP!F$5*1000)</f>
        <v>17.229073617719518</v>
      </c>
      <c r="G77" s="349">
        <f>IF(G$28=0,0,G$28/WWP!G$5*1000)</f>
        <v>16.177789963022327</v>
      </c>
      <c r="H77" s="349">
        <f>IF(H$28=0,0,H$28/WWP!H$5*1000)</f>
        <v>15.195764198730576</v>
      </c>
      <c r="I77" s="349">
        <f>IF(I$28=0,0,I$28/WWP!I$5*1000)</f>
        <v>14.825863495720087</v>
      </c>
      <c r="J77" s="349">
        <f>IF(J$28=0,0,J$28/WWP!J$5*1000)</f>
        <v>14.886147530410572</v>
      </c>
      <c r="K77" s="349">
        <f>IF(K$28=0,0,K$28/WWP!K$5*1000)</f>
        <v>16.347872546505958</v>
      </c>
      <c r="L77" s="349">
        <f>IF(L$28=0,0,L$28/WWP!L$5*1000)</f>
        <v>15.863254828661258</v>
      </c>
      <c r="M77" s="349">
        <f>IF(M$28=0,0,M$28/WWP!M$5*1000)</f>
        <v>16.179681667575945</v>
      </c>
      <c r="N77" s="349">
        <f>IF(N$28=0,0,N$28/WWP!N$5*1000)</f>
        <v>15.859123767070972</v>
      </c>
      <c r="O77" s="349">
        <f>IF(O$28=0,0,O$28/WWP!O$5*1000)</f>
        <v>14.978807372818329</v>
      </c>
      <c r="P77" s="349">
        <f>IF(P$28=0,0,P$28/WWP!P$5*1000)</f>
        <v>12.8722183213065</v>
      </c>
      <c r="Q77" s="349">
        <f>IF(Q$28=0,0,Q$28/WWP!Q$5*1000)</f>
        <v>13.837136220907604</v>
      </c>
      <c r="R77" s="349">
        <f>IF(R$28=0,0,R$28/WWP!R$5*1000)</f>
        <v>14.980233656131153</v>
      </c>
      <c r="S77" s="349">
        <f>IF(S$28=0,0,S$28/WWP!S$5*1000)</f>
        <v>15.684181517017642</v>
      </c>
      <c r="T77" s="349">
        <f>IF(T$28=0,0,T$28/WWP!T$5*1000)</f>
        <v>16.807094621534748</v>
      </c>
      <c r="U77" s="349">
        <f>IF(U$28=0,0,U$28/WWP!U$5*1000)</f>
        <v>15.666600672742003</v>
      </c>
      <c r="V77" s="349">
        <f>IF(V$28=0,0,V$28/WWP!V$5*1000)</f>
        <v>16.42901333179994</v>
      </c>
      <c r="W77" s="349">
        <f>IF(W$28=0,0,W$28/WWP!W$5*1000)</f>
        <v>14.158667020695116</v>
      </c>
      <c r="X77" s="349">
        <f>IF(X$28=0,0,X$28/WWP!X$5*1000)</f>
        <v>13.149346692275763</v>
      </c>
      <c r="Y77" s="349">
        <f>IF(Y$28=0,0,Y$28/WWP!Y$5*1000)</f>
        <v>13.007038861543233</v>
      </c>
      <c r="DA77" s="178"/>
    </row>
    <row r="78" spans="1:105" ht="12" customHeight="1" x14ac:dyDescent="0.25">
      <c r="A78" s="41" t="s">
        <v>2936</v>
      </c>
      <c r="B78" s="337">
        <f>IF(B$48=0,0,B$48/WWP!B$5*1000)</f>
        <v>4.4550935397298863</v>
      </c>
      <c r="C78" s="337">
        <f>IF(C$48=0,0,C$48/WWP!C$5*1000)</f>
        <v>4.211944240713378</v>
      </c>
      <c r="D78" s="337">
        <f>IF(D$48=0,0,D$48/WWP!D$5*1000)</f>
        <v>4.7854556141532809</v>
      </c>
      <c r="E78" s="337">
        <f>IF(E$48=0,0,E$48/WWP!E$5*1000)</f>
        <v>5.4594878591267735</v>
      </c>
      <c r="F78" s="337">
        <f>IF(F$48=0,0,F$48/WWP!F$5*1000)</f>
        <v>5.9254978161981011</v>
      </c>
      <c r="G78" s="337">
        <f>IF(G$48=0,0,G$48/WWP!G$5*1000)</f>
        <v>6.5785744312052072</v>
      </c>
      <c r="H78" s="337">
        <f>IF(H$48=0,0,H$48/WWP!H$5*1000)</f>
        <v>5.5250813833218242</v>
      </c>
      <c r="I78" s="337">
        <f>IF(I$48=0,0,I$48/WWP!I$5*1000)</f>
        <v>6.6914078068793339</v>
      </c>
      <c r="J78" s="337">
        <f>IF(J$48=0,0,J$48/WWP!J$5*1000)</f>
        <v>9.4434468374820266</v>
      </c>
      <c r="K78" s="337">
        <f>IF(K$48=0,0,K$48/WWP!K$5*1000)</f>
        <v>10.600063098547359</v>
      </c>
      <c r="L78" s="337">
        <f>IF(L$48=0,0,L$48/WWP!L$5*1000)</f>
        <v>12.371790114282083</v>
      </c>
      <c r="M78" s="337">
        <f>IF(M$48=0,0,M$48/WWP!M$5*1000)</f>
        <v>12.661692268420525</v>
      </c>
      <c r="N78" s="337">
        <f>IF(N$48=0,0,N$48/WWP!N$5*1000)</f>
        <v>15.423741562090774</v>
      </c>
      <c r="O78" s="337">
        <f>IF(O$48=0,0,O$48/WWP!O$5*1000)</f>
        <v>17.719990021600655</v>
      </c>
      <c r="P78" s="337">
        <f>IF(P$48=0,0,P$48/WWP!P$5*1000)</f>
        <v>18.953539634657723</v>
      </c>
      <c r="Q78" s="337">
        <f>IF(Q$48=0,0,Q$48/WWP!Q$5*1000)</f>
        <v>15.186243233243941</v>
      </c>
      <c r="R78" s="337">
        <f>IF(R$48=0,0,R$48/WWP!R$5*1000)</f>
        <v>14.174431509859808</v>
      </c>
      <c r="S78" s="337">
        <f>IF(S$48=0,0,S$48/WWP!S$5*1000)</f>
        <v>11.498257959755389</v>
      </c>
      <c r="T78" s="337">
        <f>IF(T$48=0,0,T$48/WWP!T$5*1000)</f>
        <v>11.316170379660059</v>
      </c>
      <c r="U78" s="337">
        <f>IF(U$48=0,0,U$48/WWP!U$5*1000)</f>
        <v>9.7381404075448277</v>
      </c>
      <c r="V78" s="337">
        <f>IF(V$48=0,0,V$48/WWP!V$5*1000)</f>
        <v>9.3895468065839776</v>
      </c>
      <c r="W78" s="337">
        <f>IF(W$48=0,0,W$48/WWP!W$5*1000)</f>
        <v>8.7268247805822821</v>
      </c>
      <c r="X78" s="337">
        <f>IF(X$48=0,0,X$48/WWP!X$5*1000)</f>
        <v>6.9212665296717519</v>
      </c>
      <c r="Y78" s="337">
        <f>IF(Y$48=0,0,Y$48/WWP!Y$5*1000)</f>
        <v>8.4849431196702287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14.14233361631883</v>
      </c>
      <c r="C5" s="223">
        <v>15.02183034892551</v>
      </c>
      <c r="D5" s="223">
        <v>14.28125914339086</v>
      </c>
      <c r="E5" s="223">
        <v>14.872620805836201</v>
      </c>
      <c r="F5" s="223">
        <v>18.570297612413231</v>
      </c>
      <c r="G5" s="223">
        <v>19.339319173061451</v>
      </c>
      <c r="H5" s="223">
        <v>22.935775847766699</v>
      </c>
      <c r="I5" s="223">
        <v>18.330480339883788</v>
      </c>
      <c r="J5" s="223">
        <v>15.8937139156562</v>
      </c>
      <c r="K5" s="223">
        <v>15.06130134711219</v>
      </c>
      <c r="L5" s="223">
        <v>15.22773864125976</v>
      </c>
      <c r="M5" s="223">
        <v>16.827713016886921</v>
      </c>
      <c r="N5" s="223">
        <v>15.028423980140509</v>
      </c>
      <c r="O5" s="223">
        <v>15.476928258444341</v>
      </c>
      <c r="P5" s="223">
        <v>14.98311716277607</v>
      </c>
      <c r="Q5" s="223">
        <v>20.477957279150861</v>
      </c>
      <c r="R5" s="223">
        <v>24.266464162938011</v>
      </c>
      <c r="S5" s="223">
        <v>32.250890683650361</v>
      </c>
      <c r="T5" s="223">
        <v>33.593763562479722</v>
      </c>
      <c r="U5" s="223">
        <v>38.880076144331113</v>
      </c>
      <c r="V5" s="223">
        <v>39.038088415405497</v>
      </c>
      <c r="W5" s="223">
        <v>42.593959017996653</v>
      </c>
      <c r="X5" s="223">
        <v>43.423329158381307</v>
      </c>
      <c r="Y5" s="223">
        <v>40.799902080211893</v>
      </c>
      <c r="DA5" s="89" t="s">
        <v>2938</v>
      </c>
    </row>
    <row r="6" spans="1:105" ht="12" customHeight="1" x14ac:dyDescent="0.25">
      <c r="A6" s="55" t="s">
        <v>91</v>
      </c>
      <c r="B6" s="259">
        <v>0.1399691296281228</v>
      </c>
      <c r="C6" s="259">
        <v>0.14679060507345609</v>
      </c>
      <c r="D6" s="259">
        <v>0.15071669508722721</v>
      </c>
      <c r="E6" s="259">
        <v>0.1618613315159449</v>
      </c>
      <c r="F6" s="259">
        <v>0.198758413529629</v>
      </c>
      <c r="G6" s="259">
        <v>0.2330186429571629</v>
      </c>
      <c r="H6" s="259">
        <v>0.25378284802201773</v>
      </c>
      <c r="I6" s="259">
        <v>0.2372018543967975</v>
      </c>
      <c r="J6" s="259">
        <v>0.25898290018404158</v>
      </c>
      <c r="K6" s="259">
        <v>0.24826961658712521</v>
      </c>
      <c r="L6" s="259">
        <v>0.28014145143490587</v>
      </c>
      <c r="M6" s="259">
        <v>0.30919987407070831</v>
      </c>
      <c r="N6" s="259">
        <v>0.30682235447335787</v>
      </c>
      <c r="O6" s="259">
        <v>0.34569195616698117</v>
      </c>
      <c r="P6" s="259">
        <v>0.3666049774598496</v>
      </c>
      <c r="Q6" s="259">
        <v>0.40769967926494011</v>
      </c>
      <c r="R6" s="259">
        <v>0.42916882692295938</v>
      </c>
      <c r="S6" s="259">
        <v>0.47770436528660432</v>
      </c>
      <c r="T6" s="259">
        <v>0.48787030736924408</v>
      </c>
      <c r="U6" s="259">
        <v>0.50605888941308563</v>
      </c>
      <c r="V6" s="259">
        <v>0.4791361435286573</v>
      </c>
      <c r="W6" s="259">
        <v>0.55098508631384557</v>
      </c>
      <c r="X6" s="259">
        <v>0.480068803901675</v>
      </c>
      <c r="Y6" s="259">
        <v>0.52824312488019565</v>
      </c>
      <c r="DA6" s="67" t="s">
        <v>2939</v>
      </c>
    </row>
    <row r="7" spans="1:105" ht="12" customHeight="1" x14ac:dyDescent="0.25">
      <c r="A7" s="173" t="s">
        <v>92</v>
      </c>
      <c r="B7" s="224">
        <v>3.947017742932777E-2</v>
      </c>
      <c r="C7" s="224">
        <v>4.139377906114796E-2</v>
      </c>
      <c r="D7" s="224">
        <v>4.2500905110004379E-2</v>
      </c>
      <c r="E7" s="224">
        <v>4.5643603634997268E-2</v>
      </c>
      <c r="F7" s="224">
        <v>5.6048286278761891E-2</v>
      </c>
      <c r="G7" s="224">
        <v>6.5709397538558895E-2</v>
      </c>
      <c r="H7" s="224">
        <v>7.1564737642953569E-2</v>
      </c>
      <c r="I7" s="224">
        <v>6.6889029777363607E-2</v>
      </c>
      <c r="J7" s="224">
        <v>7.3031110849832465E-2</v>
      </c>
      <c r="K7" s="224">
        <v>7.0010050380681477E-2</v>
      </c>
      <c r="L7" s="224">
        <v>7.8997653431314277E-2</v>
      </c>
      <c r="M7" s="224">
        <v>8.7191896692658852E-2</v>
      </c>
      <c r="N7" s="224">
        <v>8.6521455141736578E-2</v>
      </c>
      <c r="O7" s="224">
        <v>9.7482372592110997E-2</v>
      </c>
      <c r="P7" s="224">
        <v>0.103379677685069</v>
      </c>
      <c r="Q7" s="224">
        <v>0.1149680556078416</v>
      </c>
      <c r="R7" s="224">
        <v>0.12102218389719981</v>
      </c>
      <c r="S7" s="224">
        <v>0.13470881834245749</v>
      </c>
      <c r="T7" s="224">
        <v>0.13757553287304111</v>
      </c>
      <c r="U7" s="224">
        <v>0.14270456784214941</v>
      </c>
      <c r="V7" s="224">
        <v>0.13511256837936511</v>
      </c>
      <c r="W7" s="224">
        <v>0.15537339680185761</v>
      </c>
      <c r="X7" s="224">
        <v>0.1353755711607792</v>
      </c>
      <c r="Y7" s="224">
        <v>0.14896034518639101</v>
      </c>
      <c r="DA7" s="177" t="s">
        <v>2940</v>
      </c>
    </row>
    <row r="8" spans="1:105" ht="12" customHeight="1" x14ac:dyDescent="0.25">
      <c r="A8" s="173" t="s">
        <v>93</v>
      </c>
      <c r="B8" s="224">
        <v>0.53545219663587318</v>
      </c>
      <c r="C8" s="224">
        <v>0.5615477651459132</v>
      </c>
      <c r="D8" s="224">
        <v>0.57656703066288284</v>
      </c>
      <c r="E8" s="224">
        <v>0.61920086051036138</v>
      </c>
      <c r="F8" s="224">
        <v>0.76035072452803154</v>
      </c>
      <c r="G8" s="224">
        <v>0.89141330349070058</v>
      </c>
      <c r="H8" s="224">
        <v>0.97084681317182686</v>
      </c>
      <c r="I8" s="224">
        <v>0.9074161875573219</v>
      </c>
      <c r="J8" s="224">
        <v>0.99073962353775857</v>
      </c>
      <c r="K8" s="224">
        <v>0.94975593484588194</v>
      </c>
      <c r="L8" s="224">
        <v>1.0716817053740071</v>
      </c>
      <c r="M8" s="224">
        <v>1.182844761631147</v>
      </c>
      <c r="N8" s="224">
        <v>1.173749555464414</v>
      </c>
      <c r="O8" s="224">
        <v>1.3224452976220491</v>
      </c>
      <c r="P8" s="224">
        <v>1.402448104093093</v>
      </c>
      <c r="Q8" s="224">
        <v>1.559655971357067</v>
      </c>
      <c r="R8" s="224">
        <v>1.6417862403951671</v>
      </c>
      <c r="S8" s="224">
        <v>1.827459043396555</v>
      </c>
      <c r="T8" s="224">
        <v>1.866348875986676</v>
      </c>
      <c r="U8" s="224">
        <v>1.9359293344416391</v>
      </c>
      <c r="V8" s="224">
        <v>1.83293631404073</v>
      </c>
      <c r="W8" s="224">
        <v>2.107794594166553</v>
      </c>
      <c r="X8" s="224">
        <v>1.83650420823836</v>
      </c>
      <c r="Y8" s="224">
        <v>2.0207951733813472</v>
      </c>
      <c r="DA8" s="177" t="s">
        <v>2941</v>
      </c>
    </row>
    <row r="9" spans="1:105" ht="12" customHeight="1" x14ac:dyDescent="0.25">
      <c r="A9" s="173" t="s">
        <v>94</v>
      </c>
      <c r="B9" s="224">
        <v>1.221544111782785</v>
      </c>
      <c r="C9" s="224">
        <v>1.2810767614895919</v>
      </c>
      <c r="D9" s="224">
        <v>1.315340689195603</v>
      </c>
      <c r="E9" s="224">
        <v>1.4126026000442991</v>
      </c>
      <c r="F9" s="224">
        <v>1.734612270287518</v>
      </c>
      <c r="G9" s="224">
        <v>2.0336094965810698</v>
      </c>
      <c r="H9" s="224">
        <v>2.2148236864543169</v>
      </c>
      <c r="I9" s="224">
        <v>2.070117384541827</v>
      </c>
      <c r="J9" s="224">
        <v>2.2602057868957499</v>
      </c>
      <c r="K9" s="224">
        <v>2.166708395503508</v>
      </c>
      <c r="L9" s="224">
        <v>2.4448615303658778</v>
      </c>
      <c r="M9" s="224">
        <v>2.6984613431443649</v>
      </c>
      <c r="N9" s="224">
        <v>2.6777121602887779</v>
      </c>
      <c r="O9" s="224">
        <v>3.016936482125582</v>
      </c>
      <c r="P9" s="224">
        <v>3.1994494268567788</v>
      </c>
      <c r="Q9" s="224">
        <v>3.5580927301969432</v>
      </c>
      <c r="R9" s="224">
        <v>3.7454591228888612</v>
      </c>
      <c r="S9" s="224">
        <v>4.1690403886853833</v>
      </c>
      <c r="T9" s="224">
        <v>4.2577609996141428</v>
      </c>
      <c r="U9" s="224">
        <v>4.4164971106149258</v>
      </c>
      <c r="V9" s="224">
        <v>4.181535860262616</v>
      </c>
      <c r="W9" s="224">
        <v>4.8085787891587817</v>
      </c>
      <c r="X9" s="224">
        <v>4.1896754106761982</v>
      </c>
      <c r="Y9" s="224">
        <v>4.61010424585431</v>
      </c>
      <c r="DA9" s="177" t="s">
        <v>2942</v>
      </c>
    </row>
    <row r="10" spans="1:105" ht="12" customHeight="1" x14ac:dyDescent="0.25">
      <c r="A10" s="56" t="s">
        <v>95</v>
      </c>
      <c r="B10" s="260">
        <v>0.43442149572103661</v>
      </c>
      <c r="C10" s="260">
        <v>0.46169402490834099</v>
      </c>
      <c r="D10" s="260">
        <v>0.45770176411835489</v>
      </c>
      <c r="E10" s="260">
        <v>0.4823077153782046</v>
      </c>
      <c r="F10" s="260">
        <v>0.60297041982167254</v>
      </c>
      <c r="G10" s="260">
        <v>0.65876148861401385</v>
      </c>
      <c r="H10" s="260">
        <v>0.75115952765187988</v>
      </c>
      <c r="I10" s="260">
        <v>0.65887746039662343</v>
      </c>
      <c r="J10" s="260">
        <v>0.68690301734405701</v>
      </c>
      <c r="K10" s="260">
        <v>0.6825007734717573</v>
      </c>
      <c r="L10" s="260">
        <v>0.733307546773176</v>
      </c>
      <c r="M10" s="260">
        <v>0.82774927510109719</v>
      </c>
      <c r="N10" s="260">
        <v>0.87264814555857495</v>
      </c>
      <c r="O10" s="260">
        <v>1.0241818706099359</v>
      </c>
      <c r="P10" s="260">
        <v>1.1081790746662401</v>
      </c>
      <c r="Q10" s="260">
        <v>1.254028941866413</v>
      </c>
      <c r="R10" s="260">
        <v>1.3238371448227719</v>
      </c>
      <c r="S10" s="260">
        <v>1.475045254265281</v>
      </c>
      <c r="T10" s="260">
        <v>1.4781298840813379</v>
      </c>
      <c r="U10" s="260">
        <v>1.546535612593777</v>
      </c>
      <c r="V10" s="260">
        <v>1.458217747477131</v>
      </c>
      <c r="W10" s="260">
        <v>1.6814135772829879</v>
      </c>
      <c r="X10" s="260">
        <v>1.469166641939007</v>
      </c>
      <c r="Y10" s="260">
        <v>1.6289331403261471</v>
      </c>
      <c r="DA10" s="68" t="s">
        <v>2943</v>
      </c>
    </row>
    <row r="11" spans="1:105" ht="12" customHeight="1" x14ac:dyDescent="0.25">
      <c r="A11" s="37" t="s">
        <v>159</v>
      </c>
      <c r="B11" s="226">
        <v>4.9573008778184283E-2</v>
      </c>
      <c r="C11" s="226">
        <v>4.9991413503381557E-2</v>
      </c>
      <c r="D11" s="226">
        <v>5.0018505853522618E-2</v>
      </c>
      <c r="E11" s="226">
        <v>4.8539772227408469E-2</v>
      </c>
      <c r="F11" s="226">
        <v>6.9482514533152059E-2</v>
      </c>
      <c r="G11" s="226">
        <v>3.7179322347242402E-2</v>
      </c>
      <c r="H11" s="226">
        <v>4.7199296108721832E-2</v>
      </c>
      <c r="I11" s="226">
        <v>3.9003753296919109E-2</v>
      </c>
      <c r="J11" s="226">
        <v>2.2620792963876851E-2</v>
      </c>
      <c r="K11" s="226">
        <v>2.2620839869746539E-2</v>
      </c>
      <c r="L11" s="226">
        <v>1.5508589076924321E-2</v>
      </c>
      <c r="M11" s="226">
        <v>7.9413923846749623E-3</v>
      </c>
      <c r="N11" s="226">
        <v>6.3095072255708292E-3</v>
      </c>
      <c r="O11" s="226">
        <v>3.5095145561114191E-3</v>
      </c>
      <c r="P11" s="226">
        <v>2.14176731853489E-3</v>
      </c>
      <c r="Q11" s="226">
        <v>3.560287569611255E-3</v>
      </c>
      <c r="R11" s="226">
        <v>4.3562549994915637E-3</v>
      </c>
      <c r="S11" s="226">
        <v>5.4258020831928436E-3</v>
      </c>
      <c r="T11" s="226">
        <v>1.6378372573165611E-2</v>
      </c>
      <c r="U11" s="226">
        <v>1.1723673815442519E-2</v>
      </c>
      <c r="V11" s="226">
        <v>1.5811349604651508E-2</v>
      </c>
      <c r="W11" s="226">
        <v>1.588628188843624E-2</v>
      </c>
      <c r="X11" s="226">
        <v>1.1562449870264771E-2</v>
      </c>
      <c r="Y11" s="226">
        <v>8.6406978734215878E-3</v>
      </c>
      <c r="DA11" s="69" t="s">
        <v>2944</v>
      </c>
    </row>
    <row r="12" spans="1:105" ht="12" customHeight="1" x14ac:dyDescent="0.25">
      <c r="A12" s="37" t="s">
        <v>35</v>
      </c>
      <c r="B12" s="226">
        <v>0.15284599092794679</v>
      </c>
      <c r="C12" s="226">
        <v>0.18741189498160349</v>
      </c>
      <c r="D12" s="226">
        <v>0.1418668255019945</v>
      </c>
      <c r="E12" s="226">
        <v>0.14992327722632859</v>
      </c>
      <c r="F12" s="226">
        <v>0.26736863242026232</v>
      </c>
      <c r="G12" s="226">
        <v>0.26835923089112618</v>
      </c>
      <c r="H12" s="226">
        <v>0.31992082187854931</v>
      </c>
      <c r="I12" s="226">
        <v>0.16947738610967689</v>
      </c>
      <c r="J12" s="226">
        <v>9.1755053394657921E-2</v>
      </c>
      <c r="K12" s="226">
        <v>5.6659959437081173E-2</v>
      </c>
      <c r="L12" s="226">
        <v>6.4263063066817908E-2</v>
      </c>
      <c r="M12" s="226">
        <v>6.9977447549802591E-2</v>
      </c>
      <c r="N12" s="226">
        <v>2.198902739231947E-2</v>
      </c>
      <c r="O12" s="226">
        <v>8.9878782495433924E-3</v>
      </c>
      <c r="P12" s="226">
        <v>3.5829713405464958E-3</v>
      </c>
      <c r="Q12" s="226">
        <v>3.2695052260881762E-3</v>
      </c>
      <c r="R12" s="226">
        <v>3.6208927809470888E-3</v>
      </c>
      <c r="S12" s="226">
        <v>8.414539136758669E-3</v>
      </c>
      <c r="T12" s="226">
        <v>1.6066599046807011E-2</v>
      </c>
      <c r="U12" s="226">
        <v>1.5198366422328229E-2</v>
      </c>
      <c r="V12" s="226">
        <v>1.836147259690836E-2</v>
      </c>
      <c r="W12" s="226">
        <v>1.516520246619796E-2</v>
      </c>
      <c r="X12" s="226">
        <v>1.7941823048804959E-2</v>
      </c>
      <c r="Y12" s="226">
        <v>7.7509009827592982E-3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0.23200249601490561</v>
      </c>
      <c r="C15" s="226">
        <v>0.22429071642335591</v>
      </c>
      <c r="D15" s="226">
        <v>0.26581643276283778</v>
      </c>
      <c r="E15" s="226">
        <v>0.28384466592446761</v>
      </c>
      <c r="F15" s="226">
        <v>0.26611927286825821</v>
      </c>
      <c r="G15" s="226">
        <v>0.35322293537564531</v>
      </c>
      <c r="H15" s="226">
        <v>0.38403940966460881</v>
      </c>
      <c r="I15" s="226">
        <v>0.45039632099002741</v>
      </c>
      <c r="J15" s="226">
        <v>0.57252717098552219</v>
      </c>
      <c r="K15" s="226">
        <v>0.60321997416492956</v>
      </c>
      <c r="L15" s="226">
        <v>0.65353589462943373</v>
      </c>
      <c r="M15" s="226">
        <v>0.74983043516661962</v>
      </c>
      <c r="N15" s="226">
        <v>0.84434961094068461</v>
      </c>
      <c r="O15" s="226">
        <v>1.0116844778042811</v>
      </c>
      <c r="P15" s="226">
        <v>1.1024543360071579</v>
      </c>
      <c r="Q15" s="226">
        <v>1.2471991490707131</v>
      </c>
      <c r="R15" s="226">
        <v>1.315859997042333</v>
      </c>
      <c r="S15" s="226">
        <v>1.46120491304533</v>
      </c>
      <c r="T15" s="226">
        <v>1.4456849124613651</v>
      </c>
      <c r="U15" s="226">
        <v>1.519613572356006</v>
      </c>
      <c r="V15" s="226">
        <v>1.424044925275572</v>
      </c>
      <c r="W15" s="226">
        <v>1.650362092928354</v>
      </c>
      <c r="X15" s="226">
        <v>1.439662369019937</v>
      </c>
      <c r="Y15" s="226">
        <v>1.612541541469966</v>
      </c>
      <c r="DA15" s="69" t="s">
        <v>2948</v>
      </c>
    </row>
    <row r="16" spans="1:105" ht="12" customHeight="1" x14ac:dyDescent="0.25">
      <c r="A16" s="57" t="s">
        <v>2898</v>
      </c>
      <c r="B16" s="261">
        <v>9.3750514864583234</v>
      </c>
      <c r="C16" s="261">
        <v>9.9862806384209524</v>
      </c>
      <c r="D16" s="261">
        <v>9.2454962124668203</v>
      </c>
      <c r="E16" s="261">
        <v>9.5171777317850754</v>
      </c>
      <c r="F16" s="261">
        <v>11.92121873503055</v>
      </c>
      <c r="G16" s="261">
        <v>11.836928055945551</v>
      </c>
      <c r="H16" s="261">
        <v>14.5472649031415</v>
      </c>
      <c r="I16" s="261">
        <v>10.860769156550321</v>
      </c>
      <c r="J16" s="261">
        <v>8.1950156355358033</v>
      </c>
      <c r="K16" s="261">
        <v>7.6899850104085647</v>
      </c>
      <c r="L16" s="261">
        <v>7.1166948946227189</v>
      </c>
      <c r="M16" s="261">
        <v>7.8587333959913757</v>
      </c>
      <c r="N16" s="261">
        <v>6.2792740255545736</v>
      </c>
      <c r="O16" s="261">
        <v>5.7491849565921216</v>
      </c>
      <c r="P16" s="261">
        <v>4.8017405759064449</v>
      </c>
      <c r="Q16" s="261">
        <v>8.8817306956612718</v>
      </c>
      <c r="R16" s="261">
        <v>11.88909072439445</v>
      </c>
      <c r="S16" s="261">
        <v>18.095159236753592</v>
      </c>
      <c r="T16" s="261">
        <v>18.997452096961268</v>
      </c>
      <c r="U16" s="261">
        <v>23.549253044819618</v>
      </c>
      <c r="V16" s="261">
        <v>24.348579813954078</v>
      </c>
      <c r="W16" s="261">
        <v>25.881545657525741</v>
      </c>
      <c r="X16" s="261">
        <v>28.49810940066477</v>
      </c>
      <c r="Y16" s="261">
        <v>24.88540577682808</v>
      </c>
      <c r="DA16" s="70" t="s">
        <v>2949</v>
      </c>
    </row>
    <row r="17" spans="1:105" ht="12" customHeight="1" x14ac:dyDescent="0.25">
      <c r="A17" s="46" t="s">
        <v>28</v>
      </c>
      <c r="B17" s="229">
        <v>8.9899425307301793E-3</v>
      </c>
      <c r="C17" s="229">
        <v>9.514924597742851E-3</v>
      </c>
      <c r="D17" s="229">
        <v>9.3745816325016326E-3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3.2591126648665737E-2</v>
      </c>
      <c r="T19" s="229">
        <v>3.1937941587978427E-2</v>
      </c>
      <c r="U19" s="229">
        <v>1.0837543264109311E-2</v>
      </c>
      <c r="V19" s="229">
        <v>1.113108517473688E-2</v>
      </c>
      <c r="W19" s="229">
        <v>1.115518939926996E-2</v>
      </c>
      <c r="X19" s="229">
        <v>7.9451580141404032E-3</v>
      </c>
      <c r="Y19" s="229">
        <v>7.9880314275773724E-3</v>
      </c>
      <c r="DA19" s="73" t="s">
        <v>2952</v>
      </c>
    </row>
    <row r="20" spans="1:105" ht="12" customHeight="1" x14ac:dyDescent="0.25">
      <c r="A20" s="46" t="s">
        <v>159</v>
      </c>
      <c r="B20" s="229">
        <v>0.39846502468912631</v>
      </c>
      <c r="C20" s="229">
        <v>0.42171994689963149</v>
      </c>
      <c r="D20" s="229">
        <v>0.45062698728850548</v>
      </c>
      <c r="E20" s="229">
        <v>0.4805100924708921</v>
      </c>
      <c r="F20" s="229">
        <v>0.88998224417867244</v>
      </c>
      <c r="G20" s="229">
        <v>0.60082374743431211</v>
      </c>
      <c r="H20" s="229">
        <v>0.5821235381471519</v>
      </c>
      <c r="I20" s="229">
        <v>0.60529791795986643</v>
      </c>
      <c r="J20" s="229">
        <v>0.65686659305977346</v>
      </c>
      <c r="K20" s="229">
        <v>0.60475772818068563</v>
      </c>
      <c r="L20" s="229">
        <v>0.68238990997894167</v>
      </c>
      <c r="M20" s="229">
        <v>0.33508053040963831</v>
      </c>
      <c r="N20" s="229">
        <v>0.36277342229994503</v>
      </c>
      <c r="O20" s="229">
        <v>0.28311274157989008</v>
      </c>
      <c r="P20" s="229">
        <v>0.27680361797594483</v>
      </c>
      <c r="Q20" s="229">
        <v>0.183279817262161</v>
      </c>
      <c r="R20" s="229">
        <v>0.14343366669085081</v>
      </c>
      <c r="S20" s="229">
        <v>9.4299522546504061E-2</v>
      </c>
      <c r="T20" s="229">
        <v>0.28181457486367179</v>
      </c>
      <c r="U20" s="229">
        <v>0.14478128483161509</v>
      </c>
      <c r="V20" s="229">
        <v>0.1661545082955195</v>
      </c>
      <c r="W20" s="229">
        <v>0.19509700300937841</v>
      </c>
      <c r="X20" s="229">
        <v>9.0165866882212023E-2</v>
      </c>
      <c r="Y20" s="229">
        <v>0.10518941169335989</v>
      </c>
      <c r="DA20" s="73" t="s">
        <v>2953</v>
      </c>
    </row>
    <row r="21" spans="1:105" ht="12" customHeight="1" x14ac:dyDescent="0.25">
      <c r="A21" s="46" t="s">
        <v>32</v>
      </c>
      <c r="B21" s="229">
        <v>0.23714588779189369</v>
      </c>
      <c r="C21" s="229">
        <v>0.244316057788072</v>
      </c>
      <c r="D21" s="229">
        <v>0.49913248609780358</v>
      </c>
      <c r="E21" s="229">
        <v>0.24594307992141781</v>
      </c>
      <c r="F21" s="229">
        <v>1.072316620919473</v>
      </c>
      <c r="G21" s="229">
        <v>0.56525580423929023</v>
      </c>
      <c r="H21" s="229">
        <v>0.2114851924714293</v>
      </c>
      <c r="I21" s="229">
        <v>0</v>
      </c>
      <c r="J21" s="229">
        <v>0.27991429377091742</v>
      </c>
      <c r="K21" s="229">
        <v>0.1031921985439954</v>
      </c>
      <c r="L21" s="229">
        <v>0.28870109067810101</v>
      </c>
      <c r="M21" s="229">
        <v>0.28137761017179769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0.11134713369245409</v>
      </c>
      <c r="C22" s="229">
        <v>0.10712967244941859</v>
      </c>
      <c r="D22" s="229">
        <v>0.10789928216588709</v>
      </c>
      <c r="E22" s="229">
        <v>0.10752986950061109</v>
      </c>
      <c r="F22" s="229">
        <v>0.1029429955959974</v>
      </c>
      <c r="G22" s="229">
        <v>0.1010343634996476</v>
      </c>
      <c r="H22" s="229">
        <v>0.1010343635008959</v>
      </c>
      <c r="I22" s="229">
        <v>0.10294299560015149</v>
      </c>
      <c r="J22" s="229">
        <v>9.8756318746696201E-2</v>
      </c>
      <c r="K22" s="229">
        <v>9.8386906083510209E-2</v>
      </c>
      <c r="L22" s="229">
        <v>9.2661009796515661E-2</v>
      </c>
      <c r="M22" s="229">
        <v>9.0752377701162429E-2</v>
      </c>
      <c r="N22" s="229">
        <v>8.425687169852436E-2</v>
      </c>
      <c r="O22" s="229">
        <v>8.234823960430894E-2</v>
      </c>
      <c r="P22" s="229">
        <v>7.5883517992029734E-2</v>
      </c>
      <c r="Q22" s="229">
        <v>7.5883517989710769E-2</v>
      </c>
      <c r="R22" s="229">
        <v>7.6252930652428497E-2</v>
      </c>
      <c r="S22" s="229">
        <v>6.9788209038509269E-2</v>
      </c>
      <c r="T22" s="229">
        <v>7.4344298556502791E-2</v>
      </c>
      <c r="U22" s="229">
        <v>1.486885971127452E-2</v>
      </c>
      <c r="V22" s="229">
        <v>2.8968109706551351E-2</v>
      </c>
      <c r="W22" s="229">
        <v>2.5551042567816078E-2</v>
      </c>
      <c r="X22" s="229">
        <v>3.8141857519318673E-2</v>
      </c>
      <c r="Y22" s="229">
        <v>3.8141857519926027E-2</v>
      </c>
      <c r="DA22" s="73" t="s">
        <v>2955</v>
      </c>
    </row>
    <row r="23" spans="1:105" ht="12" customHeight="1" x14ac:dyDescent="0.25">
      <c r="A23" s="46" t="s">
        <v>35</v>
      </c>
      <c r="B23" s="229">
        <v>1.1739436952258799</v>
      </c>
      <c r="C23" s="229">
        <v>1.5106858660963269</v>
      </c>
      <c r="D23" s="229">
        <v>1.2212810576880251</v>
      </c>
      <c r="E23" s="229">
        <v>1.418149885586875</v>
      </c>
      <c r="F23" s="229">
        <v>3.2723862365300311</v>
      </c>
      <c r="G23" s="229">
        <v>4.1439112530913071</v>
      </c>
      <c r="H23" s="229">
        <v>3.770252465340131</v>
      </c>
      <c r="I23" s="229">
        <v>2.5131755378544689</v>
      </c>
      <c r="J23" s="229">
        <v>2.545936866188363</v>
      </c>
      <c r="K23" s="229">
        <v>1.4474289282328781</v>
      </c>
      <c r="L23" s="229">
        <v>2.7019046410738068</v>
      </c>
      <c r="M23" s="229">
        <v>2.8213627231036358</v>
      </c>
      <c r="N23" s="229">
        <v>1.20807619783905</v>
      </c>
      <c r="O23" s="229">
        <v>0.69281588316623943</v>
      </c>
      <c r="P23" s="229">
        <v>0.44247740323172602</v>
      </c>
      <c r="Q23" s="229">
        <v>0.1608273435153858</v>
      </c>
      <c r="R23" s="229">
        <v>0.1139204677002135</v>
      </c>
      <c r="S23" s="229">
        <v>0.13974110335713291</v>
      </c>
      <c r="T23" s="229">
        <v>0.26415871731997842</v>
      </c>
      <c r="U23" s="229">
        <v>0.1793469097582866</v>
      </c>
      <c r="V23" s="229">
        <v>0.18437370559813651</v>
      </c>
      <c r="W23" s="229">
        <v>0.1779609984913994</v>
      </c>
      <c r="X23" s="229">
        <v>0.13369253438139189</v>
      </c>
      <c r="Y23" s="229">
        <v>9.0162030224292325E-2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7.2382012163381431</v>
      </c>
      <c r="C25" s="229">
        <v>7.6204786654232617</v>
      </c>
      <c r="D25" s="229">
        <v>6.8891912992440192</v>
      </c>
      <c r="E25" s="229">
        <v>7.2465180992530582</v>
      </c>
      <c r="F25" s="229">
        <v>6.5817059633960389</v>
      </c>
      <c r="G25" s="229">
        <v>6.4238048539034667</v>
      </c>
      <c r="H25" s="229">
        <v>9.8808758281114297</v>
      </c>
      <c r="I25" s="229">
        <v>7.6371124317800589</v>
      </c>
      <c r="J25" s="229">
        <v>4.6121902877776657</v>
      </c>
      <c r="K25" s="229">
        <v>5.4349035332696376</v>
      </c>
      <c r="L25" s="229">
        <v>3.3490113291067751</v>
      </c>
      <c r="M25" s="229">
        <v>4.0221403481298017</v>
      </c>
      <c r="N25" s="229">
        <v>3.6149421668794499</v>
      </c>
      <c r="O25" s="229">
        <v>3.7312887782677069</v>
      </c>
      <c r="P25" s="229">
        <v>2.8504171856039648</v>
      </c>
      <c r="Q25" s="229">
        <v>2.9418131478770442</v>
      </c>
      <c r="R25" s="229">
        <v>3.0415559100362239</v>
      </c>
      <c r="S25" s="229">
        <v>5.7290758728956881</v>
      </c>
      <c r="T25" s="229">
        <v>4.6047110763778107</v>
      </c>
      <c r="U25" s="229">
        <v>4.064532517828896</v>
      </c>
      <c r="V25" s="229">
        <v>3.79943935170953</v>
      </c>
      <c r="W25" s="229">
        <v>3.6340590309331149</v>
      </c>
      <c r="X25" s="229">
        <v>3.4063619213866199</v>
      </c>
      <c r="Y25" s="229">
        <v>2.9958429703864029</v>
      </c>
      <c r="DA25" s="73" t="s">
        <v>2958</v>
      </c>
    </row>
    <row r="26" spans="1:105" ht="12" customHeight="1" x14ac:dyDescent="0.25">
      <c r="A26" s="46" t="s">
        <v>39</v>
      </c>
      <c r="B26" s="229">
        <v>0.20695858619009641</v>
      </c>
      <c r="C26" s="229">
        <v>7.2435505166497619E-2</v>
      </c>
      <c r="D26" s="229">
        <v>6.7990518350077953E-2</v>
      </c>
      <c r="E26" s="229">
        <v>1.8526705052220351E-2</v>
      </c>
      <c r="F26" s="229">
        <v>1.88467441033816E-3</v>
      </c>
      <c r="G26" s="229">
        <v>2.0980337775261212E-3</v>
      </c>
      <c r="H26" s="229">
        <v>1.493515570460776E-3</v>
      </c>
      <c r="I26" s="229">
        <v>2.2402733557753858E-3</v>
      </c>
      <c r="J26" s="229">
        <v>1.3512759923874551E-3</v>
      </c>
      <c r="K26" s="229">
        <v>1.315716097857028E-3</v>
      </c>
      <c r="L26" s="229">
        <v>2.026913988578911E-3</v>
      </c>
      <c r="M26" s="229">
        <v>0.30801980647533961</v>
      </c>
      <c r="N26" s="229">
        <v>1.009225366837605</v>
      </c>
      <c r="O26" s="229">
        <v>0.95961931397397549</v>
      </c>
      <c r="P26" s="229">
        <v>1.1561588511027789</v>
      </c>
      <c r="Q26" s="229">
        <v>5.5199268690169703</v>
      </c>
      <c r="R26" s="229">
        <v>8.5139277493147336</v>
      </c>
      <c r="S26" s="229">
        <v>12.02966340226709</v>
      </c>
      <c r="T26" s="229">
        <v>13.740485488255329</v>
      </c>
      <c r="U26" s="229">
        <v>19.13488592942544</v>
      </c>
      <c r="V26" s="229">
        <v>20.158513053469601</v>
      </c>
      <c r="W26" s="229">
        <v>21.837722393124761</v>
      </c>
      <c r="X26" s="229">
        <v>24.82180206248109</v>
      </c>
      <c r="Y26" s="229">
        <v>21.648081475576529</v>
      </c>
      <c r="DA26" s="73" t="s">
        <v>2959</v>
      </c>
    </row>
    <row r="27" spans="1:105" ht="12" customHeight="1" x14ac:dyDescent="0.25">
      <c r="A27" s="57" t="s">
        <v>2910</v>
      </c>
      <c r="B27" s="261">
        <v>0.65870929033959547</v>
      </c>
      <c r="C27" s="261">
        <v>0.69081186368275072</v>
      </c>
      <c r="D27" s="261">
        <v>0.70928845186795686</v>
      </c>
      <c r="E27" s="261">
        <v>0.76173627070170657</v>
      </c>
      <c r="F27" s="261">
        <v>0.93537777846423309</v>
      </c>
      <c r="G27" s="261">
        <v>1.0966099835443179</v>
      </c>
      <c r="H27" s="261">
        <v>1.194328493469154</v>
      </c>
      <c r="I27" s="261">
        <v>1.1162966119177551</v>
      </c>
      <c r="J27" s="261">
        <v>1.218800480102751</v>
      </c>
      <c r="K27" s="261">
        <v>1.1683826525854919</v>
      </c>
      <c r="L27" s="261">
        <v>1.3183748242177731</v>
      </c>
      <c r="M27" s="261">
        <v>1.455126785194256</v>
      </c>
      <c r="N27" s="261">
        <v>1.443937930545377</v>
      </c>
      <c r="O27" s="261">
        <v>1.626862321197907</v>
      </c>
      <c r="P27" s="261">
        <v>1.7252811757787849</v>
      </c>
      <c r="Q27" s="261">
        <v>1.9186771191176339</v>
      </c>
      <c r="R27" s="261">
        <v>2.0197131622478781</v>
      </c>
      <c r="S27" s="261">
        <v>2.2481264567843842</v>
      </c>
      <c r="T27" s="261">
        <v>2.2959684381747119</v>
      </c>
      <c r="U27" s="261">
        <v>2.3815657981226819</v>
      </c>
      <c r="V27" s="261">
        <v>2.2548645541938059</v>
      </c>
      <c r="W27" s="261">
        <v>2.5929931561178439</v>
      </c>
      <c r="X27" s="261">
        <v>2.2592537509693429</v>
      </c>
      <c r="Y27" s="261">
        <v>2.4859671189002781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1.1298828165058428</v>
      </c>
      <c r="C28" s="261">
        <f t="shared" si="0"/>
        <v>1.2147789153365018</v>
      </c>
      <c r="D28" s="261">
        <f t="shared" si="0"/>
        <v>1.1291418772879596</v>
      </c>
      <c r="E28" s="261">
        <f t="shared" si="0"/>
        <v>1.1691882400787812</v>
      </c>
      <c r="F28" s="261">
        <f t="shared" si="0"/>
        <v>1.4978284811486724</v>
      </c>
      <c r="G28" s="261">
        <f t="shared" si="0"/>
        <v>1.5113571019109644</v>
      </c>
      <c r="H28" s="261">
        <f t="shared" si="0"/>
        <v>1.8299220582993123</v>
      </c>
      <c r="I28" s="261">
        <f t="shared" si="0"/>
        <v>1.3828348495205891</v>
      </c>
      <c r="J28" s="261">
        <f t="shared" si="0"/>
        <v>1.0853707244527002</v>
      </c>
      <c r="K28" s="261">
        <f t="shared" si="0"/>
        <v>1.0075480092097651</v>
      </c>
      <c r="L28" s="261">
        <f t="shared" si="0"/>
        <v>0.96713082473829437</v>
      </c>
      <c r="M28" s="261">
        <f t="shared" si="0"/>
        <v>1.0656677521366245</v>
      </c>
      <c r="N28" s="261">
        <f t="shared" si="0"/>
        <v>0.85534508723237845</v>
      </c>
      <c r="O28" s="261">
        <f t="shared" si="0"/>
        <v>0.79293377870918647</v>
      </c>
      <c r="P28" s="261">
        <f t="shared" si="0"/>
        <v>0.68400759755775908</v>
      </c>
      <c r="Q28" s="261">
        <f t="shared" si="0"/>
        <v>1.0126188094092088</v>
      </c>
      <c r="R28" s="261">
        <f t="shared" si="0"/>
        <v>1.2326691046038667</v>
      </c>
      <c r="S28" s="261">
        <f t="shared" si="0"/>
        <v>1.7491580087745817</v>
      </c>
      <c r="T28" s="261">
        <f t="shared" si="0"/>
        <v>1.9540214802956228</v>
      </c>
      <c r="U28" s="261">
        <f t="shared" si="0"/>
        <v>2.2039097170987398</v>
      </c>
      <c r="V28" s="261">
        <f t="shared" si="0"/>
        <v>2.2669986316379673</v>
      </c>
      <c r="W28" s="261">
        <f t="shared" si="0"/>
        <v>2.4225552354580699</v>
      </c>
      <c r="X28" s="261">
        <f t="shared" si="0"/>
        <v>2.4704183981774408</v>
      </c>
      <c r="Y28" s="261">
        <f t="shared" si="0"/>
        <v>2.1975333538847264</v>
      </c>
      <c r="DA28" s="70"/>
    </row>
    <row r="29" spans="1:105" ht="12" customHeight="1" x14ac:dyDescent="0.25">
      <c r="A29" s="60" t="s">
        <v>2913</v>
      </c>
      <c r="B29" s="329">
        <v>0.58646817971902787</v>
      </c>
      <c r="C29" s="329">
        <v>0.63685596655391685</v>
      </c>
      <c r="D29" s="329">
        <v>0.58816812019351117</v>
      </c>
      <c r="E29" s="329">
        <v>0.60963366208584169</v>
      </c>
      <c r="F29" s="329">
        <v>0.79852467103861235</v>
      </c>
      <c r="G29" s="329">
        <v>0.80274305525053491</v>
      </c>
      <c r="H29" s="329">
        <v>0.97208036175708767</v>
      </c>
      <c r="I29" s="329">
        <v>0.72330593081355266</v>
      </c>
      <c r="J29" s="329">
        <v>0.55574684799328478</v>
      </c>
      <c r="K29" s="329">
        <v>0.50846594088580477</v>
      </c>
      <c r="L29" s="329">
        <v>0.48511947980211029</v>
      </c>
      <c r="M29" s="329">
        <v>0.53345880826875303</v>
      </c>
      <c r="N29" s="329">
        <v>0.40621310393368332</v>
      </c>
      <c r="O29" s="329">
        <v>0.35582934905402969</v>
      </c>
      <c r="P29" s="329">
        <v>0.28780869013157201</v>
      </c>
      <c r="Q29" s="329">
        <v>0.38784910348895341</v>
      </c>
      <c r="R29" s="329">
        <v>0.44294576524006452</v>
      </c>
      <c r="S29" s="329">
        <v>0.61734081169774979</v>
      </c>
      <c r="T29" s="329">
        <v>0.77122489984349496</v>
      </c>
      <c r="U29" s="329">
        <v>0.77716480229487361</v>
      </c>
      <c r="V29" s="329">
        <v>0.80945178307665433</v>
      </c>
      <c r="W29" s="329">
        <v>0.85658270566580941</v>
      </c>
      <c r="X29" s="329">
        <v>0.796736829587956</v>
      </c>
      <c r="Y29" s="329">
        <v>0.69244630946788455</v>
      </c>
      <c r="DA29" s="72" t="s">
        <v>2961</v>
      </c>
    </row>
    <row r="30" spans="1:105" ht="12" customHeight="1" x14ac:dyDescent="0.25">
      <c r="A30" s="59" t="s">
        <v>28</v>
      </c>
      <c r="B30" s="230">
        <v>2.9307006410340289E-3</v>
      </c>
      <c r="C30" s="230">
        <v>2.800818466032503E-3</v>
      </c>
      <c r="D30" s="230">
        <v>2.5531476496881119E-3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7.5864219175583614E-2</v>
      </c>
      <c r="T31" s="295">
        <v>4.296501751059667E-2</v>
      </c>
      <c r="U31" s="295">
        <v>2.5316096236084561E-2</v>
      </c>
      <c r="V31" s="295">
        <v>2.5097529762614919E-2</v>
      </c>
      <c r="W31" s="295">
        <v>2.5079582153772831E-2</v>
      </c>
      <c r="X31" s="295">
        <v>2.7469718668234239E-2</v>
      </c>
      <c r="Y31" s="295">
        <v>2.7437795830946941E-2</v>
      </c>
      <c r="DA31" s="122" t="s">
        <v>2963</v>
      </c>
    </row>
    <row r="32" spans="1:105" ht="12" customHeight="1" x14ac:dyDescent="0.25">
      <c r="A32" s="59" t="s">
        <v>159</v>
      </c>
      <c r="B32" s="295">
        <v>0.12621644425893111</v>
      </c>
      <c r="C32" s="295">
        <v>0.120618783312593</v>
      </c>
      <c r="D32" s="295">
        <v>0.1192483622723369</v>
      </c>
      <c r="E32" s="295">
        <v>0.13420183736842739</v>
      </c>
      <c r="F32" s="295">
        <v>0.1331170234438383</v>
      </c>
      <c r="G32" s="295">
        <v>8.9039765713770105E-2</v>
      </c>
      <c r="H32" s="295">
        <v>0.1216541999890329</v>
      </c>
      <c r="I32" s="295">
        <v>0.138006232747659</v>
      </c>
      <c r="J32" s="295">
        <v>0.1029417860576185</v>
      </c>
      <c r="K32" s="295">
        <v>0.14042926946110729</v>
      </c>
      <c r="L32" s="295">
        <v>8.8511238449149279E-2</v>
      </c>
      <c r="M32" s="295">
        <v>5.0966231888252493E-2</v>
      </c>
      <c r="N32" s="295">
        <v>9.2287341657760508E-2</v>
      </c>
      <c r="O32" s="295">
        <v>0.10167483092619641</v>
      </c>
      <c r="P32" s="295">
        <v>0.1093146595457765</v>
      </c>
      <c r="Q32" s="295">
        <v>0.20452543799525161</v>
      </c>
      <c r="R32" s="295">
        <v>0.2445470028745354</v>
      </c>
      <c r="S32" s="295">
        <v>0.21540994462543051</v>
      </c>
      <c r="T32" s="295">
        <v>0.37204044738062308</v>
      </c>
      <c r="U32" s="295">
        <v>0.33189213205000889</v>
      </c>
      <c r="V32" s="295">
        <v>0.36764125369800987</v>
      </c>
      <c r="W32" s="295">
        <v>0.43043996069748452</v>
      </c>
      <c r="X32" s="295">
        <v>0.30592324134006837</v>
      </c>
      <c r="Y32" s="295">
        <v>0.35456847409549203</v>
      </c>
      <c r="DA32" s="122" t="s">
        <v>2964</v>
      </c>
    </row>
    <row r="33" spans="1:105" ht="12" customHeight="1" x14ac:dyDescent="0.25">
      <c r="A33" s="59" t="s">
        <v>32</v>
      </c>
      <c r="B33" s="295">
        <v>7.7482556644457329E-2</v>
      </c>
      <c r="C33" s="295">
        <v>7.2078447300497075E-2</v>
      </c>
      <c r="D33" s="295">
        <v>0.13624283531643999</v>
      </c>
      <c r="E33" s="295">
        <v>7.0852171558668048E-2</v>
      </c>
      <c r="F33" s="295">
        <v>0.16543900278901261</v>
      </c>
      <c r="G33" s="295">
        <v>8.6406131078588244E-2</v>
      </c>
      <c r="H33" s="295">
        <v>4.5588418018753657E-2</v>
      </c>
      <c r="I33" s="295">
        <v>0</v>
      </c>
      <c r="J33" s="295">
        <v>4.5248294083681612E-2</v>
      </c>
      <c r="K33" s="295">
        <v>2.4716426759067531E-2</v>
      </c>
      <c r="L33" s="295">
        <v>3.8625743810076649E-2</v>
      </c>
      <c r="M33" s="295">
        <v>4.4145402264019223E-2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0.37983847817460548</v>
      </c>
      <c r="C34" s="295">
        <v>0.44135791747479419</v>
      </c>
      <c r="D34" s="295">
        <v>0.33012377495504608</v>
      </c>
      <c r="E34" s="295">
        <v>0.40457965315874622</v>
      </c>
      <c r="F34" s="295">
        <v>0.49996864480576142</v>
      </c>
      <c r="G34" s="295">
        <v>0.62729715845817657</v>
      </c>
      <c r="H34" s="295">
        <v>0.80483774374930106</v>
      </c>
      <c r="I34" s="295">
        <v>0.58529969806589366</v>
      </c>
      <c r="J34" s="295">
        <v>0.40755676785198469</v>
      </c>
      <c r="K34" s="295">
        <v>0.34332024466562999</v>
      </c>
      <c r="L34" s="295">
        <v>0.35798249754288441</v>
      </c>
      <c r="M34" s="295">
        <v>0.43834717411648128</v>
      </c>
      <c r="N34" s="295">
        <v>0.31392576227592273</v>
      </c>
      <c r="O34" s="295">
        <v>0.2541545181278333</v>
      </c>
      <c r="P34" s="295">
        <v>0.17849403058579549</v>
      </c>
      <c r="Q34" s="295">
        <v>0.18332366549370169</v>
      </c>
      <c r="R34" s="295">
        <v>0.198398762365529</v>
      </c>
      <c r="S34" s="295">
        <v>0.32606664789673567</v>
      </c>
      <c r="T34" s="295">
        <v>0.35621943495227509</v>
      </c>
      <c r="U34" s="295">
        <v>0.41995657400878011</v>
      </c>
      <c r="V34" s="295">
        <v>0.41671299961602948</v>
      </c>
      <c r="W34" s="295">
        <v>0.40106316281455212</v>
      </c>
      <c r="X34" s="295">
        <v>0.46334386957965329</v>
      </c>
      <c r="Y34" s="295">
        <v>0.31044003954144561</v>
      </c>
      <c r="DA34" s="122" t="s">
        <v>2966</v>
      </c>
    </row>
    <row r="35" spans="1:105" ht="12" customHeight="1" x14ac:dyDescent="0.25">
      <c r="A35" s="60" t="s">
        <v>2920</v>
      </c>
      <c r="B35" s="329">
        <v>0.48747198972959233</v>
      </c>
      <c r="C35" s="329">
        <v>0.51925390488156065</v>
      </c>
      <c r="D35" s="329">
        <v>0.4807355395582173</v>
      </c>
      <c r="E35" s="329">
        <v>0.49486208926155789</v>
      </c>
      <c r="F35" s="329">
        <v>0.61986435222900238</v>
      </c>
      <c r="G35" s="329">
        <v>0.61548151282715213</v>
      </c>
      <c r="H35" s="329">
        <v>0.75641015707496773</v>
      </c>
      <c r="I35" s="329">
        <v>0.56472444534141364</v>
      </c>
      <c r="J35" s="329">
        <v>0.42611398811943119</v>
      </c>
      <c r="K35" s="329">
        <v>0.39985404874088382</v>
      </c>
      <c r="L35" s="329">
        <v>0.37004483928341048</v>
      </c>
      <c r="M35" s="329">
        <v>0.40862841242331582</v>
      </c>
      <c r="N35" s="329">
        <v>0.32650169524037459</v>
      </c>
      <c r="O35" s="329">
        <v>0.29893879880676222</v>
      </c>
      <c r="P35" s="329">
        <v>0.2496747923020422</v>
      </c>
      <c r="Q35" s="329">
        <v>0.46182092340615138</v>
      </c>
      <c r="R35" s="329">
        <v>0.61819380084126285</v>
      </c>
      <c r="S35" s="329">
        <v>0.94088904902072223</v>
      </c>
      <c r="T35" s="329">
        <v>0.98780532425607137</v>
      </c>
      <c r="U35" s="329">
        <v>1.2244840740326011</v>
      </c>
      <c r="V35" s="329">
        <v>1.266046449573357</v>
      </c>
      <c r="W35" s="329">
        <v>1.3457556555476149</v>
      </c>
      <c r="X35" s="329">
        <v>1.481808405334075</v>
      </c>
      <c r="Y35" s="329">
        <v>1.2939596424383439</v>
      </c>
      <c r="DA35" s="72" t="s">
        <v>2967</v>
      </c>
    </row>
    <row r="36" spans="1:105" ht="12" customHeight="1" x14ac:dyDescent="0.25">
      <c r="A36" s="64" t="s">
        <v>28</v>
      </c>
      <c r="B36" s="229">
        <v>4.6744758461750871E-4</v>
      </c>
      <c r="C36" s="229">
        <v>4.9474493366659627E-4</v>
      </c>
      <c r="D36" s="229">
        <v>4.8744755886182797E-4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1.6946319044649921E-3</v>
      </c>
      <c r="T38" s="229">
        <v>1.660668419394557E-3</v>
      </c>
      <c r="U38" s="229">
        <v>5.6351677496031523E-4</v>
      </c>
      <c r="V38" s="229">
        <v>5.7877999345563131E-4</v>
      </c>
      <c r="W38" s="229">
        <v>5.8003333423045308E-4</v>
      </c>
      <c r="X38" s="229">
        <v>4.1312220967142479E-4</v>
      </c>
      <c r="Y38" s="229">
        <v>4.1535148683164179E-4</v>
      </c>
      <c r="DA38" s="73" t="s">
        <v>2970</v>
      </c>
    </row>
    <row r="39" spans="1:105" ht="12" customHeight="1" x14ac:dyDescent="0.25">
      <c r="A39" s="64" t="s">
        <v>159</v>
      </c>
      <c r="B39" s="229">
        <v>2.071887697933477E-2</v>
      </c>
      <c r="C39" s="229">
        <v>2.192805681342273E-2</v>
      </c>
      <c r="D39" s="229">
        <v>2.343112829158072E-2</v>
      </c>
      <c r="E39" s="229">
        <v>2.4984951944026581E-2</v>
      </c>
      <c r="F39" s="229">
        <v>4.6276163498455702E-2</v>
      </c>
      <c r="G39" s="229">
        <v>3.1240868176739909E-2</v>
      </c>
      <c r="H39" s="229">
        <v>3.0268518505621948E-2</v>
      </c>
      <c r="I39" s="229">
        <v>3.1473510398666048E-2</v>
      </c>
      <c r="J39" s="229">
        <v>3.4154912702960727E-2</v>
      </c>
      <c r="K39" s="229">
        <v>3.1445422298363959E-2</v>
      </c>
      <c r="L39" s="229">
        <v>3.5482041636711911E-2</v>
      </c>
      <c r="M39" s="229">
        <v>1.7423090754687742E-2</v>
      </c>
      <c r="N39" s="229">
        <v>1.8863030485219728E-2</v>
      </c>
      <c r="O39" s="229">
        <v>1.4720935842869241E-2</v>
      </c>
      <c r="P39" s="229">
        <v>1.439288206725985E-2</v>
      </c>
      <c r="Q39" s="229">
        <v>9.5299505636969751E-3</v>
      </c>
      <c r="R39" s="229">
        <v>7.4580811632869526E-3</v>
      </c>
      <c r="S39" s="229">
        <v>4.9032664996766506E-3</v>
      </c>
      <c r="T39" s="229">
        <v>1.465343542294411E-2</v>
      </c>
      <c r="U39" s="229">
        <v>7.5281528954180216E-3</v>
      </c>
      <c r="V39" s="229">
        <v>8.6394905540894528E-3</v>
      </c>
      <c r="W39" s="229">
        <v>1.0144405541093211E-2</v>
      </c>
      <c r="X39" s="229">
        <v>4.688329935921237E-3</v>
      </c>
      <c r="Y39" s="229">
        <v>5.4695050891948333E-3</v>
      </c>
      <c r="DA39" s="73" t="s">
        <v>2971</v>
      </c>
    </row>
    <row r="40" spans="1:105" ht="12" customHeight="1" x14ac:dyDescent="0.25">
      <c r="A40" s="64" t="s">
        <v>32</v>
      </c>
      <c r="B40" s="229">
        <v>1.2330809910226609E-2</v>
      </c>
      <c r="C40" s="229">
        <v>1.2703635279749669E-2</v>
      </c>
      <c r="D40" s="229">
        <v>2.595325545552736E-2</v>
      </c>
      <c r="E40" s="229">
        <v>1.278823510491562E-2</v>
      </c>
      <c r="F40" s="229">
        <v>5.5756954249773553E-2</v>
      </c>
      <c r="G40" s="229">
        <v>2.9391451555944741E-2</v>
      </c>
      <c r="H40" s="229">
        <v>1.0996537749291831E-2</v>
      </c>
      <c r="I40" s="229">
        <v>0</v>
      </c>
      <c r="J40" s="229">
        <v>1.455462702635359E-2</v>
      </c>
      <c r="K40" s="229">
        <v>5.3656565429504631E-3</v>
      </c>
      <c r="L40" s="229">
        <v>1.5011511703507801E-2</v>
      </c>
      <c r="M40" s="229">
        <v>1.463071468929298E-2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5.7896864769382411E-3</v>
      </c>
      <c r="C41" s="229">
        <v>5.5703922974108481E-3</v>
      </c>
      <c r="D41" s="229">
        <v>5.6104094834864707E-3</v>
      </c>
      <c r="E41" s="229">
        <v>5.5912012340988736E-3</v>
      </c>
      <c r="F41" s="229">
        <v>5.3526988053761672E-3</v>
      </c>
      <c r="G41" s="229">
        <v>5.2534561839342091E-3</v>
      </c>
      <c r="H41" s="229">
        <v>5.253456183999119E-3</v>
      </c>
      <c r="I41" s="229">
        <v>5.3526988055921671E-3</v>
      </c>
      <c r="J41" s="229">
        <v>5.1350053135557098E-3</v>
      </c>
      <c r="K41" s="229">
        <v>5.1157970642767914E-3</v>
      </c>
      <c r="L41" s="229">
        <v>4.8180692000577797E-3</v>
      </c>
      <c r="M41" s="229">
        <v>4.7188265786676457E-3</v>
      </c>
      <c r="N41" s="229">
        <v>4.3810815284159076E-3</v>
      </c>
      <c r="O41" s="229">
        <v>4.2818389070849337E-3</v>
      </c>
      <c r="P41" s="229">
        <v>3.9456945443646241E-3</v>
      </c>
      <c r="Q41" s="229">
        <v>3.9456945442440444E-3</v>
      </c>
      <c r="R41" s="229">
        <v>3.9649027934986134E-3</v>
      </c>
      <c r="S41" s="229">
        <v>3.6287584306930248E-3</v>
      </c>
      <c r="T41" s="229">
        <v>3.8656601720787119E-3</v>
      </c>
      <c r="U41" s="229">
        <v>7.7313203441438871E-4</v>
      </c>
      <c r="V41" s="229">
        <v>1.506246882777638E-3</v>
      </c>
      <c r="W41" s="229">
        <v>1.328570576725888E-3</v>
      </c>
      <c r="X41" s="229">
        <v>1.9832517404071259E-3</v>
      </c>
      <c r="Y41" s="229">
        <v>1.9832517404387061E-3</v>
      </c>
      <c r="DA41" s="73" t="s">
        <v>2973</v>
      </c>
    </row>
    <row r="42" spans="1:105" ht="12" customHeight="1" x14ac:dyDescent="0.25">
      <c r="A42" s="64" t="s">
        <v>35</v>
      </c>
      <c r="B42" s="229">
        <v>6.104122945552571E-2</v>
      </c>
      <c r="C42" s="229">
        <v>7.8550720075090508E-2</v>
      </c>
      <c r="D42" s="229">
        <v>6.3502617353107263E-2</v>
      </c>
      <c r="E42" s="229">
        <v>7.3739151988698917E-2</v>
      </c>
      <c r="F42" s="229">
        <v>0.1701533727243193</v>
      </c>
      <c r="G42" s="229">
        <v>0.21546982080312729</v>
      </c>
      <c r="H42" s="229">
        <v>0.19604078694575439</v>
      </c>
      <c r="I42" s="229">
        <v>0.13067690153459319</v>
      </c>
      <c r="J42" s="229">
        <v>0.13238038336956509</v>
      </c>
      <c r="K42" s="229">
        <v>7.52615663665442E-2</v>
      </c>
      <c r="L42" s="229">
        <v>0.1404901971307935</v>
      </c>
      <c r="M42" s="229">
        <v>0.1467016263715262</v>
      </c>
      <c r="N42" s="229">
        <v>6.2816007864724438E-2</v>
      </c>
      <c r="O42" s="229">
        <v>3.6024158114879593E-2</v>
      </c>
      <c r="P42" s="229">
        <v>2.300737659684441E-2</v>
      </c>
      <c r="Q42" s="229">
        <v>8.3624954230504187E-3</v>
      </c>
      <c r="R42" s="229">
        <v>5.9234914219898254E-3</v>
      </c>
      <c r="S42" s="229">
        <v>7.26607995688398E-3</v>
      </c>
      <c r="T42" s="229">
        <v>1.373538862398643E-2</v>
      </c>
      <c r="U42" s="229">
        <v>9.325452247169826E-3</v>
      </c>
      <c r="V42" s="229">
        <v>9.5868291765184854E-3</v>
      </c>
      <c r="W42" s="229">
        <v>9.25338939782612E-3</v>
      </c>
      <c r="X42" s="229">
        <v>6.951574169061895E-3</v>
      </c>
      <c r="Y42" s="229">
        <v>4.6881304422680299E-3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0.37636277028324511</v>
      </c>
      <c r="C44" s="229">
        <v>0.3962399463183256</v>
      </c>
      <c r="D44" s="229">
        <v>0.35821539701633781</v>
      </c>
      <c r="E44" s="229">
        <v>0.37679522097098139</v>
      </c>
      <c r="F44" s="229">
        <v>0.34222716605088721</v>
      </c>
      <c r="G44" s="229">
        <v>0.33401682521851561</v>
      </c>
      <c r="H44" s="229">
        <v>0.51377319976939451</v>
      </c>
      <c r="I44" s="229">
        <v>0.39710484772119881</v>
      </c>
      <c r="J44" s="229">
        <v>0.23981879777855389</v>
      </c>
      <c r="K44" s="229">
        <v>0.28259719353842278</v>
      </c>
      <c r="L44" s="229">
        <v>0.17413762671967639</v>
      </c>
      <c r="M44" s="229">
        <v>0.20913813234056261</v>
      </c>
      <c r="N44" s="229">
        <v>0.18796515980648151</v>
      </c>
      <c r="O44" s="229">
        <v>0.19401480275869901</v>
      </c>
      <c r="P44" s="229">
        <v>0.14821236331691981</v>
      </c>
      <c r="Q44" s="229">
        <v>0.15296465418666719</v>
      </c>
      <c r="R44" s="229">
        <v>0.15815095132872481</v>
      </c>
      <c r="S44" s="229">
        <v>0.2978931922780621</v>
      </c>
      <c r="T44" s="229">
        <v>0.23942990326763181</v>
      </c>
      <c r="U44" s="229">
        <v>0.21134238640167599</v>
      </c>
      <c r="V44" s="229">
        <v>0.1975584094988736</v>
      </c>
      <c r="W44" s="229">
        <v>0.1889591741616122</v>
      </c>
      <c r="X44" s="229">
        <v>0.1771196697912486</v>
      </c>
      <c r="Y44" s="229">
        <v>0.15577402810012439</v>
      </c>
      <c r="DA44" s="73" t="s">
        <v>2976</v>
      </c>
    </row>
    <row r="45" spans="1:105" ht="12" customHeight="1" x14ac:dyDescent="0.25">
      <c r="A45" s="64" t="s">
        <v>39</v>
      </c>
      <c r="B45" s="229">
        <v>1.0761169039704361E-2</v>
      </c>
      <c r="C45" s="229">
        <v>3.7664091638946471E-3</v>
      </c>
      <c r="D45" s="229">
        <v>3.5352843993158361E-3</v>
      </c>
      <c r="E45" s="229">
        <v>9.6332801883640016E-4</v>
      </c>
      <c r="F45" s="229">
        <v>9.7996900190578331E-5</v>
      </c>
      <c r="G45" s="229">
        <v>1.090908888903516E-4</v>
      </c>
      <c r="H45" s="229">
        <v>7.7657920905955543E-5</v>
      </c>
      <c r="I45" s="229">
        <v>1.164868813633126E-4</v>
      </c>
      <c r="J45" s="229">
        <v>7.026192844214311E-5</v>
      </c>
      <c r="K45" s="229">
        <v>6.8412930325561009E-5</v>
      </c>
      <c r="L45" s="229">
        <v>1.053928926630966E-4</v>
      </c>
      <c r="M45" s="229">
        <v>1.601602168857863E-2</v>
      </c>
      <c r="N45" s="229">
        <v>5.2476415555533083E-2</v>
      </c>
      <c r="O45" s="229">
        <v>4.9897063183229458E-2</v>
      </c>
      <c r="P45" s="229">
        <v>6.0116475776653543E-2</v>
      </c>
      <c r="Q45" s="229">
        <v>0.28701812868849269</v>
      </c>
      <c r="R45" s="229">
        <v>0.44269637413376273</v>
      </c>
      <c r="S45" s="229">
        <v>0.62550311995094154</v>
      </c>
      <c r="T45" s="229">
        <v>0.71446026835003573</v>
      </c>
      <c r="U45" s="229">
        <v>0.99495143367896266</v>
      </c>
      <c r="V45" s="229">
        <v>1.048176693467642</v>
      </c>
      <c r="W45" s="229">
        <v>1.1354900825361269</v>
      </c>
      <c r="X45" s="229">
        <v>1.2906524574877649</v>
      </c>
      <c r="Y45" s="229">
        <v>1.1256293755794859</v>
      </c>
      <c r="DA45" s="73" t="s">
        <v>2977</v>
      </c>
    </row>
    <row r="46" spans="1:105" ht="12" customHeight="1" x14ac:dyDescent="0.25">
      <c r="A46" s="60" t="s">
        <v>2932</v>
      </c>
      <c r="B46" s="329">
        <v>5.5942647057222662E-2</v>
      </c>
      <c r="C46" s="329">
        <v>5.8669043901024377E-2</v>
      </c>
      <c r="D46" s="329">
        <v>6.0238217536231133E-2</v>
      </c>
      <c r="E46" s="329">
        <v>6.4692488731381517E-2</v>
      </c>
      <c r="F46" s="329">
        <v>7.9439457881057524E-2</v>
      </c>
      <c r="G46" s="329">
        <v>9.313253383327745E-2</v>
      </c>
      <c r="H46" s="329">
        <v>0.1014315394672568</v>
      </c>
      <c r="I46" s="329">
        <v>9.4804473365622713E-2</v>
      </c>
      <c r="J46" s="329">
        <v>0.1035098883399842</v>
      </c>
      <c r="K46" s="329">
        <v>9.9228019583076463E-2</v>
      </c>
      <c r="L46" s="329">
        <v>0.1119665056527737</v>
      </c>
      <c r="M46" s="329">
        <v>0.12358053144455559</v>
      </c>
      <c r="N46" s="329">
        <v>0.1226302880583206</v>
      </c>
      <c r="O46" s="329">
        <v>0.13816563084839459</v>
      </c>
      <c r="P46" s="329">
        <v>0.1465241151241449</v>
      </c>
      <c r="Q46" s="329">
        <v>0.162948782514104</v>
      </c>
      <c r="R46" s="329">
        <v>0.1715295385225393</v>
      </c>
      <c r="S46" s="329">
        <v>0.19092814805610989</v>
      </c>
      <c r="T46" s="329">
        <v>0.19499125619605659</v>
      </c>
      <c r="U46" s="329">
        <v>0.2022608407712651</v>
      </c>
      <c r="V46" s="329">
        <v>0.19150039898795601</v>
      </c>
      <c r="W46" s="329">
        <v>0.22021687424464559</v>
      </c>
      <c r="X46" s="329">
        <v>0.19187316325540979</v>
      </c>
      <c r="Y46" s="329">
        <v>0.211127401978498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0.60783291181792487</v>
      </c>
      <c r="C48" s="316">
        <v>0.6374559958068553</v>
      </c>
      <c r="D48" s="316">
        <v>0.65450551759405307</v>
      </c>
      <c r="E48" s="316">
        <v>0.7029024521868259</v>
      </c>
      <c r="F48" s="316">
        <v>0.8631325033241608</v>
      </c>
      <c r="G48" s="316">
        <v>1.0119117024791151</v>
      </c>
      <c r="H48" s="316">
        <v>1.1020827799137449</v>
      </c>
      <c r="I48" s="316">
        <v>1.03007780522519</v>
      </c>
      <c r="J48" s="316">
        <v>1.1246646367535049</v>
      </c>
      <c r="K48" s="316">
        <v>1.0781409041194161</v>
      </c>
      <c r="L48" s="316">
        <v>1.216548210301694</v>
      </c>
      <c r="M48" s="316">
        <v>1.342737932924694</v>
      </c>
      <c r="N48" s="316">
        <v>1.332413265881317</v>
      </c>
      <c r="O48" s="316">
        <v>1.501209222828463</v>
      </c>
      <c r="P48" s="316">
        <v>1.5920265527720541</v>
      </c>
      <c r="Q48" s="316">
        <v>1.770485276669546</v>
      </c>
      <c r="R48" s="316">
        <v>1.86371765276486</v>
      </c>
      <c r="S48" s="316">
        <v>2.074489111361522</v>
      </c>
      <c r="T48" s="316">
        <v>2.11863594712367</v>
      </c>
      <c r="U48" s="316">
        <v>2.1976220693844901</v>
      </c>
      <c r="V48" s="316">
        <v>2.0807067819311462</v>
      </c>
      <c r="W48" s="316">
        <v>2.3927195251709659</v>
      </c>
      <c r="X48" s="316">
        <v>2.0847569726537341</v>
      </c>
      <c r="Y48" s="316">
        <v>2.293959800970403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1</v>
      </c>
      <c r="E52" s="232">
        <f t="shared" si="1"/>
        <v>0.99999999999999967</v>
      </c>
      <c r="F52" s="232">
        <f t="shared" si="1"/>
        <v>1</v>
      </c>
      <c r="G52" s="232">
        <f t="shared" si="1"/>
        <v>1</v>
      </c>
      <c r="H52" s="232">
        <f t="shared" si="1"/>
        <v>1.0000000000000004</v>
      </c>
      <c r="I52" s="232">
        <f t="shared" si="1"/>
        <v>0.99999999999999989</v>
      </c>
      <c r="J52" s="232">
        <f t="shared" si="1"/>
        <v>0.99999999999999989</v>
      </c>
      <c r="K52" s="232">
        <f t="shared" si="1"/>
        <v>1</v>
      </c>
      <c r="L52" s="232">
        <f t="shared" si="1"/>
        <v>1.0000000000000002</v>
      </c>
      <c r="M52" s="232">
        <f t="shared" si="1"/>
        <v>1.0000000000000004</v>
      </c>
      <c r="N52" s="232">
        <f t="shared" si="1"/>
        <v>0.99999999999999978</v>
      </c>
      <c r="O52" s="232">
        <f t="shared" si="1"/>
        <v>0.99999999999999989</v>
      </c>
      <c r="P52" s="232">
        <f t="shared" si="1"/>
        <v>1.0000000000000002</v>
      </c>
      <c r="Q52" s="232">
        <f t="shared" si="1"/>
        <v>1.0000000000000002</v>
      </c>
      <c r="R52" s="232">
        <f t="shared" si="1"/>
        <v>1.0000000000000002</v>
      </c>
      <c r="S52" s="232">
        <f t="shared" si="1"/>
        <v>1</v>
      </c>
      <c r="T52" s="232">
        <f t="shared" si="1"/>
        <v>0.99999999999999967</v>
      </c>
      <c r="U52" s="232">
        <f t="shared" si="1"/>
        <v>0.99999999999999978</v>
      </c>
      <c r="V52" s="232">
        <f t="shared" si="1"/>
        <v>1</v>
      </c>
      <c r="W52" s="232">
        <f t="shared" si="1"/>
        <v>0.99999999999999978</v>
      </c>
      <c r="X52" s="232">
        <f t="shared" si="1"/>
        <v>1</v>
      </c>
      <c r="Y52" s="232">
        <f t="shared" si="1"/>
        <v>0.99999999999999956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9.8971735093713615E-3</v>
      </c>
      <c r="C53" s="299">
        <f t="shared" si="2"/>
        <v>9.7718188572110867E-3</v>
      </c>
      <c r="D53" s="299">
        <f t="shared" si="2"/>
        <v>1.0553459857702847E-2</v>
      </c>
      <c r="E53" s="299">
        <f t="shared" si="2"/>
        <v>1.0883174769871662E-2</v>
      </c>
      <c r="F53" s="299">
        <f t="shared" si="2"/>
        <v>1.0703027903913066E-2</v>
      </c>
      <c r="G53" s="299">
        <f t="shared" si="2"/>
        <v>1.2048957922042278E-2</v>
      </c>
      <c r="H53" s="299">
        <f t="shared" si="2"/>
        <v>1.1064934088407087E-2</v>
      </c>
      <c r="I53" s="299">
        <f t="shared" si="2"/>
        <v>1.2940296707920384E-2</v>
      </c>
      <c r="J53" s="299">
        <f t="shared" si="2"/>
        <v>1.6294674835497631E-2</v>
      </c>
      <c r="K53" s="299">
        <f t="shared" si="2"/>
        <v>1.6483941916129823E-2</v>
      </c>
      <c r="L53" s="299">
        <f t="shared" si="2"/>
        <v>1.8396786156800647E-2</v>
      </c>
      <c r="M53" s="299">
        <f t="shared" si="2"/>
        <v>1.8374444213567258E-2</v>
      </c>
      <c r="N53" s="299">
        <f t="shared" si="2"/>
        <v>2.0416136441107326E-2</v>
      </c>
      <c r="O53" s="299">
        <f t="shared" si="2"/>
        <v>2.233595390470126E-2</v>
      </c>
      <c r="P53" s="299">
        <f t="shared" si="2"/>
        <v>2.4467870969509597E-2</v>
      </c>
      <c r="Q53" s="299">
        <f t="shared" si="2"/>
        <v>1.9909196689263033E-2</v>
      </c>
      <c r="R53" s="299">
        <f t="shared" si="2"/>
        <v>1.7685676167788208E-2</v>
      </c>
      <c r="S53" s="299">
        <f t="shared" si="2"/>
        <v>1.4812129375663329E-2</v>
      </c>
      <c r="T53" s="299">
        <f t="shared" si="2"/>
        <v>1.4522645146974177E-2</v>
      </c>
      <c r="U53" s="299">
        <f t="shared" si="2"/>
        <v>1.301589244667339E-2</v>
      </c>
      <c r="V53" s="299">
        <f t="shared" si="2"/>
        <v>1.2273555467935696E-2</v>
      </c>
      <c r="W53" s="299">
        <f t="shared" si="2"/>
        <v>1.2935756595930546E-2</v>
      </c>
      <c r="X53" s="299">
        <f t="shared" si="2"/>
        <v>1.1055550396670014E-2</v>
      </c>
      <c r="Y53" s="299">
        <f t="shared" si="2"/>
        <v>1.2947166486862614E-2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2.7909239380255572E-3</v>
      </c>
      <c r="C54" s="233">
        <f t="shared" si="3"/>
        <v>2.7555749266006588E-3</v>
      </c>
      <c r="D54" s="233">
        <f t="shared" si="3"/>
        <v>2.9759914502828079E-3</v>
      </c>
      <c r="E54" s="233">
        <f t="shared" si="3"/>
        <v>3.0689684239838988E-3</v>
      </c>
      <c r="F54" s="233">
        <f t="shared" si="3"/>
        <v>3.018168445577128E-3</v>
      </c>
      <c r="G54" s="233">
        <f t="shared" si="3"/>
        <v>3.3977099685126595E-3</v>
      </c>
      <c r="H54" s="233">
        <f t="shared" si="3"/>
        <v>3.1202231011479807E-3</v>
      </c>
      <c r="I54" s="233">
        <f t="shared" si="3"/>
        <v>3.649060392150513E-3</v>
      </c>
      <c r="J54" s="233">
        <f t="shared" si="3"/>
        <v>4.5949682520642779E-3</v>
      </c>
      <c r="K54" s="233">
        <f t="shared" si="3"/>
        <v>4.6483400582184751E-3</v>
      </c>
      <c r="L54" s="233">
        <f t="shared" si="3"/>
        <v>5.1877468672379941E-3</v>
      </c>
      <c r="M54" s="233">
        <f t="shared" si="3"/>
        <v>5.1814466175623608E-3</v>
      </c>
      <c r="N54" s="233">
        <f t="shared" si="3"/>
        <v>5.7571875305136048E-3</v>
      </c>
      <c r="O54" s="233">
        <f t="shared" si="3"/>
        <v>6.2985607327425454E-3</v>
      </c>
      <c r="P54" s="233">
        <f t="shared" si="3"/>
        <v>6.8997443296982689E-3</v>
      </c>
      <c r="Q54" s="233">
        <f t="shared" si="3"/>
        <v>5.6142345664962181E-3</v>
      </c>
      <c r="R54" s="233">
        <f t="shared" si="3"/>
        <v>4.9872195258687949E-3</v>
      </c>
      <c r="S54" s="233">
        <f t="shared" si="3"/>
        <v>4.1769022649271615E-3</v>
      </c>
      <c r="T54" s="233">
        <f t="shared" si="3"/>
        <v>4.0952700228770074E-3</v>
      </c>
      <c r="U54" s="233">
        <f t="shared" si="3"/>
        <v>3.6703777871318899E-3</v>
      </c>
      <c r="V54" s="233">
        <f t="shared" si="3"/>
        <v>3.461044683889952E-3</v>
      </c>
      <c r="W54" s="233">
        <f t="shared" si="3"/>
        <v>3.6477801168050563E-3</v>
      </c>
      <c r="X54" s="233">
        <f t="shared" si="3"/>
        <v>3.1175769749715245E-3</v>
      </c>
      <c r="Y54" s="233">
        <f t="shared" si="3"/>
        <v>3.6509976149829374E-3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3.786165785383646E-2</v>
      </c>
      <c r="C55" s="233">
        <f t="shared" si="4"/>
        <v>3.7382113371163185E-2</v>
      </c>
      <c r="D55" s="233">
        <f t="shared" si="4"/>
        <v>4.0372282644959137E-2</v>
      </c>
      <c r="E55" s="233">
        <f t="shared" si="4"/>
        <v>4.1633607727521657E-2</v>
      </c>
      <c r="F55" s="233">
        <f t="shared" si="4"/>
        <v>4.0944455516952971E-2</v>
      </c>
      <c r="G55" s="233">
        <f t="shared" si="4"/>
        <v>4.6093313601876303E-2</v>
      </c>
      <c r="H55" s="233">
        <f t="shared" si="4"/>
        <v>4.2328928378778177E-2</v>
      </c>
      <c r="I55" s="233">
        <f t="shared" si="4"/>
        <v>4.9503131981923541E-2</v>
      </c>
      <c r="J55" s="233">
        <f t="shared" si="4"/>
        <v>6.2335312488657826E-2</v>
      </c>
      <c r="K55" s="233">
        <f t="shared" si="4"/>
        <v>6.3059354099437456E-2</v>
      </c>
      <c r="L55" s="233">
        <f t="shared" si="4"/>
        <v>7.0376943722311555E-2</v>
      </c>
      <c r="M55" s="233">
        <f t="shared" si="4"/>
        <v>7.0291474571983759E-2</v>
      </c>
      <c r="N55" s="233">
        <f t="shared" si="4"/>
        <v>7.8101972436729186E-2</v>
      </c>
      <c r="O55" s="233">
        <f t="shared" si="4"/>
        <v>8.5446238138405267E-2</v>
      </c>
      <c r="P55" s="233">
        <f t="shared" si="4"/>
        <v>9.3601891305857443E-2</v>
      </c>
      <c r="Q55" s="233">
        <f t="shared" si="4"/>
        <v>7.6162673361224037E-2</v>
      </c>
      <c r="R55" s="233">
        <f t="shared" si="4"/>
        <v>6.7656590979688541E-2</v>
      </c>
      <c r="S55" s="233">
        <f t="shared" si="4"/>
        <v>5.6663831747226383E-2</v>
      </c>
      <c r="T55" s="233">
        <f t="shared" si="4"/>
        <v>5.555640922802612E-2</v>
      </c>
      <c r="U55" s="233">
        <f t="shared" si="4"/>
        <v>4.9792323637820504E-2</v>
      </c>
      <c r="V55" s="233">
        <f t="shared" si="4"/>
        <v>4.695251198102731E-2</v>
      </c>
      <c r="W55" s="233">
        <f t="shared" si="4"/>
        <v>4.9485763774059485E-2</v>
      </c>
      <c r="X55" s="233">
        <f t="shared" si="4"/>
        <v>4.2293031046512684E-2</v>
      </c>
      <c r="Y55" s="233">
        <f t="shared" si="4"/>
        <v>4.9529412335561476E-2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8.6375003229540989E-2</v>
      </c>
      <c r="C56" s="233">
        <f t="shared" si="5"/>
        <v>8.5281003162256161E-2</v>
      </c>
      <c r="D56" s="233">
        <f t="shared" si="5"/>
        <v>9.2102571348151877E-2</v>
      </c>
      <c r="E56" s="233">
        <f t="shared" si="5"/>
        <v>9.4980072341384267E-2</v>
      </c>
      <c r="F56" s="233">
        <f t="shared" si="5"/>
        <v>9.3407887503538137E-2</v>
      </c>
      <c r="G56" s="233">
        <f t="shared" si="5"/>
        <v>0.10515414107306165</v>
      </c>
      <c r="H56" s="233">
        <f t="shared" si="5"/>
        <v>9.6566329438992085E-2</v>
      </c>
      <c r="I56" s="233">
        <f t="shared" si="5"/>
        <v>0.11293306810065575</v>
      </c>
      <c r="J56" s="233">
        <f t="shared" si="5"/>
        <v>0.14220752927163993</v>
      </c>
      <c r="K56" s="233">
        <f t="shared" si="5"/>
        <v>0.14385930840690245</v>
      </c>
      <c r="L56" s="233">
        <f t="shared" si="5"/>
        <v>0.16055315815189347</v>
      </c>
      <c r="M56" s="233">
        <f t="shared" si="5"/>
        <v>0.16035817466321234</v>
      </c>
      <c r="N56" s="233">
        <f t="shared" si="5"/>
        <v>0.17817651164402021</v>
      </c>
      <c r="O56" s="233">
        <f t="shared" si="5"/>
        <v>0.19493121837529462</v>
      </c>
      <c r="P56" s="233">
        <f t="shared" si="5"/>
        <v>0.21353696911651096</v>
      </c>
      <c r="Q56" s="233">
        <f t="shared" si="5"/>
        <v>0.17375232703603349</v>
      </c>
      <c r="R56" s="233">
        <f t="shared" si="5"/>
        <v>0.15434713099279099</v>
      </c>
      <c r="S56" s="233">
        <f t="shared" si="5"/>
        <v>0.12926900002792432</v>
      </c>
      <c r="T56" s="233">
        <f t="shared" si="5"/>
        <v>0.12674260184320521</v>
      </c>
      <c r="U56" s="233">
        <f t="shared" si="5"/>
        <v>0.11359281021518448</v>
      </c>
      <c r="V56" s="233">
        <f t="shared" si="5"/>
        <v>0.10711425763902076</v>
      </c>
      <c r="W56" s="233">
        <f t="shared" si="5"/>
        <v>0.11289344545612859</v>
      </c>
      <c r="X56" s="233">
        <f t="shared" si="5"/>
        <v>9.648443571414958E-2</v>
      </c>
      <c r="Y56" s="233">
        <f t="shared" si="5"/>
        <v>0.11299302230654686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3.0717808496594785E-2</v>
      </c>
      <c r="C57" s="300">
        <f t="shared" si="6"/>
        <v>3.0734871462675339E-2</v>
      </c>
      <c r="D57" s="300">
        <f t="shared" si="6"/>
        <v>3.2049118325128356E-2</v>
      </c>
      <c r="E57" s="300">
        <f t="shared" si="6"/>
        <v>3.2429235013437648E-2</v>
      </c>
      <c r="F57" s="300">
        <f t="shared" si="6"/>
        <v>3.2469615318314535E-2</v>
      </c>
      <c r="G57" s="300">
        <f t="shared" si="6"/>
        <v>3.4063323673339564E-2</v>
      </c>
      <c r="H57" s="300">
        <f t="shared" si="6"/>
        <v>3.2750561072692981E-2</v>
      </c>
      <c r="I57" s="300">
        <f t="shared" si="6"/>
        <v>3.5944364150841485E-2</v>
      </c>
      <c r="J57" s="300">
        <f t="shared" si="6"/>
        <v>4.3218534131749975E-2</v>
      </c>
      <c r="K57" s="300">
        <f t="shared" si="6"/>
        <v>4.531486076418078E-2</v>
      </c>
      <c r="L57" s="300">
        <f t="shared" si="6"/>
        <v>4.8156037087888376E-2</v>
      </c>
      <c r="M57" s="300">
        <f t="shared" si="6"/>
        <v>4.9189647712106543E-2</v>
      </c>
      <c r="N57" s="300">
        <f t="shared" si="6"/>
        <v>5.8066510946972634E-2</v>
      </c>
      <c r="O57" s="300">
        <f t="shared" si="6"/>
        <v>6.6174750797280066E-2</v>
      </c>
      <c r="P57" s="300">
        <f t="shared" si="6"/>
        <v>7.3961850703496521E-2</v>
      </c>
      <c r="Q57" s="300">
        <f t="shared" si="6"/>
        <v>6.123798994068478E-2</v>
      </c>
      <c r="R57" s="300">
        <f t="shared" si="6"/>
        <v>5.4554183746499771E-2</v>
      </c>
      <c r="S57" s="300">
        <f t="shared" si="6"/>
        <v>4.5736574184385467E-2</v>
      </c>
      <c r="T57" s="300">
        <f t="shared" si="6"/>
        <v>4.4000127622861374E-2</v>
      </c>
      <c r="U57" s="300">
        <f t="shared" si="6"/>
        <v>3.9777072628477059E-2</v>
      </c>
      <c r="V57" s="300">
        <f t="shared" si="6"/>
        <v>3.7353718039679379E-2</v>
      </c>
      <c r="W57" s="300">
        <f t="shared" si="6"/>
        <v>3.9475400175235244E-2</v>
      </c>
      <c r="X57" s="300">
        <f t="shared" si="6"/>
        <v>3.3833579101694405E-2</v>
      </c>
      <c r="Y57" s="300">
        <f t="shared" si="6"/>
        <v>3.9924927690358006E-2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0.66290696718117703</v>
      </c>
      <c r="C58" s="301">
        <f t="shared" si="7"/>
        <v>0.66478454399102282</v>
      </c>
      <c r="D58" s="301">
        <f t="shared" si="7"/>
        <v>0.64738662884256171</v>
      </c>
      <c r="E58" s="301">
        <f t="shared" si="7"/>
        <v>0.63991261903553787</v>
      </c>
      <c r="F58" s="301">
        <f t="shared" si="7"/>
        <v>0.641950871431477</v>
      </c>
      <c r="G58" s="301">
        <f t="shared" si="7"/>
        <v>0.61206539640928537</v>
      </c>
      <c r="H58" s="301">
        <f t="shared" si="7"/>
        <v>0.63426085952780165</v>
      </c>
      <c r="I58" s="301">
        <f t="shared" si="7"/>
        <v>0.59249779357495957</v>
      </c>
      <c r="J58" s="301">
        <f t="shared" si="7"/>
        <v>0.51561363687710859</v>
      </c>
      <c r="K58" s="301">
        <f t="shared" si="7"/>
        <v>0.51057905510157131</v>
      </c>
      <c r="L58" s="301">
        <f t="shared" si="7"/>
        <v>0.4673507381680389</v>
      </c>
      <c r="M58" s="301">
        <f t="shared" si="7"/>
        <v>0.46701137511110341</v>
      </c>
      <c r="N58" s="301">
        <f t="shared" si="7"/>
        <v>0.41782651553166156</v>
      </c>
      <c r="O58" s="301">
        <f t="shared" si="7"/>
        <v>0.37146808853722757</v>
      </c>
      <c r="P58" s="301">
        <f t="shared" si="7"/>
        <v>0.32047674217190592</v>
      </c>
      <c r="Q58" s="301">
        <f t="shared" si="7"/>
        <v>0.43372151697493733</v>
      </c>
      <c r="R58" s="301">
        <f t="shared" si="7"/>
        <v>0.48993914583372095</v>
      </c>
      <c r="S58" s="301">
        <f t="shared" si="7"/>
        <v>0.56107471307534962</v>
      </c>
      <c r="T58" s="301">
        <f t="shared" si="7"/>
        <v>0.56550532248727214</v>
      </c>
      <c r="U58" s="301">
        <f t="shared" si="7"/>
        <v>0.60568947852364752</v>
      </c>
      <c r="V58" s="301">
        <f t="shared" si="7"/>
        <v>0.62371342456270129</v>
      </c>
      <c r="W58" s="301">
        <f t="shared" si="7"/>
        <v>0.60763418696511307</v>
      </c>
      <c r="X58" s="301">
        <f t="shared" si="7"/>
        <v>0.65628568681874633</v>
      </c>
      <c r="Y58" s="301">
        <f t="shared" si="7"/>
        <v>0.60993787994647164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4.6577128514314725E-2</v>
      </c>
      <c r="C59" s="301">
        <f t="shared" si="8"/>
        <v>4.5987196475838481E-2</v>
      </c>
      <c r="D59" s="301">
        <f t="shared" si="8"/>
        <v>4.9665680367981017E-2</v>
      </c>
      <c r="E59" s="301">
        <f t="shared" si="8"/>
        <v>5.1217353057424274E-2</v>
      </c>
      <c r="F59" s="301">
        <f t="shared" si="8"/>
        <v>5.036956315869618E-2</v>
      </c>
      <c r="G59" s="301">
        <f t="shared" si="8"/>
        <v>5.6703649892279141E-2</v>
      </c>
      <c r="H59" s="301">
        <f t="shared" si="8"/>
        <v>5.2072731325783696E-2</v>
      </c>
      <c r="I59" s="301">
        <f t="shared" si="8"/>
        <v>6.0898382978480756E-2</v>
      </c>
      <c r="J59" s="301">
        <f t="shared" si="8"/>
        <v>7.6684435530336562E-2</v>
      </c>
      <c r="K59" s="301">
        <f t="shared" si="8"/>
        <v>7.7575146108441295E-2</v>
      </c>
      <c r="L59" s="301">
        <f t="shared" si="8"/>
        <v>8.6577190170943633E-2</v>
      </c>
      <c r="M59" s="301">
        <f t="shared" si="8"/>
        <v>8.6472046661005525E-2</v>
      </c>
      <c r="N59" s="301">
        <f t="shared" si="8"/>
        <v>9.6080462758668911E-2</v>
      </c>
      <c r="O59" s="301">
        <f t="shared" si="8"/>
        <v>0.10511532353393686</v>
      </c>
      <c r="P59" s="301">
        <f t="shared" si="8"/>
        <v>0.11514834710530455</v>
      </c>
      <c r="Q59" s="301">
        <f t="shared" si="8"/>
        <v>9.3694751530275386E-2</v>
      </c>
      <c r="R59" s="301">
        <f t="shared" si="8"/>
        <v>8.3230632558845177E-2</v>
      </c>
      <c r="S59" s="301">
        <f t="shared" si="8"/>
        <v>6.9707422310791411E-2</v>
      </c>
      <c r="T59" s="301">
        <f t="shared" si="8"/>
        <v>6.8345079404530856E-2</v>
      </c>
      <c r="U59" s="301">
        <f t="shared" si="8"/>
        <v>6.1254144392150961E-2</v>
      </c>
      <c r="V59" s="301">
        <f t="shared" si="8"/>
        <v>5.7760629316674604E-2</v>
      </c>
      <c r="W59" s="301">
        <f t="shared" si="8"/>
        <v>6.0877016738976088E-2</v>
      </c>
      <c r="X59" s="301">
        <f t="shared" si="8"/>
        <v>5.2028570695926833E-2</v>
      </c>
      <c r="Y59" s="301">
        <f t="shared" si="8"/>
        <v>6.0930712873107154E-2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7.9893661623289078E-2</v>
      </c>
      <c r="C60" s="301">
        <f t="shared" si="9"/>
        <v>8.0867569871296896E-2</v>
      </c>
      <c r="D60" s="301">
        <f t="shared" si="9"/>
        <v>7.9064588489769716E-2</v>
      </c>
      <c r="E60" s="301">
        <f t="shared" si="9"/>
        <v>7.8613463984772425E-2</v>
      </c>
      <c r="F60" s="301">
        <f t="shared" si="9"/>
        <v>8.0657214677456526E-2</v>
      </c>
      <c r="G60" s="301">
        <f t="shared" si="9"/>
        <v>7.8149447164417102E-2</v>
      </c>
      <c r="H60" s="301">
        <f t="shared" si="9"/>
        <v>7.9784615547570215E-2</v>
      </c>
      <c r="I60" s="301">
        <f t="shared" si="9"/>
        <v>7.5439095096258457E-2</v>
      </c>
      <c r="J60" s="301">
        <f t="shared" si="9"/>
        <v>6.8289307974994384E-2</v>
      </c>
      <c r="K60" s="301">
        <f t="shared" si="9"/>
        <v>6.6896477667446011E-2</v>
      </c>
      <c r="L60" s="301">
        <f t="shared" si="9"/>
        <v>6.3511125816005307E-2</v>
      </c>
      <c r="M60" s="301">
        <f t="shared" si="9"/>
        <v>6.3328139187256591E-2</v>
      </c>
      <c r="N60" s="301">
        <f t="shared" si="9"/>
        <v>5.6915155465582047E-2</v>
      </c>
      <c r="O60" s="301">
        <f t="shared" si="9"/>
        <v>5.1233278688654203E-2</v>
      </c>
      <c r="P60" s="301">
        <f t="shared" si="9"/>
        <v>4.565188873094457E-2</v>
      </c>
      <c r="Q60" s="301">
        <f t="shared" si="9"/>
        <v>4.9449209977607593E-2</v>
      </c>
      <c r="R60" s="301">
        <f t="shared" si="9"/>
        <v>5.0797227660654122E-2</v>
      </c>
      <c r="S60" s="301">
        <f t="shared" si="9"/>
        <v>5.4235959742386902E-2</v>
      </c>
      <c r="T60" s="301">
        <f t="shared" si="9"/>
        <v>5.8166197325923756E-2</v>
      </c>
      <c r="U60" s="301">
        <f t="shared" si="9"/>
        <v>5.6684809693205288E-2</v>
      </c>
      <c r="V60" s="301">
        <f t="shared" si="9"/>
        <v>5.8071455946171475E-2</v>
      </c>
      <c r="W60" s="301">
        <f t="shared" si="9"/>
        <v>5.6875559147589454E-2</v>
      </c>
      <c r="X60" s="301">
        <f t="shared" si="9"/>
        <v>5.6891501551317968E-2</v>
      </c>
      <c r="Y60" s="301">
        <f t="shared" si="9"/>
        <v>5.3861240881520112E-2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4.1468982109310631E-2</v>
      </c>
      <c r="C61" s="302">
        <f t="shared" si="10"/>
        <v>4.2395364064238036E-2</v>
      </c>
      <c r="D61" s="302">
        <f t="shared" si="10"/>
        <v>4.1184612245181898E-2</v>
      </c>
      <c r="E61" s="302">
        <f t="shared" si="10"/>
        <v>4.0990331834898516E-2</v>
      </c>
      <c r="F61" s="302">
        <f t="shared" si="10"/>
        <v>4.3000100897943726E-2</v>
      </c>
      <c r="G61" s="302">
        <f t="shared" si="10"/>
        <v>4.1508341015887955E-2</v>
      </c>
      <c r="H61" s="302">
        <f t="shared" si="10"/>
        <v>4.2382711106401967E-2</v>
      </c>
      <c r="I61" s="302">
        <f t="shared" si="10"/>
        <v>3.9459191325159688E-2</v>
      </c>
      <c r="J61" s="302">
        <f t="shared" si="10"/>
        <v>3.4966455980174838E-2</v>
      </c>
      <c r="K61" s="302">
        <f t="shared" si="10"/>
        <v>3.3759761468639397E-2</v>
      </c>
      <c r="L61" s="302">
        <f t="shared" si="10"/>
        <v>3.1857617945167026E-2</v>
      </c>
      <c r="M61" s="302">
        <f t="shared" si="10"/>
        <v>3.1701206678139637E-2</v>
      </c>
      <c r="N61" s="302">
        <f t="shared" si="10"/>
        <v>2.7029654238560109E-2</v>
      </c>
      <c r="O61" s="302">
        <f t="shared" si="10"/>
        <v>2.2990954219865058E-2</v>
      </c>
      <c r="P61" s="302">
        <f t="shared" si="10"/>
        <v>1.9208866019322167E-2</v>
      </c>
      <c r="Q61" s="302">
        <f t="shared" si="10"/>
        <v>1.8939833607516735E-2</v>
      </c>
      <c r="R61" s="302">
        <f t="shared" si="10"/>
        <v>1.8253411880111165E-2</v>
      </c>
      <c r="S61" s="302">
        <f t="shared" si="10"/>
        <v>1.9141822089605472E-2</v>
      </c>
      <c r="T61" s="302">
        <f t="shared" si="10"/>
        <v>2.2957383099072064E-2</v>
      </c>
      <c r="U61" s="302">
        <f t="shared" si="10"/>
        <v>1.9988767496490298E-2</v>
      </c>
      <c r="V61" s="302">
        <f t="shared" si="10"/>
        <v>2.0734923658742022E-2</v>
      </c>
      <c r="W61" s="302">
        <f t="shared" si="10"/>
        <v>2.0110427051495471E-2</v>
      </c>
      <c r="X61" s="302">
        <f t="shared" si="10"/>
        <v>1.8348128644903192E-2</v>
      </c>
      <c r="Y61" s="302">
        <f t="shared" si="10"/>
        <v>1.6971764003417145E-2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3.4468992385181661E-2</v>
      </c>
      <c r="C62" s="302">
        <f t="shared" si="11"/>
        <v>3.4566620233379357E-2</v>
      </c>
      <c r="D62" s="302">
        <f t="shared" si="11"/>
        <v>3.3661985594645137E-2</v>
      </c>
      <c r="E62" s="302">
        <f t="shared" si="11"/>
        <v>3.3273361549523796E-2</v>
      </c>
      <c r="F62" s="302">
        <f t="shared" si="11"/>
        <v>3.3379344002255347E-2</v>
      </c>
      <c r="G62" s="302">
        <f t="shared" si="11"/>
        <v>3.1825397125896868E-2</v>
      </c>
      <c r="H62" s="302">
        <f t="shared" si="11"/>
        <v>3.297948855515262E-2</v>
      </c>
      <c r="I62" s="302">
        <f t="shared" si="11"/>
        <v>3.0807945829585057E-2</v>
      </c>
      <c r="J62" s="302">
        <f t="shared" si="11"/>
        <v>2.6810221347930832E-2</v>
      </c>
      <c r="K62" s="302">
        <f t="shared" si="11"/>
        <v>2.6548439575412298E-2</v>
      </c>
      <c r="L62" s="302">
        <f t="shared" si="11"/>
        <v>2.4300708595087723E-2</v>
      </c>
      <c r="M62" s="302">
        <f t="shared" si="11"/>
        <v>2.4283062826971773E-2</v>
      </c>
      <c r="N62" s="302">
        <f t="shared" si="11"/>
        <v>2.1725611126744506E-2</v>
      </c>
      <c r="O62" s="302">
        <f t="shared" si="11"/>
        <v>1.9315124669112473E-2</v>
      </c>
      <c r="P62" s="302">
        <f t="shared" si="11"/>
        <v>1.6663741569233146E-2</v>
      </c>
      <c r="Q62" s="302">
        <f t="shared" si="11"/>
        <v>2.2552099172330205E-2</v>
      </c>
      <c r="R62" s="302">
        <f t="shared" si="11"/>
        <v>2.5475231854561887E-2</v>
      </c>
      <c r="S62" s="302">
        <f t="shared" si="11"/>
        <v>2.917404850147929E-2</v>
      </c>
      <c r="T62" s="302">
        <f t="shared" si="11"/>
        <v>2.9404425688086155E-2</v>
      </c>
      <c r="U62" s="302">
        <f t="shared" si="11"/>
        <v>3.1493870266278687E-2</v>
      </c>
      <c r="V62" s="302">
        <f t="shared" si="11"/>
        <v>3.2431056462122784E-2</v>
      </c>
      <c r="W62" s="302">
        <f t="shared" si="11"/>
        <v>3.1594988739577154E-2</v>
      </c>
      <c r="X62" s="302">
        <f t="shared" si="11"/>
        <v>3.4124707479920739E-2</v>
      </c>
      <c r="Y62" s="302">
        <f t="shared" si="11"/>
        <v>3.1714773233877912E-2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3.9556871287967973E-3</v>
      </c>
      <c r="C63" s="302">
        <f t="shared" si="12"/>
        <v>3.9055855736795011E-3</v>
      </c>
      <c r="D63" s="302">
        <f t="shared" si="12"/>
        <v>4.2179906499426852E-3</v>
      </c>
      <c r="E63" s="302">
        <f t="shared" si="12"/>
        <v>4.3497706003500997E-3</v>
      </c>
      <c r="F63" s="302">
        <f t="shared" si="12"/>
        <v>4.277769777257451E-3</v>
      </c>
      <c r="G63" s="302">
        <f t="shared" si="12"/>
        <v>4.8157090226322785E-3</v>
      </c>
      <c r="H63" s="302">
        <f t="shared" si="12"/>
        <v>4.4224158860156192E-3</v>
      </c>
      <c r="I63" s="302">
        <f t="shared" si="12"/>
        <v>5.1719579415137008E-3</v>
      </c>
      <c r="J63" s="302">
        <f t="shared" si="12"/>
        <v>6.5126306468887146E-3</v>
      </c>
      <c r="K63" s="302">
        <f t="shared" si="12"/>
        <v>6.5882766233943098E-3</v>
      </c>
      <c r="L63" s="302">
        <f t="shared" si="12"/>
        <v>7.3527992757505684E-3</v>
      </c>
      <c r="M63" s="302">
        <f t="shared" si="12"/>
        <v>7.3438696821451757E-3</v>
      </c>
      <c r="N63" s="302">
        <f t="shared" si="12"/>
        <v>8.1598901002774386E-3</v>
      </c>
      <c r="O63" s="302">
        <f t="shared" si="12"/>
        <v>8.9271997996766758E-3</v>
      </c>
      <c r="P63" s="302">
        <f t="shared" si="12"/>
        <v>9.7792811423892609E-3</v>
      </c>
      <c r="Q63" s="302">
        <f t="shared" si="12"/>
        <v>7.9572771977606573E-3</v>
      </c>
      <c r="R63" s="302">
        <f t="shared" si="12"/>
        <v>7.0685839259810694E-3</v>
      </c>
      <c r="S63" s="302">
        <f t="shared" si="12"/>
        <v>5.9200891513021435E-3</v>
      </c>
      <c r="T63" s="302">
        <f t="shared" si="12"/>
        <v>5.8043885387655363E-3</v>
      </c>
      <c r="U63" s="302">
        <f t="shared" si="12"/>
        <v>5.2021719304362942E-3</v>
      </c>
      <c r="V63" s="302">
        <f t="shared" si="12"/>
        <v>4.9054758253066696E-3</v>
      </c>
      <c r="W63" s="302">
        <f t="shared" si="12"/>
        <v>5.170143356516832E-3</v>
      </c>
      <c r="X63" s="302">
        <f t="shared" si="12"/>
        <v>4.418665426494035E-3</v>
      </c>
      <c r="Y63" s="302">
        <f t="shared" si="12"/>
        <v>5.174703644225058E-3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4.2979675653850143E-2</v>
      </c>
      <c r="C65" s="235">
        <f t="shared" si="14"/>
        <v>4.2435307881935412E-2</v>
      </c>
      <c r="D65" s="235">
        <f t="shared" si="14"/>
        <v>4.5829678673462611E-2</v>
      </c>
      <c r="E65" s="235">
        <f t="shared" si="14"/>
        <v>4.7261505646065974E-2</v>
      </c>
      <c r="F65" s="235">
        <f t="shared" si="14"/>
        <v>4.647919604407437E-2</v>
      </c>
      <c r="G65" s="235">
        <f t="shared" si="14"/>
        <v>5.2324060295186055E-2</v>
      </c>
      <c r="H65" s="235">
        <f t="shared" si="14"/>
        <v>4.8050817518826464E-2</v>
      </c>
      <c r="I65" s="235">
        <f t="shared" si="14"/>
        <v>5.6194807016809498E-2</v>
      </c>
      <c r="J65" s="235">
        <f t="shared" si="14"/>
        <v>7.0761600637950783E-2</v>
      </c>
      <c r="K65" s="235">
        <f t="shared" si="14"/>
        <v>7.1583515877672532E-2</v>
      </c>
      <c r="L65" s="235">
        <f t="shared" si="14"/>
        <v>7.9890273858880173E-2</v>
      </c>
      <c r="M65" s="235">
        <f t="shared" si="14"/>
        <v>7.9793251262202519E-2</v>
      </c>
      <c r="N65" s="235">
        <f t="shared" si="14"/>
        <v>8.8659547244744397E-2</v>
      </c>
      <c r="O65" s="235">
        <f t="shared" si="14"/>
        <v>9.6996587291757377E-2</v>
      </c>
      <c r="P65" s="235">
        <f t="shared" si="14"/>
        <v>0.1062546955667724</v>
      </c>
      <c r="Q65" s="235">
        <f t="shared" si="14"/>
        <v>8.645809992347836E-2</v>
      </c>
      <c r="R65" s="235">
        <f t="shared" si="14"/>
        <v>7.6802192534143568E-2</v>
      </c>
      <c r="S65" s="235">
        <f t="shared" si="14"/>
        <v>6.4323467271345386E-2</v>
      </c>
      <c r="T65" s="235">
        <f t="shared" si="14"/>
        <v>6.3066346918329116E-2</v>
      </c>
      <c r="U65" s="235">
        <f t="shared" si="14"/>
        <v>5.6523090675708799E-2</v>
      </c>
      <c r="V65" s="235">
        <f t="shared" si="14"/>
        <v>5.3299402362899574E-2</v>
      </c>
      <c r="W65" s="235">
        <f t="shared" si="14"/>
        <v>5.6175091030162334E-2</v>
      </c>
      <c r="X65" s="235">
        <f t="shared" si="14"/>
        <v>4.8010067700010671E-2</v>
      </c>
      <c r="Y65" s="235">
        <f t="shared" si="14"/>
        <v>5.6224639864588845E-2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0.39219344106031628</v>
      </c>
      <c r="C69" s="322">
        <f>IF(C$5=0,0,C$5/WWP_fec!C$5)</f>
        <v>0.39244572701481389</v>
      </c>
      <c r="D69" s="322">
        <f>IF(D$5=0,0,D$5/WWP_fec!D$5)</f>
        <v>0.3931744544443081</v>
      </c>
      <c r="E69" s="322">
        <f>IF(E$5=0,0,E$5/WWP_fec!E$5)</f>
        <v>0.39464323924487404</v>
      </c>
      <c r="F69" s="322">
        <f>IF(F$5=0,0,F$5/WWP_fec!F$5)</f>
        <v>0.40033098461007416</v>
      </c>
      <c r="G69" s="322">
        <f>IF(G$5=0,0,G$5/WWP_fec!G$5)</f>
        <v>0.40584468223652154</v>
      </c>
      <c r="H69" s="322">
        <f>IF(H$5=0,0,H$5/WWP_fec!H$5)</f>
        <v>0.39967257179987942</v>
      </c>
      <c r="I69" s="322">
        <f>IF(I$5=0,0,I$5/WWP_fec!I$5)</f>
        <v>0.4028441000174765</v>
      </c>
      <c r="J69" s="322">
        <f>IF(J$5=0,0,J$5/WWP_fec!J$5)</f>
        <v>0.41383671400124394</v>
      </c>
      <c r="K69" s="322">
        <f>IF(K$5=0,0,K$5/WWP_fec!K$5)</f>
        <v>0.40984427457635725</v>
      </c>
      <c r="L69" s="322">
        <f>IF(L$5=0,0,L$5/WWP_fec!L$5)</f>
        <v>0.42138241267214954</v>
      </c>
      <c r="M69" s="322">
        <f>IF(M$5=0,0,M$5/WWP_fec!M$5)</f>
        <v>0.4210820457137831</v>
      </c>
      <c r="N69" s="322">
        <f>IF(N$5=0,0,N$5/WWP_fec!N$5)</f>
        <v>0.42533551432633326</v>
      </c>
      <c r="O69" s="322">
        <f>IF(O$5=0,0,O$5/WWP_fec!O$5)</f>
        <v>0.42825353945170103</v>
      </c>
      <c r="P69" s="322">
        <f>IF(P$5=0,0,P$5/WWP_fec!P$5)</f>
        <v>0.43533810159862724</v>
      </c>
      <c r="Q69" s="322">
        <f>IF(Q$5=0,0,Q$5/WWP_fec!Q$5)</f>
        <v>0.43585271980623785</v>
      </c>
      <c r="R69" s="322">
        <f>IF(R$5=0,0,R$5/WWP_fec!R$5)</f>
        <v>0.43573896670259327</v>
      </c>
      <c r="S69" s="322">
        <f>IF(S$5=0,0,S$5/WWP_fec!S$5)</f>
        <v>0.42886822717620166</v>
      </c>
      <c r="T69" s="322">
        <f>IF(T$5=0,0,T$5/WWP_fec!T$5)</f>
        <v>0.43082653074390298</v>
      </c>
      <c r="U69" s="322">
        <f>IF(U$5=0,0,U$5/WWP_fec!U$5)</f>
        <v>0.43331108736992135</v>
      </c>
      <c r="V69" s="322">
        <f>IF(V$5=0,0,V$5/WWP_fec!V$5)</f>
        <v>0.43302015133447086</v>
      </c>
      <c r="W69" s="322">
        <f>IF(W$5=0,0,W$5/WWP_fec!W$5)</f>
        <v>0.43473865571467651</v>
      </c>
      <c r="X69" s="322">
        <f>IF(X$5=0,0,X$5/WWP_fec!X$5)</f>
        <v>0.43422358409182149</v>
      </c>
      <c r="Y69" s="322">
        <f>IF(Y$5=0,0,Y$5/WWP_fec!Y$5)</f>
        <v>0.43654766132649347</v>
      </c>
      <c r="DA69" s="95"/>
    </row>
    <row r="70" spans="1:105" ht="12" customHeight="1" x14ac:dyDescent="0.25">
      <c r="A70" s="55" t="s">
        <v>91</v>
      </c>
      <c r="B70" s="334">
        <f>IF(B$6=0,0,B$6/WWP_fec!B$6)</f>
        <v>0.43527152960316795</v>
      </c>
      <c r="C70" s="334">
        <f>IF(C$6=0,0,C$6/WWP_fec!C$6)</f>
        <v>0.43527152960316806</v>
      </c>
      <c r="D70" s="334">
        <f>IF(D$6=0,0,D$6/WWP_fec!D$6)</f>
        <v>0.43527152960316801</v>
      </c>
      <c r="E70" s="334">
        <f>IF(E$6=0,0,E$6/WWP_fec!E$6)</f>
        <v>0.43527152960316795</v>
      </c>
      <c r="F70" s="334">
        <f>IF(F$6=0,0,F$6/WWP_fec!F$6)</f>
        <v>0.43527152960316795</v>
      </c>
      <c r="G70" s="334">
        <f>IF(G$6=0,0,G$6/WWP_fec!G$6)</f>
        <v>0.43527152960316801</v>
      </c>
      <c r="H70" s="334">
        <f>IF(H$6=0,0,H$6/WWP_fec!H$6)</f>
        <v>0.43527152960316801</v>
      </c>
      <c r="I70" s="334">
        <f>IF(I$6=0,0,I$6/WWP_fec!I$6)</f>
        <v>0.43527152960316801</v>
      </c>
      <c r="J70" s="334">
        <f>IF(J$6=0,0,J$6/WWP_fec!J$6)</f>
        <v>0.43527152960316795</v>
      </c>
      <c r="K70" s="334">
        <f>IF(K$6=0,0,K$6/WWP_fec!K$6)</f>
        <v>0.43527152960316795</v>
      </c>
      <c r="L70" s="334">
        <f>IF(L$6=0,0,L$6/WWP_fec!L$6)</f>
        <v>0.43527152960316801</v>
      </c>
      <c r="M70" s="334">
        <f>IF(M$6=0,0,M$6/WWP_fec!M$6)</f>
        <v>0.43527152960316817</v>
      </c>
      <c r="N70" s="334">
        <f>IF(N$6=0,0,N$6/WWP_fec!N$6)</f>
        <v>0.43527152960316801</v>
      </c>
      <c r="O70" s="334">
        <f>IF(O$6=0,0,O$6/WWP_fec!O$6)</f>
        <v>0.43527152960316795</v>
      </c>
      <c r="P70" s="334">
        <f>IF(P$6=0,0,P$6/WWP_fec!P$6)</f>
        <v>0.43527152960316795</v>
      </c>
      <c r="Q70" s="334">
        <f>IF(Q$6=0,0,Q$6/WWP_fec!Q$6)</f>
        <v>0.43527152960316806</v>
      </c>
      <c r="R70" s="334">
        <f>IF(R$6=0,0,R$6/WWP_fec!R$6)</f>
        <v>0.43527152960316795</v>
      </c>
      <c r="S70" s="334">
        <f>IF(S$6=0,0,S$6/WWP_fec!S$6)</f>
        <v>0.43527152960316789</v>
      </c>
      <c r="T70" s="334">
        <f>IF(T$6=0,0,T$6/WWP_fec!T$6)</f>
        <v>0.43527152960316806</v>
      </c>
      <c r="U70" s="334">
        <f>IF(U$6=0,0,U$6/WWP_fec!U$6)</f>
        <v>0.43527152960316801</v>
      </c>
      <c r="V70" s="334">
        <f>IF(V$6=0,0,V$6/WWP_fec!V$6)</f>
        <v>0.43527152960316795</v>
      </c>
      <c r="W70" s="334">
        <f>IF(W$6=0,0,W$6/WWP_fec!W$6)</f>
        <v>0.43527152960316801</v>
      </c>
      <c r="X70" s="334">
        <f>IF(X$6=0,0,X$6/WWP_fec!X$6)</f>
        <v>0.43527152960316801</v>
      </c>
      <c r="Y70" s="334">
        <f>IF(Y$6=0,0,Y$6/WWP_fec!Y$6)</f>
        <v>0.43527152960316795</v>
      </c>
      <c r="DA70" s="67"/>
    </row>
    <row r="71" spans="1:105" ht="12" customHeight="1" x14ac:dyDescent="0.25">
      <c r="A71" s="173" t="s">
        <v>92</v>
      </c>
      <c r="B71" s="335">
        <f>IF(B$7=0,0,B$7/WWP_fec!B$7)</f>
        <v>0.11292364955826985</v>
      </c>
      <c r="C71" s="335">
        <f>IF(C$7=0,0,C$7/WWP_fec!C$7)</f>
        <v>0.11292364955826988</v>
      </c>
      <c r="D71" s="335">
        <f>IF(D$7=0,0,D$7/WWP_fec!D$7)</f>
        <v>0.11292364955826983</v>
      </c>
      <c r="E71" s="335">
        <f>IF(E$7=0,0,E$7/WWP_fec!E$7)</f>
        <v>0.11292364955826986</v>
      </c>
      <c r="F71" s="335">
        <f>IF(F$7=0,0,F$7/WWP_fec!F$7)</f>
        <v>0.11292364955826983</v>
      </c>
      <c r="G71" s="335">
        <f>IF(G$7=0,0,G$7/WWP_fec!G$7)</f>
        <v>0.11292364955826988</v>
      </c>
      <c r="H71" s="335">
        <f>IF(H$7=0,0,H$7/WWP_fec!H$7)</f>
        <v>0.11292364955826983</v>
      </c>
      <c r="I71" s="335">
        <f>IF(I$7=0,0,I$7/WWP_fec!I$7)</f>
        <v>0.11292364955826983</v>
      </c>
      <c r="J71" s="335">
        <f>IF(J$7=0,0,J$7/WWP_fec!J$7)</f>
        <v>0.11292364955826983</v>
      </c>
      <c r="K71" s="335">
        <f>IF(K$7=0,0,K$7/WWP_fec!K$7)</f>
        <v>0.11292364955826983</v>
      </c>
      <c r="L71" s="335">
        <f>IF(L$7=0,0,L$7/WWP_fec!L$7)</f>
        <v>0.11292364955826983</v>
      </c>
      <c r="M71" s="335">
        <f>IF(M$7=0,0,M$7/WWP_fec!M$7)</f>
        <v>0.11292364955826983</v>
      </c>
      <c r="N71" s="335">
        <f>IF(N$7=0,0,N$7/WWP_fec!N$7)</f>
        <v>0.11292364955826983</v>
      </c>
      <c r="O71" s="335">
        <f>IF(O$7=0,0,O$7/WWP_fec!O$7)</f>
        <v>0.11292364955826982</v>
      </c>
      <c r="P71" s="335">
        <f>IF(P$7=0,0,P$7/WWP_fec!P$7)</f>
        <v>0.11292364955826986</v>
      </c>
      <c r="Q71" s="335">
        <f>IF(Q$7=0,0,Q$7/WWP_fec!Q$7)</f>
        <v>0.1129236495582699</v>
      </c>
      <c r="R71" s="335">
        <f>IF(R$7=0,0,R$7/WWP_fec!R$7)</f>
        <v>0.11292364955826982</v>
      </c>
      <c r="S71" s="335">
        <f>IF(S$7=0,0,S$7/WWP_fec!S$7)</f>
        <v>0.11292364955826976</v>
      </c>
      <c r="T71" s="335">
        <f>IF(T$7=0,0,T$7/WWP_fec!T$7)</f>
        <v>0.11292364955826992</v>
      </c>
      <c r="U71" s="335">
        <f>IF(U$7=0,0,U$7/WWP_fec!U$7)</f>
        <v>0.11292364955826983</v>
      </c>
      <c r="V71" s="335">
        <f>IF(V$7=0,0,V$7/WWP_fec!V$7)</f>
        <v>0.1129236495582699</v>
      </c>
      <c r="W71" s="335">
        <f>IF(W$7=0,0,W$7/WWP_fec!W$7)</f>
        <v>0.11292364955826983</v>
      </c>
      <c r="X71" s="335">
        <f>IF(X$7=0,0,X$7/WWP_fec!X$7)</f>
        <v>0.11292364955826981</v>
      </c>
      <c r="Y71" s="335">
        <f>IF(Y$7=0,0,Y$7/WWP_fec!Y$7)</f>
        <v>0.11292364955826992</v>
      </c>
      <c r="DA71" s="177"/>
    </row>
    <row r="72" spans="1:105" ht="12" customHeight="1" x14ac:dyDescent="0.25">
      <c r="A72" s="173" t="s">
        <v>93</v>
      </c>
      <c r="B72" s="335">
        <f>IF(B$8=0,0,B$8/WWP_fec!B$8)</f>
        <v>0.61771031081487582</v>
      </c>
      <c r="C72" s="335">
        <f>IF(C$8=0,0,C$8/WWP_fec!C$8)</f>
        <v>0.61771031081487582</v>
      </c>
      <c r="D72" s="335">
        <f>IF(D$8=0,0,D$8/WWP_fec!D$8)</f>
        <v>0.61771031081487582</v>
      </c>
      <c r="E72" s="335">
        <f>IF(E$8=0,0,E$8/WWP_fec!E$8)</f>
        <v>0.61771031081487593</v>
      </c>
      <c r="F72" s="335">
        <f>IF(F$8=0,0,F$8/WWP_fec!F$8)</f>
        <v>0.61771031081487604</v>
      </c>
      <c r="G72" s="335">
        <f>IF(G$8=0,0,G$8/WWP_fec!G$8)</f>
        <v>0.61771031081487593</v>
      </c>
      <c r="H72" s="335">
        <f>IF(H$8=0,0,H$8/WWP_fec!H$8)</f>
        <v>0.6177103108148756</v>
      </c>
      <c r="I72" s="335">
        <f>IF(I$8=0,0,I$8/WWP_fec!I$8)</f>
        <v>0.61771031081487571</v>
      </c>
      <c r="J72" s="335">
        <f>IF(J$8=0,0,J$8/WWP_fec!J$8)</f>
        <v>0.61771031081487571</v>
      </c>
      <c r="K72" s="335">
        <f>IF(K$8=0,0,K$8/WWP_fec!K$8)</f>
        <v>0.61771031081487593</v>
      </c>
      <c r="L72" s="335">
        <f>IF(L$8=0,0,L$8/WWP_fec!L$8)</f>
        <v>0.6177103108148756</v>
      </c>
      <c r="M72" s="335">
        <f>IF(M$8=0,0,M$8/WWP_fec!M$8)</f>
        <v>0.61771031081487582</v>
      </c>
      <c r="N72" s="335">
        <f>IF(N$8=0,0,N$8/WWP_fec!N$8)</f>
        <v>0.61771031081487593</v>
      </c>
      <c r="O72" s="335">
        <f>IF(O$8=0,0,O$8/WWP_fec!O$8)</f>
        <v>0.61771031081487593</v>
      </c>
      <c r="P72" s="335">
        <f>IF(P$8=0,0,P$8/WWP_fec!P$8)</f>
        <v>0.61771031081487571</v>
      </c>
      <c r="Q72" s="335">
        <f>IF(Q$8=0,0,Q$8/WWP_fec!Q$8)</f>
        <v>0.61771031081487593</v>
      </c>
      <c r="R72" s="335">
        <f>IF(R$8=0,0,R$8/WWP_fec!R$8)</f>
        <v>0.61771031081487593</v>
      </c>
      <c r="S72" s="335">
        <f>IF(S$8=0,0,S$8/WWP_fec!S$8)</f>
        <v>0.6177103108148756</v>
      </c>
      <c r="T72" s="335">
        <f>IF(T$8=0,0,T$8/WWP_fec!T$8)</f>
        <v>0.61771031081487582</v>
      </c>
      <c r="U72" s="335">
        <f>IF(U$8=0,0,U$8/WWP_fec!U$8)</f>
        <v>0.61771031081487604</v>
      </c>
      <c r="V72" s="335">
        <f>IF(V$8=0,0,V$8/WWP_fec!V$8)</f>
        <v>0.61771031081487604</v>
      </c>
      <c r="W72" s="335">
        <f>IF(W$8=0,0,W$8/WWP_fec!W$8)</f>
        <v>0.6177103108148756</v>
      </c>
      <c r="X72" s="335">
        <f>IF(X$8=0,0,X$8/WWP_fec!X$8)</f>
        <v>0.61771031081487582</v>
      </c>
      <c r="Y72" s="335">
        <f>IF(Y$8=0,0,Y$8/WWP_fec!Y$8)</f>
        <v>0.61771031081487593</v>
      </c>
      <c r="DA72" s="177"/>
    </row>
    <row r="73" spans="1:105" ht="12" customHeight="1" x14ac:dyDescent="0.25">
      <c r="A73" s="173" t="s">
        <v>94</v>
      </c>
      <c r="B73" s="335">
        <f>IF(B$9=0,0,B$9/WWP_fec!B$9)</f>
        <v>0.45984491590922633</v>
      </c>
      <c r="C73" s="335">
        <f>IF(C$9=0,0,C$9/WWP_fec!C$9)</f>
        <v>0.45984491590922622</v>
      </c>
      <c r="D73" s="335">
        <f>IF(D$9=0,0,D$9/WWP_fec!D$9)</f>
        <v>0.45984491590922616</v>
      </c>
      <c r="E73" s="335">
        <f>IF(E$9=0,0,E$9/WWP_fec!E$9)</f>
        <v>0.45984491590922627</v>
      </c>
      <c r="F73" s="335">
        <f>IF(F$9=0,0,F$9/WWP_fec!F$9)</f>
        <v>0.45984491590922605</v>
      </c>
      <c r="G73" s="335">
        <f>IF(G$9=0,0,G$9/WWP_fec!G$9)</f>
        <v>0.45984491590922605</v>
      </c>
      <c r="H73" s="335">
        <f>IF(H$9=0,0,H$9/WWP_fec!H$9)</f>
        <v>0.4598449159092261</v>
      </c>
      <c r="I73" s="335">
        <f>IF(I$9=0,0,I$9/WWP_fec!I$9)</f>
        <v>0.45984491590922638</v>
      </c>
      <c r="J73" s="335">
        <f>IF(J$9=0,0,J$9/WWP_fec!J$9)</f>
        <v>0.45984491590922616</v>
      </c>
      <c r="K73" s="335">
        <f>IF(K$9=0,0,K$9/WWP_fec!K$9)</f>
        <v>0.45984491590922622</v>
      </c>
      <c r="L73" s="335">
        <f>IF(L$9=0,0,L$9/WWP_fec!L$9)</f>
        <v>0.45984491590922622</v>
      </c>
      <c r="M73" s="335">
        <f>IF(M$9=0,0,M$9/WWP_fec!M$9)</f>
        <v>0.4598449159092261</v>
      </c>
      <c r="N73" s="335">
        <f>IF(N$9=0,0,N$9/WWP_fec!N$9)</f>
        <v>0.45984491590922616</v>
      </c>
      <c r="O73" s="335">
        <f>IF(O$9=0,0,O$9/WWP_fec!O$9)</f>
        <v>0.45984491590922622</v>
      </c>
      <c r="P73" s="335">
        <f>IF(P$9=0,0,P$9/WWP_fec!P$9)</f>
        <v>0.45984491590922616</v>
      </c>
      <c r="Q73" s="335">
        <f>IF(Q$9=0,0,Q$9/WWP_fec!Q$9)</f>
        <v>0.45984491590922627</v>
      </c>
      <c r="R73" s="335">
        <f>IF(R$9=0,0,R$9/WWP_fec!R$9)</f>
        <v>0.45984491590922616</v>
      </c>
      <c r="S73" s="335">
        <f>IF(S$9=0,0,S$9/WWP_fec!S$9)</f>
        <v>0.4598449159092261</v>
      </c>
      <c r="T73" s="335">
        <f>IF(T$9=0,0,T$9/WWP_fec!T$9)</f>
        <v>0.45984491590922616</v>
      </c>
      <c r="U73" s="335">
        <f>IF(U$9=0,0,U$9/WWP_fec!U$9)</f>
        <v>0.45984491590922616</v>
      </c>
      <c r="V73" s="335">
        <f>IF(V$9=0,0,V$9/WWP_fec!V$9)</f>
        <v>0.45984491590922616</v>
      </c>
      <c r="W73" s="335">
        <f>IF(W$9=0,0,W$9/WWP_fec!W$9)</f>
        <v>0.45984491590922605</v>
      </c>
      <c r="X73" s="335">
        <f>IF(X$9=0,0,X$9/WWP_fec!X$9)</f>
        <v>0.45984491590922616</v>
      </c>
      <c r="Y73" s="335">
        <f>IF(Y$9=0,0,Y$9/WWP_fec!Y$9)</f>
        <v>0.45984491590922622</v>
      </c>
      <c r="DA73" s="177"/>
    </row>
    <row r="74" spans="1:105" ht="12" customHeight="1" x14ac:dyDescent="0.25">
      <c r="A74" s="56" t="s">
        <v>95</v>
      </c>
      <c r="B74" s="336">
        <f>IF(B$10=0,0,B$10/WWP_fec!B$10)</f>
        <v>0.6778202834559085</v>
      </c>
      <c r="C74" s="336">
        <f>IF(C$10=0,0,C$10/WWP_fec!C$10)</f>
        <v>0.67124284218601205</v>
      </c>
      <c r="D74" s="336">
        <f>IF(D$10=0,0,D$10/WWP_fec!D$10)</f>
        <v>0.68518685134210844</v>
      </c>
      <c r="E74" s="336">
        <f>IF(E$10=0,0,E$10/WWP_fec!E$10)</f>
        <v>0.68708257064651335</v>
      </c>
      <c r="F74" s="336">
        <f>IF(F$10=0,0,F$10/WWP_fec!F$10)</f>
        <v>0.66432514751645211</v>
      </c>
      <c r="G74" s="336">
        <f>IF(G$10=0,0,G$10/WWP_fec!G$10)</f>
        <v>0.68288996028338678</v>
      </c>
      <c r="H74" s="336">
        <f>IF(H$10=0,0,H$10/WWP_fec!H$10)</f>
        <v>0.67865196808241079</v>
      </c>
      <c r="I74" s="336">
        <f>IF(I$10=0,0,I$10/WWP_fec!I$10)</f>
        <v>0.70545559701679228</v>
      </c>
      <c r="J74" s="336">
        <f>IF(J$10=0,0,J$10/WWP_fec!J$10)</f>
        <v>0.73275767629210287</v>
      </c>
      <c r="K74" s="336">
        <f>IF(K$10=0,0,K$10/WWP_fec!K$10)</f>
        <v>0.74152233111654609</v>
      </c>
      <c r="L74" s="336">
        <f>IF(L$10=0,0,L$10/WWP_fec!L$10)</f>
        <v>0.74400740902940921</v>
      </c>
      <c r="M74" s="336">
        <f>IF(M$10=0,0,M$10/WWP_fec!M$10)</f>
        <v>0.74776890127121409</v>
      </c>
      <c r="N74" s="336">
        <f>IF(N$10=0,0,N$10/WWP_fec!N$10)</f>
        <v>0.75925815605974289</v>
      </c>
      <c r="O74" s="336">
        <f>IF(O$10=0,0,O$10/WWP_fec!O$10)</f>
        <v>0.7634154175391239</v>
      </c>
      <c r="P74" s="336">
        <f>IF(P$10=0,0,P$10/WWP_fec!P$10)</f>
        <v>0.76489015368904933</v>
      </c>
      <c r="Q74" s="336">
        <f>IF(Q$10=0,0,Q$10/WWP_fec!Q$10)</f>
        <v>0.76474312719013637</v>
      </c>
      <c r="R74" s="336">
        <f>IF(R$10=0,0,R$10/WWP_fec!R$10)</f>
        <v>0.76458732441785371</v>
      </c>
      <c r="S74" s="336">
        <f>IF(S$10=0,0,S$10/WWP_fec!S$10)</f>
        <v>0.76391730089393906</v>
      </c>
      <c r="T74" s="336">
        <f>IF(T$10=0,0,T$10/WWP_fec!T$10)</f>
        <v>0.76080612368282374</v>
      </c>
      <c r="U74" s="336">
        <f>IF(U$10=0,0,U$10/WWP_fec!U$10)</f>
        <v>0.76201285652502082</v>
      </c>
      <c r="V74" s="336">
        <f>IF(V$10=0,0,V$10/WWP_fec!V$10)</f>
        <v>0.76055470831739669</v>
      </c>
      <c r="W74" s="336">
        <f>IF(W$10=0,0,W$10/WWP_fec!W$10)</f>
        <v>0.76162248943524014</v>
      </c>
      <c r="X74" s="336">
        <f>IF(X$10=0,0,X$10/WWP_fec!X$10)</f>
        <v>0.76148461442758353</v>
      </c>
      <c r="Y74" s="336">
        <f>IF(Y$10=0,0,Y$10/WWP_fec!Y$10)</f>
        <v>0.76362113476635296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0.38715353110315415</v>
      </c>
      <c r="C75" s="349">
        <f>IF(C$16=0,0,C$16/WWP_fec!C$16)</f>
        <v>0.38783019002650232</v>
      </c>
      <c r="D75" s="349">
        <f>IF(D$16=0,0,D$16/WWP_fec!D$16)</f>
        <v>0.38706213144955731</v>
      </c>
      <c r="E75" s="349">
        <f>IF(E$16=0,0,E$16/WWP_fec!E$16)</f>
        <v>0.3877257158021597</v>
      </c>
      <c r="F75" s="349">
        <f>IF(F$16=0,0,F$16/WWP_fec!F$16)</f>
        <v>0.39708865125564874</v>
      </c>
      <c r="G75" s="349">
        <f>IF(G$16=0,0,G$16/WWP_fec!G$16)</f>
        <v>0.40083620064990111</v>
      </c>
      <c r="H75" s="349">
        <f>IF(H$16=0,0,H$16/WWP_fec!H$16)</f>
        <v>0.39411787637432311</v>
      </c>
      <c r="I75" s="349">
        <f>IF(I$16=0,0,I$16/WWP_fec!I$16)</f>
        <v>0.39296745048953269</v>
      </c>
      <c r="J75" s="349">
        <f>IF(J$16=0,0,J$16/WWP_fec!J$16)</f>
        <v>0.39949817707130814</v>
      </c>
      <c r="K75" s="349">
        <f>IF(K$16=0,0,K$16/WWP_fec!K$16)</f>
        <v>0.39128788659258551</v>
      </c>
      <c r="L75" s="349">
        <f>IF(L$16=0,0,L$16/WWP_fec!L$16)</f>
        <v>0.40497078982156032</v>
      </c>
      <c r="M75" s="349">
        <f>IF(M$16=0,0,M$16/WWP_fec!M$16)</f>
        <v>0.40370431836155674</v>
      </c>
      <c r="N75" s="349">
        <f>IF(N$16=0,0,N$16/WWP_fec!N$16)</f>
        <v>0.40119845055928982</v>
      </c>
      <c r="O75" s="349">
        <f>IF(O$16=0,0,O$16/WWP_fec!O$16)</f>
        <v>0.39643169661143263</v>
      </c>
      <c r="P75" s="349">
        <f>IF(P$16=0,0,P$16/WWP_fec!P$16)</f>
        <v>0.39988098125041582</v>
      </c>
      <c r="Q75" s="349">
        <f>IF(Q$16=0,0,Q$16/WWP_fec!Q$16)</f>
        <v>0.41975257695925094</v>
      </c>
      <c r="R75" s="349">
        <f>IF(R$16=0,0,R$16/WWP_fec!R$16)</f>
        <v>0.42578077274648962</v>
      </c>
      <c r="S75" s="349">
        <f>IF(S$16=0,0,S$16/WWP_fec!S$16)</f>
        <v>0.42148170736544383</v>
      </c>
      <c r="T75" s="349">
        <f>IF(T$16=0,0,T$16/WWP_fec!T$16)</f>
        <v>0.42687662911283858</v>
      </c>
      <c r="U75" s="349">
        <f>IF(U$16=0,0,U$16/WWP_fec!U$16)</f>
        <v>0.43276373899079779</v>
      </c>
      <c r="V75" s="349">
        <f>IF(V$16=0,0,V$16/WWP_fec!V$16)</f>
        <v>0.43402195678350031</v>
      </c>
      <c r="W75" s="349">
        <f>IF(W$16=0,0,W$16/WWP_fec!W$16)</f>
        <v>0.43526343924705119</v>
      </c>
      <c r="X75" s="349">
        <f>IF(X$16=0,0,X$16/WWP_fec!X$16)</f>
        <v>0.43703230865906023</v>
      </c>
      <c r="Y75" s="349">
        <f>IF(Y$16=0,0,Y$16/WWP_fec!Y$16)</f>
        <v>0.43692255682141101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0.40268343309071231</v>
      </c>
      <c r="C76" s="349">
        <f>IF(C$27=0,0,C$27/WWP_fec!C$27)</f>
        <v>0.40268343309071225</v>
      </c>
      <c r="D76" s="349">
        <f>IF(D$27=0,0,D$27/WWP_fec!D$27)</f>
        <v>0.4026834330907122</v>
      </c>
      <c r="E76" s="349">
        <f>IF(E$27=0,0,E$27/WWP_fec!E$27)</f>
        <v>0.40268343309071214</v>
      </c>
      <c r="F76" s="349">
        <f>IF(F$27=0,0,F$27/WWP_fec!F$27)</f>
        <v>0.40268343309071231</v>
      </c>
      <c r="G76" s="349">
        <f>IF(G$27=0,0,G$27/WWP_fec!G$27)</f>
        <v>0.40268343309071203</v>
      </c>
      <c r="H76" s="349">
        <f>IF(H$27=0,0,H$27/WWP_fec!H$27)</f>
        <v>0.40268343309071208</v>
      </c>
      <c r="I76" s="349">
        <f>IF(I$27=0,0,I$27/WWP_fec!I$27)</f>
        <v>0.4026834330907122</v>
      </c>
      <c r="J76" s="349">
        <f>IF(J$27=0,0,J$27/WWP_fec!J$27)</f>
        <v>0.4026834330907122</v>
      </c>
      <c r="K76" s="349">
        <f>IF(K$27=0,0,K$27/WWP_fec!K$27)</f>
        <v>0.40268343309071214</v>
      </c>
      <c r="L76" s="349">
        <f>IF(L$27=0,0,L$27/WWP_fec!L$27)</f>
        <v>0.40268343309071225</v>
      </c>
      <c r="M76" s="349">
        <f>IF(M$27=0,0,M$27/WWP_fec!M$27)</f>
        <v>0.40268343309071231</v>
      </c>
      <c r="N76" s="349">
        <f>IF(N$27=0,0,N$27/WWP_fec!N$27)</f>
        <v>0.40268343309071203</v>
      </c>
      <c r="O76" s="349">
        <f>IF(O$27=0,0,O$27/WWP_fec!O$27)</f>
        <v>0.40268343309071208</v>
      </c>
      <c r="P76" s="349">
        <f>IF(P$27=0,0,P$27/WWP_fec!P$27)</f>
        <v>0.40268343309071225</v>
      </c>
      <c r="Q76" s="349">
        <f>IF(Q$27=0,0,Q$27/WWP_fec!Q$27)</f>
        <v>0.40268343309071236</v>
      </c>
      <c r="R76" s="349">
        <f>IF(R$27=0,0,R$27/WWP_fec!R$27)</f>
        <v>0.40268343309071214</v>
      </c>
      <c r="S76" s="349">
        <f>IF(S$27=0,0,S$27/WWP_fec!S$27)</f>
        <v>0.40268343309071225</v>
      </c>
      <c r="T76" s="349">
        <f>IF(T$27=0,0,T$27/WWP_fec!T$27)</f>
        <v>0.40268343309071208</v>
      </c>
      <c r="U76" s="349">
        <f>IF(U$27=0,0,U$27/WWP_fec!U$27)</f>
        <v>0.40268343309071208</v>
      </c>
      <c r="V76" s="349">
        <f>IF(V$27=0,0,V$27/WWP_fec!V$27)</f>
        <v>0.40268343309071208</v>
      </c>
      <c r="W76" s="349">
        <f>IF(W$27=0,0,W$27/WWP_fec!W$27)</f>
        <v>0.40268343309071208</v>
      </c>
      <c r="X76" s="349">
        <f>IF(X$27=0,0,X$27/WWP_fec!X$27)</f>
        <v>0.4026834330907122</v>
      </c>
      <c r="Y76" s="349">
        <f>IF(Y$27=0,0,Y$27/WWP_fec!Y$27)</f>
        <v>0.40268343309071225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0.27697488379452639</v>
      </c>
      <c r="C77" s="349">
        <f>IF(C$28=0,0,C$28/WWP_fec!C$28)</f>
        <v>0.27802092453544391</v>
      </c>
      <c r="D77" s="349">
        <f>IF(D$28=0,0,D$28/WWP_fec!D$28)</f>
        <v>0.27555949038039257</v>
      </c>
      <c r="E77" s="349">
        <f>IF(E$28=0,0,E$28/WWP_fec!E$28)</f>
        <v>0.27838486028446452</v>
      </c>
      <c r="F77" s="349">
        <f>IF(F$28=0,0,F$28/WWP_fec!F$28)</f>
        <v>0.28038713368885709</v>
      </c>
      <c r="G77" s="349">
        <f>IF(G$28=0,0,G$28/WWP_fec!G$28)</f>
        <v>0.28533012388316381</v>
      </c>
      <c r="H77" s="349">
        <f>IF(H$28=0,0,H$28/WWP_fec!H$28)</f>
        <v>0.28362536095277097</v>
      </c>
      <c r="I77" s="349">
        <f>IF(I$28=0,0,I$28/WWP_fec!I$28)</f>
        <v>0.2846481331903713</v>
      </c>
      <c r="J77" s="349">
        <f>IF(J$28=0,0,J$28/WWP_fec!J$28)</f>
        <v>0.28761652627170892</v>
      </c>
      <c r="K77" s="349">
        <f>IF(K$28=0,0,K$28/WWP_fec!K$28)</f>
        <v>0.28467411913311413</v>
      </c>
      <c r="L77" s="349">
        <f>IF(L$28=0,0,L$28/WWP_fec!L$28)</f>
        <v>0.2912773376166895</v>
      </c>
      <c r="M77" s="349">
        <f>IF(M$28=0,0,M$28/WWP_fec!M$28)</f>
        <v>0.2917849579550828</v>
      </c>
      <c r="N77" s="349">
        <f>IF(N$28=0,0,N$28/WWP_fec!N$28)</f>
        <v>0.29330773805554905</v>
      </c>
      <c r="O77" s="349">
        <f>IF(O$28=0,0,O$28/WWP_fec!O$28)</f>
        <v>0.29355702957540508</v>
      </c>
      <c r="P77" s="349">
        <f>IF(P$28=0,0,P$28/WWP_fec!P$28)</f>
        <v>0.29720636195338984</v>
      </c>
      <c r="Q77" s="349">
        <f>IF(Q$28=0,0,Q$28/WWP_fec!Q$28)</f>
        <v>0.29489564431104548</v>
      </c>
      <c r="R77" s="349">
        <f>IF(R$28=0,0,R$28/WWP_fec!R$28)</f>
        <v>0.29401128948806565</v>
      </c>
      <c r="S77" s="349">
        <f>IF(S$28=0,0,S$28/WWP_fec!S$28)</f>
        <v>0.29040134485208463</v>
      </c>
      <c r="T77" s="349">
        <f>IF(T$28=0,0,T$28/WWP_fec!T$28)</f>
        <v>0.2917362401959116</v>
      </c>
      <c r="U77" s="349">
        <f>IF(U$28=0,0,U$28/WWP_fec!U$28)</f>
        <v>0.29285497241510433</v>
      </c>
      <c r="V77" s="349">
        <f>IF(V$28=0,0,V$28/WWP_fec!V$28)</f>
        <v>0.2925392048672934</v>
      </c>
      <c r="W77" s="349">
        <f>IF(W$28=0,0,W$28/WWP_fec!W$28)</f>
        <v>0.29317459541998164</v>
      </c>
      <c r="X77" s="349">
        <f>IF(X$28=0,0,X$28/WWP_fec!X$28)</f>
        <v>0.2930265877738778</v>
      </c>
      <c r="Y77" s="349">
        <f>IF(Y$28=0,0,Y$28/WWP_fec!Y$28)</f>
        <v>0.29358287695312529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0.46979733860583095</v>
      </c>
      <c r="C78" s="337">
        <f>IF(C$48=0,0,C$48/WWP_fec!C$48)</f>
        <v>0.46979733860583089</v>
      </c>
      <c r="D78" s="337">
        <f>IF(D$48=0,0,D$48/WWP_fec!D$48)</f>
        <v>0.46979733860583078</v>
      </c>
      <c r="E78" s="337">
        <f>IF(E$48=0,0,E$48/WWP_fec!E$48)</f>
        <v>0.46979733860583078</v>
      </c>
      <c r="F78" s="337">
        <f>IF(F$48=0,0,F$48/WWP_fec!F$48)</f>
        <v>0.46979733860583089</v>
      </c>
      <c r="G78" s="337">
        <f>IF(G$48=0,0,G$48/WWP_fec!G$48)</f>
        <v>0.46979733860583106</v>
      </c>
      <c r="H78" s="337">
        <f>IF(H$48=0,0,H$48/WWP_fec!H$48)</f>
        <v>0.46979733860583078</v>
      </c>
      <c r="I78" s="337">
        <f>IF(I$48=0,0,I$48/WWP_fec!I$48)</f>
        <v>0.46979733860583095</v>
      </c>
      <c r="J78" s="337">
        <f>IF(J$48=0,0,J$48/WWP_fec!J$48)</f>
        <v>0.46979733860583089</v>
      </c>
      <c r="K78" s="337">
        <f>IF(K$48=0,0,K$48/WWP_fec!K$48)</f>
        <v>0.46979733860583089</v>
      </c>
      <c r="L78" s="337">
        <f>IF(L$48=0,0,L$48/WWP_fec!L$48)</f>
        <v>0.46979733860583084</v>
      </c>
      <c r="M78" s="337">
        <f>IF(M$48=0,0,M$48/WWP_fec!M$48)</f>
        <v>0.46979733860583084</v>
      </c>
      <c r="N78" s="337">
        <f>IF(N$48=0,0,N$48/WWP_fec!N$48)</f>
        <v>0.46979733860583067</v>
      </c>
      <c r="O78" s="337">
        <f>IF(O$48=0,0,O$48/WWP_fec!O$48)</f>
        <v>0.46979733860583084</v>
      </c>
      <c r="P78" s="337">
        <f>IF(P$48=0,0,P$48/WWP_fec!P$48)</f>
        <v>0.46979733860583101</v>
      </c>
      <c r="Q78" s="337">
        <f>IF(Q$48=0,0,Q$48/WWP_fec!Q$48)</f>
        <v>0.46979733860583101</v>
      </c>
      <c r="R78" s="337">
        <f>IF(R$48=0,0,R$48/WWP_fec!R$48)</f>
        <v>0.46979733860583101</v>
      </c>
      <c r="S78" s="337">
        <f>IF(S$48=0,0,S$48/WWP_fec!S$48)</f>
        <v>0.46979733860583073</v>
      </c>
      <c r="T78" s="337">
        <f>IF(T$48=0,0,T$48/WWP_fec!T$48)</f>
        <v>0.46979733860583089</v>
      </c>
      <c r="U78" s="337">
        <f>IF(U$48=0,0,U$48/WWP_fec!U$48)</f>
        <v>0.46979733860583101</v>
      </c>
      <c r="V78" s="337">
        <f>IF(V$48=0,0,V$48/WWP_fec!V$48)</f>
        <v>0.46979733860583095</v>
      </c>
      <c r="W78" s="337">
        <f>IF(W$48=0,0,W$48/WWP_fec!W$48)</f>
        <v>0.46979733860583089</v>
      </c>
      <c r="X78" s="337">
        <f>IF(X$48=0,0,X$48/WWP_fec!X$48)</f>
        <v>0.46979733860583084</v>
      </c>
      <c r="Y78" s="337">
        <f>IF(Y$48=0,0,Y$48/WWP_fec!Y$48)</f>
        <v>0.46979733860583095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HR: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19.160981279582629</v>
      </c>
      <c r="C5" s="223">
        <v>21.772020599508881</v>
      </c>
      <c r="D5" s="223">
        <v>22.44872987959522</v>
      </c>
      <c r="E5" s="223">
        <v>21.269422799331</v>
      </c>
      <c r="F5" s="223">
        <v>45.065466719287429</v>
      </c>
      <c r="G5" s="223">
        <v>42.386086078947322</v>
      </c>
      <c r="H5" s="223">
        <v>38.321633519509639</v>
      </c>
      <c r="I5" s="223">
        <v>26.7609754805748</v>
      </c>
      <c r="J5" s="223">
        <v>28.32651216094126</v>
      </c>
      <c r="K5" s="223">
        <v>19.574393040730829</v>
      </c>
      <c r="L5" s="223">
        <v>28.687170600937129</v>
      </c>
      <c r="M5" s="223">
        <v>26.769184560908538</v>
      </c>
      <c r="N5" s="223">
        <v>13.95098424043058</v>
      </c>
      <c r="O5" s="223">
        <v>9.9548049604594215</v>
      </c>
      <c r="P5" s="223">
        <v>7.9081563605240959</v>
      </c>
      <c r="Q5" s="223">
        <v>6.6436048802350012</v>
      </c>
      <c r="R5" s="223">
        <v>6.6193815601529851</v>
      </c>
      <c r="S5" s="223">
        <v>7.8895897201462803</v>
      </c>
      <c r="T5" s="223">
        <v>11.856038400191609</v>
      </c>
      <c r="U5" s="223">
        <v>9.52440372012979</v>
      </c>
      <c r="V5" s="223">
        <v>10.23695748010744</v>
      </c>
      <c r="W5" s="223">
        <v>10.95615648007194</v>
      </c>
      <c r="X5" s="223">
        <v>9.0760157999525877</v>
      </c>
      <c r="Y5" s="223">
        <v>8.2583586000589264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0.86144664220652301</v>
      </c>
      <c r="C10" s="260">
        <v>0.99584260024823901</v>
      </c>
      <c r="D10" s="260">
        <v>0.8219964684203267</v>
      </c>
      <c r="E10" s="260">
        <v>0.84449654788653772</v>
      </c>
      <c r="F10" s="260">
        <v>1.4104209958073499</v>
      </c>
      <c r="G10" s="260">
        <v>1.233363824928948</v>
      </c>
      <c r="H10" s="260">
        <v>1.4864412005610219</v>
      </c>
      <c r="I10" s="260">
        <v>0.86581486485721704</v>
      </c>
      <c r="J10" s="260">
        <v>0.47717283530197091</v>
      </c>
      <c r="K10" s="260">
        <v>0.34309779024877868</v>
      </c>
      <c r="L10" s="260">
        <v>0.33232804301787178</v>
      </c>
      <c r="M10" s="260">
        <v>0.31179583579474779</v>
      </c>
      <c r="N10" s="260">
        <v>0.11932788177884331</v>
      </c>
      <c r="O10" s="260">
        <v>5.398394778488691E-2</v>
      </c>
      <c r="P10" s="260">
        <v>2.5678346178266861E-2</v>
      </c>
      <c r="Q10" s="260">
        <v>3.2422040041298297E-2</v>
      </c>
      <c r="R10" s="260">
        <v>3.8220491998728408E-2</v>
      </c>
      <c r="S10" s="260">
        <v>6.2521467103483802E-2</v>
      </c>
      <c r="T10" s="260">
        <v>0.1530702760467787</v>
      </c>
      <c r="U10" s="260">
        <v>0.12369512578671379</v>
      </c>
      <c r="V10" s="260">
        <v>0.15866314012862709</v>
      </c>
      <c r="W10" s="260">
        <v>0.1468717811379201</v>
      </c>
      <c r="X10" s="260">
        <v>0.1332734987677309</v>
      </c>
      <c r="Y10" s="260">
        <v>7.7983956901946927E-2</v>
      </c>
      <c r="DA10" s="68" t="s">
        <v>2986</v>
      </c>
    </row>
    <row r="11" spans="1:105" ht="12" customHeight="1" x14ac:dyDescent="0.25">
      <c r="A11" s="37" t="s">
        <v>159</v>
      </c>
      <c r="B11" s="226">
        <v>0.27752248230426507</v>
      </c>
      <c r="C11" s="226">
        <v>0.27986481981426281</v>
      </c>
      <c r="D11" s="226">
        <v>0.28001648977434618</v>
      </c>
      <c r="E11" s="226">
        <v>0.27173815774043131</v>
      </c>
      <c r="F11" s="226">
        <v>0.38898102788686167</v>
      </c>
      <c r="G11" s="226">
        <v>0.20813943076091559</v>
      </c>
      <c r="H11" s="226">
        <v>0.26423382687376801</v>
      </c>
      <c r="I11" s="226">
        <v>0.2183530655276201</v>
      </c>
      <c r="J11" s="226">
        <v>0.12663703030647269</v>
      </c>
      <c r="K11" s="226">
        <v>0.12663729289762279</v>
      </c>
      <c r="L11" s="226">
        <v>8.682107952985324E-2</v>
      </c>
      <c r="M11" s="226">
        <v>4.4457961738991032E-2</v>
      </c>
      <c r="N11" s="226">
        <v>3.5322247943273793E-2</v>
      </c>
      <c r="O11" s="226">
        <v>1.9647167184324899E-2</v>
      </c>
      <c r="P11" s="226">
        <v>1.199016556403828E-2</v>
      </c>
      <c r="Q11" s="226">
        <v>1.993140760240384E-2</v>
      </c>
      <c r="R11" s="226">
        <v>2.4387438463111671E-2</v>
      </c>
      <c r="S11" s="226">
        <v>3.0375038750562661E-2</v>
      </c>
      <c r="T11" s="226">
        <v>9.1690351758703548E-2</v>
      </c>
      <c r="U11" s="226">
        <v>6.5632148202772286E-2</v>
      </c>
      <c r="V11" s="226">
        <v>8.8516011011106704E-2</v>
      </c>
      <c r="W11" s="226">
        <v>8.8935501252131094E-2</v>
      </c>
      <c r="X11" s="226">
        <v>6.472957499659833E-2</v>
      </c>
      <c r="Y11" s="226">
        <v>4.8372854135261448E-2</v>
      </c>
      <c r="DA11" s="69" t="s">
        <v>2987</v>
      </c>
    </row>
    <row r="12" spans="1:105" ht="12" customHeight="1" x14ac:dyDescent="0.25">
      <c r="A12" s="37" t="s">
        <v>35</v>
      </c>
      <c r="B12" s="226">
        <v>0.58392415990225799</v>
      </c>
      <c r="C12" s="226">
        <v>0.7159777804339762</v>
      </c>
      <c r="D12" s="226">
        <v>0.54197997864598046</v>
      </c>
      <c r="E12" s="226">
        <v>0.57275839014610641</v>
      </c>
      <c r="F12" s="226">
        <v>1.021439967920488</v>
      </c>
      <c r="G12" s="226">
        <v>1.025224394168033</v>
      </c>
      <c r="H12" s="226">
        <v>1.2222073736872541</v>
      </c>
      <c r="I12" s="226">
        <v>0.64746179932959691</v>
      </c>
      <c r="J12" s="226">
        <v>0.35053580499549808</v>
      </c>
      <c r="K12" s="226">
        <v>0.21646049735115591</v>
      </c>
      <c r="L12" s="226">
        <v>0.24550696348801859</v>
      </c>
      <c r="M12" s="226">
        <v>0.26733787405575682</v>
      </c>
      <c r="N12" s="226">
        <v>8.400563383556954E-2</v>
      </c>
      <c r="O12" s="226">
        <v>3.4336780600562007E-2</v>
      </c>
      <c r="P12" s="226">
        <v>1.3688180614228581E-2</v>
      </c>
      <c r="Q12" s="226">
        <v>1.249063243889445E-2</v>
      </c>
      <c r="R12" s="226">
        <v>1.383305353561674E-2</v>
      </c>
      <c r="S12" s="226">
        <v>3.2146428352921128E-2</v>
      </c>
      <c r="T12" s="226">
        <v>6.137992428807517E-2</v>
      </c>
      <c r="U12" s="226">
        <v>5.806297758394148E-2</v>
      </c>
      <c r="V12" s="226">
        <v>7.0147129117520426E-2</v>
      </c>
      <c r="W12" s="226">
        <v>5.7936279885788977E-2</v>
      </c>
      <c r="X12" s="226">
        <v>6.8543923771132539E-2</v>
      </c>
      <c r="Y12" s="226">
        <v>2.9611102766685469E-2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12.06133120482259</v>
      </c>
      <c r="C16" s="261">
        <v>14.038403944672989</v>
      </c>
      <c r="D16" s="261">
        <v>14.901974942877329</v>
      </c>
      <c r="E16" s="261">
        <v>13.89229869054941</v>
      </c>
      <c r="F16" s="261">
        <v>33.652639146452088</v>
      </c>
      <c r="G16" s="261">
        <v>31.777250450903502</v>
      </c>
      <c r="H16" s="261">
        <v>26.66487793399823</v>
      </c>
      <c r="I16" s="261">
        <v>18.441106864237138</v>
      </c>
      <c r="J16" s="261">
        <v>21.343336233033028</v>
      </c>
      <c r="K16" s="261">
        <v>13.677747874284099</v>
      </c>
      <c r="L16" s="261">
        <v>22.38032028833376</v>
      </c>
      <c r="M16" s="261">
        <v>20.374925882094711</v>
      </c>
      <c r="N16" s="261">
        <v>9.6539095958480736</v>
      </c>
      <c r="O16" s="261">
        <v>6.3441210946703386</v>
      </c>
      <c r="P16" s="261">
        <v>4.9330310328498266</v>
      </c>
      <c r="Q16" s="261">
        <v>2.763721685054334</v>
      </c>
      <c r="R16" s="261">
        <v>2.2265328347414299</v>
      </c>
      <c r="S16" s="261">
        <v>2.1511263956661182</v>
      </c>
      <c r="T16" s="261">
        <v>4.2158861622415333</v>
      </c>
      <c r="U16" s="261">
        <v>2.1864385701110329</v>
      </c>
      <c r="V16" s="261">
        <v>2.4777048184943999</v>
      </c>
      <c r="W16" s="261">
        <v>2.6315895278309411</v>
      </c>
      <c r="X16" s="261">
        <v>1.701145982555093</v>
      </c>
      <c r="Y16" s="261">
        <v>1.583142801294017</v>
      </c>
      <c r="DA16" s="70" t="s">
        <v>2992</v>
      </c>
    </row>
    <row r="17" spans="1:105" ht="12" customHeight="1" x14ac:dyDescent="0.25">
      <c r="A17" s="46" t="s">
        <v>28</v>
      </c>
      <c r="B17" s="229">
        <v>0.10320882728490539</v>
      </c>
      <c r="C17" s="229">
        <v>0.1092358717623057</v>
      </c>
      <c r="D17" s="229">
        <v>0.1076246675960143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0.19902099733845241</v>
      </c>
      <c r="T19" s="229">
        <v>0.19503225697896909</v>
      </c>
      <c r="U19" s="229">
        <v>6.6180549459770324E-2</v>
      </c>
      <c r="V19" s="229">
        <v>6.7973092701478929E-2</v>
      </c>
      <c r="W19" s="229">
        <v>6.8120287576278998E-2</v>
      </c>
      <c r="X19" s="229">
        <v>4.8517907620433752E-2</v>
      </c>
      <c r="Y19" s="229">
        <v>4.8779718437639077E-2</v>
      </c>
      <c r="DA19" s="73" t="s">
        <v>2995</v>
      </c>
    </row>
    <row r="20" spans="1:105" ht="12" customHeight="1" x14ac:dyDescent="0.25">
      <c r="A20" s="46" t="s">
        <v>159</v>
      </c>
      <c r="B20" s="229">
        <v>2.933433840625995</v>
      </c>
      <c r="C20" s="229">
        <v>3.104632745289313</v>
      </c>
      <c r="D20" s="229">
        <v>3.3174416124545618</v>
      </c>
      <c r="E20" s="229">
        <v>3.5374361077641301</v>
      </c>
      <c r="F20" s="229">
        <v>6.5519026034136836</v>
      </c>
      <c r="G20" s="229">
        <v>4.4231654066767394</v>
      </c>
      <c r="H20" s="229">
        <v>4.2854975478915396</v>
      </c>
      <c r="I20" s="229">
        <v>4.4561035126965391</v>
      </c>
      <c r="J20" s="229">
        <v>4.8357435997338758</v>
      </c>
      <c r="K20" s="229">
        <v>4.452126724571043</v>
      </c>
      <c r="L20" s="229">
        <v>5.0236420523875882</v>
      </c>
      <c r="M20" s="229">
        <v>2.4668076401571408</v>
      </c>
      <c r="N20" s="229">
        <v>2.6706781461801001</v>
      </c>
      <c r="O20" s="229">
        <v>2.084229343618762</v>
      </c>
      <c r="P20" s="229">
        <v>2.0377826154549941</v>
      </c>
      <c r="Q20" s="229">
        <v>1.3492758082846179</v>
      </c>
      <c r="R20" s="229">
        <v>1.0559350148341711</v>
      </c>
      <c r="S20" s="229">
        <v>0.6942175434559229</v>
      </c>
      <c r="T20" s="229">
        <v>2.0746724542051931</v>
      </c>
      <c r="U20" s="229">
        <v>1.0658559574851449</v>
      </c>
      <c r="V20" s="229">
        <v>1.2232021060993019</v>
      </c>
      <c r="W20" s="229">
        <v>1.4362719821618499</v>
      </c>
      <c r="X20" s="229">
        <v>0.66378625172438432</v>
      </c>
      <c r="Y20" s="229">
        <v>0.77438711258931225</v>
      </c>
      <c r="DA20" s="73" t="s">
        <v>2996</v>
      </c>
    </row>
    <row r="21" spans="1:105" ht="12" customHeight="1" x14ac:dyDescent="0.25">
      <c r="A21" s="46" t="s">
        <v>32</v>
      </c>
      <c r="B21" s="229">
        <v>2.0178228498977981</v>
      </c>
      <c r="C21" s="229">
        <v>2.078832268996968</v>
      </c>
      <c r="D21" s="229">
        <v>4.2470099100275052</v>
      </c>
      <c r="E21" s="229">
        <v>2.0926762469319149</v>
      </c>
      <c r="F21" s="229">
        <v>9.1241092146421376</v>
      </c>
      <c r="G21" s="229">
        <v>4.809638861763915</v>
      </c>
      <c r="H21" s="229">
        <v>1.7994815670527979</v>
      </c>
      <c r="I21" s="229">
        <v>0</v>
      </c>
      <c r="J21" s="229">
        <v>2.3817299268525161</v>
      </c>
      <c r="K21" s="229">
        <v>0.87804000352723732</v>
      </c>
      <c r="L21" s="229">
        <v>2.4564948731976348</v>
      </c>
      <c r="M21" s="229">
        <v>2.3941809682676549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0.83474270514164906</v>
      </c>
      <c r="C22" s="229">
        <v>0.80312541163712781</v>
      </c>
      <c r="D22" s="229">
        <v>0.80889499074818638</v>
      </c>
      <c r="E22" s="229">
        <v>0.80612559276459883</v>
      </c>
      <c r="F22" s="229">
        <v>0.77173890130421252</v>
      </c>
      <c r="G22" s="229">
        <v>0.75743034511247642</v>
      </c>
      <c r="H22" s="229">
        <v>0.75743034512183471</v>
      </c>
      <c r="I22" s="229">
        <v>0.77173890133535483</v>
      </c>
      <c r="J22" s="229">
        <v>0.74035239100218353</v>
      </c>
      <c r="K22" s="229">
        <v>0.73758299303426478</v>
      </c>
      <c r="L22" s="229">
        <v>0.69465732447446182</v>
      </c>
      <c r="M22" s="229">
        <v>0.68034876829019697</v>
      </c>
      <c r="N22" s="229">
        <v>0.63165352062552016</v>
      </c>
      <c r="O22" s="229">
        <v>0.61734496444978515</v>
      </c>
      <c r="P22" s="229">
        <v>0.56888049996229628</v>
      </c>
      <c r="Q22" s="229">
        <v>0.56888049994491141</v>
      </c>
      <c r="R22" s="229">
        <v>0.57164989790931975</v>
      </c>
      <c r="S22" s="229">
        <v>0.52318543340953594</v>
      </c>
      <c r="T22" s="229">
        <v>0.55734134172076322</v>
      </c>
      <c r="U22" s="229">
        <v>0.1114682683439574</v>
      </c>
      <c r="V22" s="229">
        <v>0.21716695758038601</v>
      </c>
      <c r="W22" s="229">
        <v>0.19155002634516541</v>
      </c>
      <c r="X22" s="229">
        <v>0.28594034052769801</v>
      </c>
      <c r="Y22" s="229">
        <v>0.28594034053225109</v>
      </c>
      <c r="DA22" s="73" t="s">
        <v>2998</v>
      </c>
    </row>
    <row r="23" spans="1:105" ht="12" customHeight="1" x14ac:dyDescent="0.25">
      <c r="A23" s="46" t="s">
        <v>35</v>
      </c>
      <c r="B23" s="229">
        <v>6.1721229818722438</v>
      </c>
      <c r="C23" s="229">
        <v>7.9425776469872753</v>
      </c>
      <c r="D23" s="229">
        <v>6.4210037620510612</v>
      </c>
      <c r="E23" s="229">
        <v>7.4560607430887647</v>
      </c>
      <c r="F23" s="229">
        <v>17.204888427092051</v>
      </c>
      <c r="G23" s="229">
        <v>21.787015837350371</v>
      </c>
      <c r="H23" s="229">
        <v>19.822468473932059</v>
      </c>
      <c r="I23" s="229">
        <v>13.21326445020525</v>
      </c>
      <c r="J23" s="229">
        <v>13.385510315444449</v>
      </c>
      <c r="K23" s="229">
        <v>7.609998153151551</v>
      </c>
      <c r="L23" s="229">
        <v>14.205526038274069</v>
      </c>
      <c r="M23" s="229">
        <v>14.833588505379719</v>
      </c>
      <c r="N23" s="229">
        <v>6.3515779290424534</v>
      </c>
      <c r="O23" s="229">
        <v>3.642546786601792</v>
      </c>
      <c r="P23" s="229">
        <v>2.3263679174325369</v>
      </c>
      <c r="Q23" s="229">
        <v>0.8455653768248047</v>
      </c>
      <c r="R23" s="229">
        <v>0.598947921997939</v>
      </c>
      <c r="S23" s="229">
        <v>0.73470242146220655</v>
      </c>
      <c r="T23" s="229">
        <v>1.388840109336607</v>
      </c>
      <c r="U23" s="229">
        <v>0.94293379482215989</v>
      </c>
      <c r="V23" s="229">
        <v>0.96936266211323363</v>
      </c>
      <c r="W23" s="229">
        <v>0.93564723174764686</v>
      </c>
      <c r="X23" s="229">
        <v>0.70290148268257657</v>
      </c>
      <c r="Y23" s="229">
        <v>0.47403562973481389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6.2382034325535169</v>
      </c>
      <c r="C28" s="261">
        <f t="shared" si="0"/>
        <v>6.7377740545876534</v>
      </c>
      <c r="D28" s="261">
        <f t="shared" si="0"/>
        <v>6.724758468297563</v>
      </c>
      <c r="E28" s="261">
        <f t="shared" si="0"/>
        <v>6.532627560895051</v>
      </c>
      <c r="F28" s="261">
        <f t="shared" si="0"/>
        <v>10.002406577027983</v>
      </c>
      <c r="G28" s="261">
        <f t="shared" si="0"/>
        <v>9.3754718031148556</v>
      </c>
      <c r="H28" s="261">
        <f t="shared" si="0"/>
        <v>10.170314384950389</v>
      </c>
      <c r="I28" s="261">
        <f t="shared" si="0"/>
        <v>7.4540537514804441</v>
      </c>
      <c r="J28" s="261">
        <f t="shared" si="0"/>
        <v>6.5060030926062602</v>
      </c>
      <c r="K28" s="261">
        <f t="shared" si="0"/>
        <v>5.5535473761979581</v>
      </c>
      <c r="L28" s="261">
        <f t="shared" si="0"/>
        <v>5.974522269585492</v>
      </c>
      <c r="M28" s="261">
        <f t="shared" si="0"/>
        <v>6.0824628430190835</v>
      </c>
      <c r="N28" s="261">
        <f t="shared" si="0"/>
        <v>4.1777467628036655</v>
      </c>
      <c r="O28" s="261">
        <f t="shared" si="0"/>
        <v>3.5566999180041967</v>
      </c>
      <c r="P28" s="261">
        <f t="shared" si="0"/>
        <v>2.9494469814960018</v>
      </c>
      <c r="Q28" s="261">
        <f t="shared" si="0"/>
        <v>3.8474611551393685</v>
      </c>
      <c r="R28" s="261">
        <f t="shared" si="0"/>
        <v>4.3546282334128268</v>
      </c>
      <c r="S28" s="261">
        <f t="shared" si="0"/>
        <v>5.675941857376678</v>
      </c>
      <c r="T28" s="261">
        <f t="shared" si="0"/>
        <v>7.4870819619032973</v>
      </c>
      <c r="U28" s="261">
        <f t="shared" si="0"/>
        <v>7.2142700242320421</v>
      </c>
      <c r="V28" s="261">
        <f t="shared" si="0"/>
        <v>7.6005895214844088</v>
      </c>
      <c r="W28" s="261">
        <f t="shared" si="0"/>
        <v>8.1776951711030783</v>
      </c>
      <c r="X28" s="261">
        <f t="shared" si="0"/>
        <v>7.2415963186297647</v>
      </c>
      <c r="Y28" s="261">
        <f t="shared" si="0"/>
        <v>6.5972318418629632</v>
      </c>
      <c r="DA28" s="70"/>
    </row>
    <row r="29" spans="1:105" ht="12" customHeight="1" x14ac:dyDescent="0.25">
      <c r="A29" s="60" t="s">
        <v>2913</v>
      </c>
      <c r="B29" s="329">
        <v>5.261057942146449</v>
      </c>
      <c r="C29" s="329">
        <v>5.6004565500683192</v>
      </c>
      <c r="D29" s="329">
        <v>5.517478992565275</v>
      </c>
      <c r="E29" s="329">
        <v>5.4071467340829464</v>
      </c>
      <c r="F29" s="329">
        <v>7.2760471044430766</v>
      </c>
      <c r="G29" s="329">
        <v>6.8010464392527883</v>
      </c>
      <c r="H29" s="329">
        <v>8.0100664999538065</v>
      </c>
      <c r="I29" s="329">
        <v>5.9600524588785797</v>
      </c>
      <c r="J29" s="329">
        <v>4.7768784714358263</v>
      </c>
      <c r="K29" s="329">
        <v>4.4454483258263329</v>
      </c>
      <c r="L29" s="329">
        <v>4.1613866652114808</v>
      </c>
      <c r="M29" s="329">
        <v>4.4317937249115733</v>
      </c>
      <c r="N29" s="329">
        <v>3.3956378839256298</v>
      </c>
      <c r="O29" s="329">
        <v>3.04273266074367</v>
      </c>
      <c r="P29" s="329">
        <v>2.5497988045302629</v>
      </c>
      <c r="Q29" s="329">
        <v>3.6235589891652449</v>
      </c>
      <c r="R29" s="329">
        <v>4.1742462770794377</v>
      </c>
      <c r="S29" s="329">
        <v>5.5016689333415343</v>
      </c>
      <c r="T29" s="329">
        <v>7.1455330829655628</v>
      </c>
      <c r="U29" s="329">
        <v>7.0371362939202644</v>
      </c>
      <c r="V29" s="329">
        <v>7.3998589347160406</v>
      </c>
      <c r="W29" s="329">
        <v>7.9644976561642373</v>
      </c>
      <c r="X29" s="329">
        <v>7.1037784362460048</v>
      </c>
      <c r="Y29" s="329">
        <v>6.4689739553424168</v>
      </c>
      <c r="DA29" s="72" t="s">
        <v>3004</v>
      </c>
    </row>
    <row r="30" spans="1:105" ht="12" customHeight="1" x14ac:dyDescent="0.25">
      <c r="A30" s="59" t="s">
        <v>28</v>
      </c>
      <c r="B30" s="230">
        <v>4.8366217440169279E-2</v>
      </c>
      <c r="C30" s="230">
        <v>4.6222733581814682E-2</v>
      </c>
      <c r="D30" s="230">
        <v>4.2135349019510639E-2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0.67259665032437177</v>
      </c>
      <c r="T31" s="295">
        <v>0.38091905740006582</v>
      </c>
      <c r="U31" s="295">
        <v>0.2244473312019549</v>
      </c>
      <c r="V31" s="295">
        <v>0.22250956555266169</v>
      </c>
      <c r="W31" s="295">
        <v>0.22235044572358159</v>
      </c>
      <c r="X31" s="295">
        <v>0.24354090719427851</v>
      </c>
      <c r="Y31" s="295">
        <v>0.24325788584822611</v>
      </c>
      <c r="DA31" s="122" t="s">
        <v>3006</v>
      </c>
    </row>
    <row r="32" spans="1:105" ht="12" customHeight="1" x14ac:dyDescent="0.25">
      <c r="A32" s="59" t="s">
        <v>159</v>
      </c>
      <c r="B32" s="295">
        <v>1.3746798865412371</v>
      </c>
      <c r="C32" s="295">
        <v>1.3137132513314671</v>
      </c>
      <c r="D32" s="295">
        <v>1.2987873813214701</v>
      </c>
      <c r="E32" s="295">
        <v>1.461652383335946</v>
      </c>
      <c r="F32" s="295">
        <v>1.449837188481359</v>
      </c>
      <c r="G32" s="295">
        <v>0.9697720114659516</v>
      </c>
      <c r="H32" s="295">
        <v>1.3249904386080431</v>
      </c>
      <c r="I32" s="295">
        <v>1.5030877592014811</v>
      </c>
      <c r="J32" s="295">
        <v>1.121185148329243</v>
      </c>
      <c r="K32" s="295">
        <v>1.5294781384732581</v>
      </c>
      <c r="L32" s="295">
        <v>0.96401558404931187</v>
      </c>
      <c r="M32" s="295">
        <v>0.55509608340610228</v>
      </c>
      <c r="N32" s="295">
        <v>1.0051428171991581</v>
      </c>
      <c r="O32" s="295">
        <v>1.1073861719237339</v>
      </c>
      <c r="P32" s="295">
        <v>1.1905949709167829</v>
      </c>
      <c r="Q32" s="295">
        <v>2.2275782490062861</v>
      </c>
      <c r="R32" s="295">
        <v>2.663471056718334</v>
      </c>
      <c r="S32" s="295">
        <v>2.3461262910406182</v>
      </c>
      <c r="T32" s="295">
        <v>4.0520593255245059</v>
      </c>
      <c r="U32" s="295">
        <v>3.6147860218154682</v>
      </c>
      <c r="V32" s="295">
        <v>4.0041457346450056</v>
      </c>
      <c r="W32" s="295">
        <v>4.6881146098564912</v>
      </c>
      <c r="X32" s="295">
        <v>3.33194718932937</v>
      </c>
      <c r="Y32" s="295">
        <v>3.861764230505174</v>
      </c>
      <c r="DA32" s="122" t="s">
        <v>3007</v>
      </c>
    </row>
    <row r="33" spans="1:105" ht="12" customHeight="1" x14ac:dyDescent="0.25">
      <c r="A33" s="59" t="s">
        <v>32</v>
      </c>
      <c r="B33" s="295">
        <v>0.94560185675293029</v>
      </c>
      <c r="C33" s="295">
        <v>0.87964977603889993</v>
      </c>
      <c r="D33" s="295">
        <v>1.6627158888893649</v>
      </c>
      <c r="E33" s="295">
        <v>0.86468423193991673</v>
      </c>
      <c r="F33" s="295">
        <v>2.0190277010926998</v>
      </c>
      <c r="G33" s="295">
        <v>1.0545057045248509</v>
      </c>
      <c r="H33" s="295">
        <v>0.55636383970618419</v>
      </c>
      <c r="I33" s="295">
        <v>0</v>
      </c>
      <c r="J33" s="295">
        <v>0.55221294641537488</v>
      </c>
      <c r="K33" s="295">
        <v>0.30164078274957079</v>
      </c>
      <c r="L33" s="295">
        <v>0.47139093812909499</v>
      </c>
      <c r="M33" s="295">
        <v>0.53875318724330867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2.8924099814121131</v>
      </c>
      <c r="C34" s="295">
        <v>3.3608707891161371</v>
      </c>
      <c r="D34" s="295">
        <v>2.5138403733349288</v>
      </c>
      <c r="E34" s="295">
        <v>3.0808101188070842</v>
      </c>
      <c r="F34" s="295">
        <v>3.8071822148690182</v>
      </c>
      <c r="G34" s="295">
        <v>4.776768723261986</v>
      </c>
      <c r="H34" s="295">
        <v>6.1287122216395788</v>
      </c>
      <c r="I34" s="295">
        <v>4.4569646996770986</v>
      </c>
      <c r="J34" s="295">
        <v>3.1034803766912091</v>
      </c>
      <c r="K34" s="295">
        <v>2.6143294046035042</v>
      </c>
      <c r="L34" s="295">
        <v>2.7259801430330741</v>
      </c>
      <c r="M34" s="295">
        <v>3.3379444542621628</v>
      </c>
      <c r="N34" s="295">
        <v>2.3904950667264711</v>
      </c>
      <c r="O34" s="295">
        <v>1.935346488819937</v>
      </c>
      <c r="P34" s="295">
        <v>1.35920383361348</v>
      </c>
      <c r="Q34" s="295">
        <v>1.395980740158959</v>
      </c>
      <c r="R34" s="295">
        <v>1.510775220361104</v>
      </c>
      <c r="S34" s="295">
        <v>2.4829459919765449</v>
      </c>
      <c r="T34" s="295">
        <v>2.7125547000409909</v>
      </c>
      <c r="U34" s="295">
        <v>3.197902940902841</v>
      </c>
      <c r="V34" s="295">
        <v>3.1732036345183721</v>
      </c>
      <c r="W34" s="295">
        <v>3.0540326005841649</v>
      </c>
      <c r="X34" s="295">
        <v>3.5282903397223571</v>
      </c>
      <c r="Y34" s="295">
        <v>2.3639518389890171</v>
      </c>
      <c r="DA34" s="122" t="s">
        <v>3009</v>
      </c>
    </row>
    <row r="35" spans="1:105" ht="12" customHeight="1" x14ac:dyDescent="0.25">
      <c r="A35" s="60" t="s">
        <v>2920</v>
      </c>
      <c r="B35" s="329">
        <v>0.97714549040706755</v>
      </c>
      <c r="C35" s="329">
        <v>1.137317504519334</v>
      </c>
      <c r="D35" s="329">
        <v>1.207279475732288</v>
      </c>
      <c r="E35" s="329">
        <v>1.125480826812105</v>
      </c>
      <c r="F35" s="329">
        <v>2.7263594725849072</v>
      </c>
      <c r="G35" s="329">
        <v>2.5744253638620669</v>
      </c>
      <c r="H35" s="329">
        <v>2.1602478849965832</v>
      </c>
      <c r="I35" s="329">
        <v>1.494001292601864</v>
      </c>
      <c r="J35" s="329">
        <v>1.7291246211704341</v>
      </c>
      <c r="K35" s="329">
        <v>1.108099050371625</v>
      </c>
      <c r="L35" s="329">
        <v>1.813135604374011</v>
      </c>
      <c r="M35" s="329">
        <v>1.6506691181075099</v>
      </c>
      <c r="N35" s="329">
        <v>0.78210887887803582</v>
      </c>
      <c r="O35" s="329">
        <v>0.51396725726052672</v>
      </c>
      <c r="P35" s="329">
        <v>0.39964817696573901</v>
      </c>
      <c r="Q35" s="329">
        <v>0.2239021659741236</v>
      </c>
      <c r="R35" s="329">
        <v>0.18038195633338919</v>
      </c>
      <c r="S35" s="329">
        <v>0.17427292403514369</v>
      </c>
      <c r="T35" s="329">
        <v>0.34154887893773472</v>
      </c>
      <c r="U35" s="329">
        <v>0.17713373031177759</v>
      </c>
      <c r="V35" s="329">
        <v>0.20073058676836791</v>
      </c>
      <c r="W35" s="329">
        <v>0.21319751493884059</v>
      </c>
      <c r="X35" s="329">
        <v>0.1378178823837595</v>
      </c>
      <c r="Y35" s="329">
        <v>0.12825788652054629</v>
      </c>
      <c r="DA35" s="72" t="s">
        <v>3010</v>
      </c>
    </row>
    <row r="36" spans="1:105" ht="12" customHeight="1" x14ac:dyDescent="0.25">
      <c r="A36" s="64" t="s">
        <v>28</v>
      </c>
      <c r="B36" s="229">
        <v>8.3614352710357047E-3</v>
      </c>
      <c r="C36" s="229">
        <v>8.8497146517743531E-3</v>
      </c>
      <c r="D36" s="229">
        <v>8.7191833813464945E-3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1.6123632353933541E-2</v>
      </c>
      <c r="T38" s="229">
        <v>1.5800485630865741E-2</v>
      </c>
      <c r="U38" s="229">
        <v>5.3615993424854834E-3</v>
      </c>
      <c r="V38" s="229">
        <v>5.506821749137818E-3</v>
      </c>
      <c r="W38" s="229">
        <v>5.5187467021699044E-3</v>
      </c>
      <c r="X38" s="229">
        <v>3.930665183652161E-3</v>
      </c>
      <c r="Y38" s="229">
        <v>3.9518757163062761E-3</v>
      </c>
      <c r="DA38" s="73" t="s">
        <v>3013</v>
      </c>
    </row>
    <row r="39" spans="1:105" ht="12" customHeight="1" x14ac:dyDescent="0.25">
      <c r="A39" s="64" t="s">
        <v>159</v>
      </c>
      <c r="B39" s="229">
        <v>0.2376513504271468</v>
      </c>
      <c r="C39" s="229">
        <v>0.25152098345633561</v>
      </c>
      <c r="D39" s="229">
        <v>0.26876163636088513</v>
      </c>
      <c r="E39" s="229">
        <v>0.28658443098907438</v>
      </c>
      <c r="F39" s="229">
        <v>0.53080062008015949</v>
      </c>
      <c r="G39" s="229">
        <v>0.35834155095007941</v>
      </c>
      <c r="H39" s="229">
        <v>0.34718842654767779</v>
      </c>
      <c r="I39" s="229">
        <v>0.36101002271436777</v>
      </c>
      <c r="J39" s="229">
        <v>0.39176646184423403</v>
      </c>
      <c r="K39" s="229">
        <v>0.36068784429830869</v>
      </c>
      <c r="L39" s="229">
        <v>0.40698900424416629</v>
      </c>
      <c r="M39" s="229">
        <v>0.19984775480814809</v>
      </c>
      <c r="N39" s="229">
        <v>0.2163642687985515</v>
      </c>
      <c r="O39" s="229">
        <v>0.16885327742901601</v>
      </c>
      <c r="P39" s="229">
        <v>0.1650904082897254</v>
      </c>
      <c r="Q39" s="229">
        <v>0.1093112152374609</v>
      </c>
      <c r="R39" s="229">
        <v>8.554629007249015E-2</v>
      </c>
      <c r="S39" s="229">
        <v>5.6241846810258893E-2</v>
      </c>
      <c r="T39" s="229">
        <v>0.168079028614005</v>
      </c>
      <c r="U39" s="229">
        <v>8.6350032562217183E-2</v>
      </c>
      <c r="V39" s="229">
        <v>9.9097388301007255E-2</v>
      </c>
      <c r="W39" s="229">
        <v>0.1163591867708864</v>
      </c>
      <c r="X39" s="229">
        <v>5.377646392857123E-2</v>
      </c>
      <c r="Y39" s="229">
        <v>6.273676280388045E-2</v>
      </c>
      <c r="DA39" s="73" t="s">
        <v>3014</v>
      </c>
    </row>
    <row r="40" spans="1:105" ht="12" customHeight="1" x14ac:dyDescent="0.25">
      <c r="A40" s="64" t="s">
        <v>32</v>
      </c>
      <c r="B40" s="229">
        <v>0.16347337327322589</v>
      </c>
      <c r="C40" s="229">
        <v>0.1684160348860064</v>
      </c>
      <c r="D40" s="229">
        <v>0.34407036095967519</v>
      </c>
      <c r="E40" s="229">
        <v>0.16953760101985241</v>
      </c>
      <c r="F40" s="229">
        <v>0.73918724406675251</v>
      </c>
      <c r="G40" s="229">
        <v>0.38965159354715828</v>
      </c>
      <c r="H40" s="229">
        <v>0.14578451320640501</v>
      </c>
      <c r="I40" s="229">
        <v>0</v>
      </c>
      <c r="J40" s="229">
        <v>0.19295520683993389</v>
      </c>
      <c r="K40" s="229">
        <v>7.1134173771846582E-2</v>
      </c>
      <c r="L40" s="229">
        <v>0.1990122687778772</v>
      </c>
      <c r="M40" s="229">
        <v>0.19396392459778869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6.7626454835534602E-2</v>
      </c>
      <c r="C41" s="229">
        <v>6.5064988340487448E-2</v>
      </c>
      <c r="D41" s="229">
        <v>6.5532409234100211E-2</v>
      </c>
      <c r="E41" s="229">
        <v>6.5308047204333294E-2</v>
      </c>
      <c r="F41" s="229">
        <v>6.252221868176519E-2</v>
      </c>
      <c r="G41" s="229">
        <v>6.1363014865904363E-2</v>
      </c>
      <c r="H41" s="229">
        <v>6.136301486666252E-2</v>
      </c>
      <c r="I41" s="229">
        <v>6.2522218684288158E-2</v>
      </c>
      <c r="J41" s="229">
        <v>5.9979449025545153E-2</v>
      </c>
      <c r="K41" s="229">
        <v>5.9755086997047638E-2</v>
      </c>
      <c r="L41" s="229">
        <v>5.6277475550713357E-2</v>
      </c>
      <c r="M41" s="229">
        <v>5.5118271735457879E-2</v>
      </c>
      <c r="N41" s="229">
        <v>5.1173239396011878E-2</v>
      </c>
      <c r="O41" s="229">
        <v>5.0014035581447409E-2</v>
      </c>
      <c r="P41" s="229">
        <v>4.6087700078778521E-2</v>
      </c>
      <c r="Q41" s="229">
        <v>4.6087700077370071E-2</v>
      </c>
      <c r="R41" s="229">
        <v>4.6312062105583182E-2</v>
      </c>
      <c r="S41" s="229">
        <v>4.2385726601918201E-2</v>
      </c>
      <c r="T41" s="229">
        <v>4.5152858289979989E-2</v>
      </c>
      <c r="U41" s="229">
        <v>9.0305716579801871E-3</v>
      </c>
      <c r="V41" s="229">
        <v>1.759372242263357E-2</v>
      </c>
      <c r="W41" s="229">
        <v>1.5518373656441389E-2</v>
      </c>
      <c r="X41" s="229">
        <v>2.3165379469919891E-2</v>
      </c>
      <c r="Y41" s="229">
        <v>2.3165379470288749E-2</v>
      </c>
      <c r="DA41" s="73" t="s">
        <v>3016</v>
      </c>
    </row>
    <row r="42" spans="1:105" ht="12" customHeight="1" x14ac:dyDescent="0.25">
      <c r="A42" s="64" t="s">
        <v>35</v>
      </c>
      <c r="B42" s="229">
        <v>0.50003287660012452</v>
      </c>
      <c r="C42" s="229">
        <v>0.64346578318473013</v>
      </c>
      <c r="D42" s="229">
        <v>0.52019588579628073</v>
      </c>
      <c r="E42" s="229">
        <v>0.60405074759884458</v>
      </c>
      <c r="F42" s="229">
        <v>1.3938493897562301</v>
      </c>
      <c r="G42" s="229">
        <v>1.7650692044989249</v>
      </c>
      <c r="H42" s="229">
        <v>1.6059119303758369</v>
      </c>
      <c r="I42" s="229">
        <v>1.070469051203208</v>
      </c>
      <c r="J42" s="229">
        <v>1.084423503460721</v>
      </c>
      <c r="K42" s="229">
        <v>0.61652194530442184</v>
      </c>
      <c r="L42" s="229">
        <v>1.1508568558012551</v>
      </c>
      <c r="M42" s="229">
        <v>1.201739166966115</v>
      </c>
      <c r="N42" s="229">
        <v>0.51457137068347236</v>
      </c>
      <c r="O42" s="229">
        <v>0.29509994425006342</v>
      </c>
      <c r="P42" s="229">
        <v>0.18847006859723511</v>
      </c>
      <c r="Q42" s="229">
        <v>6.8503250659292678E-2</v>
      </c>
      <c r="R42" s="229">
        <v>4.8523604155315841E-2</v>
      </c>
      <c r="S42" s="229">
        <v>5.9521718269033103E-2</v>
      </c>
      <c r="T42" s="229">
        <v>0.1125165064028839</v>
      </c>
      <c r="U42" s="229">
        <v>7.6391526749094774E-2</v>
      </c>
      <c r="V42" s="229">
        <v>7.8532654295589283E-2</v>
      </c>
      <c r="W42" s="229">
        <v>7.5801207809342935E-2</v>
      </c>
      <c r="X42" s="229">
        <v>5.694537380161626E-2</v>
      </c>
      <c r="Y42" s="229">
        <v>3.8403868530070849E-2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0.99999999999999989</v>
      </c>
      <c r="E52" s="232">
        <f t="shared" si="1"/>
        <v>1</v>
      </c>
      <c r="F52" s="232">
        <f t="shared" si="1"/>
        <v>0.99999999999999989</v>
      </c>
      <c r="G52" s="232">
        <f t="shared" si="1"/>
        <v>0.99999999999999967</v>
      </c>
      <c r="H52" s="232">
        <f t="shared" si="1"/>
        <v>1.0000000000000002</v>
      </c>
      <c r="I52" s="232">
        <f t="shared" si="1"/>
        <v>1</v>
      </c>
      <c r="J52" s="232">
        <f t="shared" si="1"/>
        <v>1</v>
      </c>
      <c r="K52" s="232">
        <f t="shared" si="1"/>
        <v>1.0000000000000004</v>
      </c>
      <c r="L52" s="232">
        <f t="shared" si="1"/>
        <v>0.99999999999999978</v>
      </c>
      <c r="M52" s="232">
        <f t="shared" si="1"/>
        <v>1.0000000000000002</v>
      </c>
      <c r="N52" s="232">
        <f t="shared" si="1"/>
        <v>1.0000000000000002</v>
      </c>
      <c r="O52" s="232">
        <f t="shared" si="1"/>
        <v>1</v>
      </c>
      <c r="P52" s="232">
        <f t="shared" si="1"/>
        <v>0.99999999999999989</v>
      </c>
      <c r="Q52" s="232">
        <f t="shared" si="1"/>
        <v>0.99999999999999978</v>
      </c>
      <c r="R52" s="232">
        <f t="shared" si="1"/>
        <v>1</v>
      </c>
      <c r="S52" s="232">
        <f t="shared" si="1"/>
        <v>1</v>
      </c>
      <c r="T52" s="232">
        <f t="shared" si="1"/>
        <v>1</v>
      </c>
      <c r="U52" s="232">
        <f t="shared" si="1"/>
        <v>1</v>
      </c>
      <c r="V52" s="232">
        <f t="shared" si="1"/>
        <v>0.99999999999999956</v>
      </c>
      <c r="W52" s="232">
        <f t="shared" si="1"/>
        <v>1</v>
      </c>
      <c r="X52" s="232">
        <f t="shared" si="1"/>
        <v>1.0000000000000002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4.4958378155948352E-2</v>
      </c>
      <c r="C57" s="300">
        <f t="shared" si="6"/>
        <v>4.5739558057863609E-2</v>
      </c>
      <c r="D57" s="300">
        <f t="shared" si="6"/>
        <v>3.6616613627102383E-2</v>
      </c>
      <c r="E57" s="300">
        <f t="shared" si="6"/>
        <v>3.9704723341768361E-2</v>
      </c>
      <c r="F57" s="300">
        <f t="shared" si="6"/>
        <v>3.1297157191178232E-2</v>
      </c>
      <c r="G57" s="300">
        <f t="shared" si="6"/>
        <v>2.9098318316810704E-2</v>
      </c>
      <c r="H57" s="300">
        <f t="shared" si="6"/>
        <v>3.8788565727613647E-2</v>
      </c>
      <c r="I57" s="300">
        <f t="shared" si="6"/>
        <v>3.2353636192585467E-2</v>
      </c>
      <c r="J57" s="300">
        <f t="shared" si="6"/>
        <v>1.6845449682998139E-2</v>
      </c>
      <c r="K57" s="300">
        <f t="shared" si="6"/>
        <v>1.7527889091368157E-2</v>
      </c>
      <c r="L57" s="300">
        <f t="shared" si="6"/>
        <v>1.158455281773294E-2</v>
      </c>
      <c r="M57" s="300">
        <f t="shared" si="6"/>
        <v>1.16475656957466E-2</v>
      </c>
      <c r="N57" s="300">
        <f t="shared" si="6"/>
        <v>8.5533665383282238E-3</v>
      </c>
      <c r="O57" s="300">
        <f t="shared" si="6"/>
        <v>5.4229036128092571E-3</v>
      </c>
      <c r="P57" s="300">
        <f t="shared" si="6"/>
        <v>3.247071126014646E-3</v>
      </c>
      <c r="Q57" s="300">
        <f t="shared" si="6"/>
        <v>4.8801878838031446E-3</v>
      </c>
      <c r="R57" s="300">
        <f t="shared" si="6"/>
        <v>5.7740276265091251E-3</v>
      </c>
      <c r="S57" s="300">
        <f t="shared" si="6"/>
        <v>7.9245523938758881E-3</v>
      </c>
      <c r="T57" s="300">
        <f t="shared" si="6"/>
        <v>1.291074395004531E-2</v>
      </c>
      <c r="U57" s="300">
        <f t="shared" si="6"/>
        <v>1.2987177929604625E-2</v>
      </c>
      <c r="V57" s="300">
        <f t="shared" si="6"/>
        <v>1.5499052373416897E-2</v>
      </c>
      <c r="W57" s="300">
        <f t="shared" si="6"/>
        <v>1.3405411049492031E-2</v>
      </c>
      <c r="X57" s="300">
        <f t="shared" si="6"/>
        <v>1.4684141335279198E-2</v>
      </c>
      <c r="Y57" s="300">
        <f t="shared" si="6"/>
        <v>9.4430334983746627E-3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0.62947356551487188</v>
      </c>
      <c r="C58" s="301">
        <f t="shared" si="7"/>
        <v>0.64479104640336682</v>
      </c>
      <c r="D58" s="301">
        <f t="shared" si="7"/>
        <v>0.66382263151656007</v>
      </c>
      <c r="E58" s="301">
        <f t="shared" si="7"/>
        <v>0.65315823666763406</v>
      </c>
      <c r="F58" s="301">
        <f t="shared" si="7"/>
        <v>0.74675004158004654</v>
      </c>
      <c r="G58" s="301">
        <f t="shared" si="7"/>
        <v>0.74970947757988193</v>
      </c>
      <c r="H58" s="301">
        <f t="shared" si="7"/>
        <v>0.69581788366153741</v>
      </c>
      <c r="I58" s="301">
        <f t="shared" si="7"/>
        <v>0.68910443408997291</v>
      </c>
      <c r="J58" s="301">
        <f t="shared" si="7"/>
        <v>0.75347561718038969</v>
      </c>
      <c r="K58" s="301">
        <f t="shared" si="7"/>
        <v>0.69875718985631585</v>
      </c>
      <c r="L58" s="301">
        <f t="shared" si="7"/>
        <v>0.78015084163102011</v>
      </c>
      <c r="M58" s="301">
        <f t="shared" si="7"/>
        <v>0.76113360254718165</v>
      </c>
      <c r="N58" s="301">
        <f t="shared" si="7"/>
        <v>0.69198770706590074</v>
      </c>
      <c r="O58" s="301">
        <f t="shared" si="7"/>
        <v>0.63729235478437263</v>
      </c>
      <c r="P58" s="301">
        <f t="shared" si="7"/>
        <v>0.62379027524980557</v>
      </c>
      <c r="Q58" s="301">
        <f t="shared" si="7"/>
        <v>0.4159972988876145</v>
      </c>
      <c r="R58" s="301">
        <f t="shared" si="7"/>
        <v>0.33636568832118674</v>
      </c>
      <c r="S58" s="301">
        <f t="shared" si="7"/>
        <v>0.27265377186511469</v>
      </c>
      <c r="T58" s="301">
        <f t="shared" si="7"/>
        <v>0.3555897863972336</v>
      </c>
      <c r="U58" s="301">
        <f t="shared" si="7"/>
        <v>0.22956172736462269</v>
      </c>
      <c r="V58" s="301">
        <f t="shared" si="7"/>
        <v>0.2420352749641777</v>
      </c>
      <c r="W58" s="301">
        <f t="shared" si="7"/>
        <v>0.24019276583147722</v>
      </c>
      <c r="X58" s="301">
        <f t="shared" si="7"/>
        <v>0.18743312264440742</v>
      </c>
      <c r="Y58" s="301">
        <f t="shared" si="7"/>
        <v>0.1917018717596885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0.32556805632917979</v>
      </c>
      <c r="C60" s="301">
        <f t="shared" si="9"/>
        <v>0.30946939553876962</v>
      </c>
      <c r="D60" s="301">
        <f t="shared" si="9"/>
        <v>0.29956075485633754</v>
      </c>
      <c r="E60" s="301">
        <f t="shared" si="9"/>
        <v>0.30713703999059749</v>
      </c>
      <c r="F60" s="301">
        <f t="shared" si="9"/>
        <v>0.22195280122877512</v>
      </c>
      <c r="G60" s="301">
        <f t="shared" si="9"/>
        <v>0.22119220410330701</v>
      </c>
      <c r="H60" s="301">
        <f t="shared" si="9"/>
        <v>0.26539355061084902</v>
      </c>
      <c r="I60" s="301">
        <f t="shared" si="9"/>
        <v>0.27854192971744163</v>
      </c>
      <c r="J60" s="301">
        <f t="shared" si="9"/>
        <v>0.22967893313661222</v>
      </c>
      <c r="K60" s="301">
        <f t="shared" si="9"/>
        <v>0.28371492105231638</v>
      </c>
      <c r="L60" s="301">
        <f t="shared" si="9"/>
        <v>0.20826460555124671</v>
      </c>
      <c r="M60" s="301">
        <f t="shared" si="9"/>
        <v>0.22721883175707189</v>
      </c>
      <c r="N60" s="301">
        <f t="shared" si="9"/>
        <v>0.29945892639577121</v>
      </c>
      <c r="O60" s="301">
        <f t="shared" si="9"/>
        <v>0.35728474160281815</v>
      </c>
      <c r="P60" s="301">
        <f t="shared" si="9"/>
        <v>0.37296265362417969</v>
      </c>
      <c r="Q60" s="301">
        <f t="shared" si="9"/>
        <v>0.57912251322858233</v>
      </c>
      <c r="R60" s="301">
        <f t="shared" si="9"/>
        <v>0.65786028405230412</v>
      </c>
      <c r="S60" s="301">
        <f t="shared" si="9"/>
        <v>0.71942167574100935</v>
      </c>
      <c r="T60" s="301">
        <f t="shared" si="9"/>
        <v>0.63149946965272108</v>
      </c>
      <c r="U60" s="301">
        <f t="shared" si="9"/>
        <v>0.75745109470577254</v>
      </c>
      <c r="V60" s="301">
        <f t="shared" si="9"/>
        <v>0.74246567266240493</v>
      </c>
      <c r="W60" s="301">
        <f t="shared" si="9"/>
        <v>0.74640182311903069</v>
      </c>
      <c r="X60" s="301">
        <f t="shared" si="9"/>
        <v>0.79788273602031345</v>
      </c>
      <c r="Y60" s="301">
        <f t="shared" si="9"/>
        <v>0.79885509474193694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0.27457142540776214</v>
      </c>
      <c r="C61" s="302">
        <f t="shared" si="10"/>
        <v>0.25723182303964248</v>
      </c>
      <c r="D61" s="302">
        <f t="shared" si="10"/>
        <v>0.2457813436287275</v>
      </c>
      <c r="E61" s="302">
        <f t="shared" si="10"/>
        <v>0.25422160183176296</v>
      </c>
      <c r="F61" s="302">
        <f t="shared" si="10"/>
        <v>0.1614550482693442</v>
      </c>
      <c r="G61" s="302">
        <f t="shared" si="10"/>
        <v>0.16045469323554243</v>
      </c>
      <c r="H61" s="302">
        <f t="shared" si="10"/>
        <v>0.20902205267100271</v>
      </c>
      <c r="I61" s="302">
        <f t="shared" si="10"/>
        <v>0.22271432008167452</v>
      </c>
      <c r="J61" s="302">
        <f t="shared" si="10"/>
        <v>0.1686363094861551</v>
      </c>
      <c r="K61" s="302">
        <f t="shared" si="10"/>
        <v>0.22710529601485704</v>
      </c>
      <c r="L61" s="302">
        <f t="shared" si="10"/>
        <v>0.14506089579554213</v>
      </c>
      <c r="M61" s="302">
        <f t="shared" si="10"/>
        <v>0.16555579849015617</v>
      </c>
      <c r="N61" s="302">
        <f t="shared" si="10"/>
        <v>0.24339772917848465</v>
      </c>
      <c r="O61" s="302">
        <f t="shared" si="10"/>
        <v>0.30565467358018894</v>
      </c>
      <c r="P61" s="302">
        <f t="shared" si="10"/>
        <v>0.322426452928819</v>
      </c>
      <c r="Q61" s="302">
        <f t="shared" si="10"/>
        <v>0.54542060439889828</v>
      </c>
      <c r="R61" s="302">
        <f t="shared" si="10"/>
        <v>0.63060970864821453</v>
      </c>
      <c r="S61" s="302">
        <f t="shared" si="10"/>
        <v>0.69733270404326275</v>
      </c>
      <c r="T61" s="302">
        <f t="shared" si="10"/>
        <v>0.60269145913445099</v>
      </c>
      <c r="U61" s="302">
        <f t="shared" si="10"/>
        <v>0.73885321335626553</v>
      </c>
      <c r="V61" s="302">
        <f t="shared" si="10"/>
        <v>0.72285725022259018</v>
      </c>
      <c r="W61" s="302">
        <f t="shared" si="10"/>
        <v>0.72694267105903376</v>
      </c>
      <c r="X61" s="302">
        <f t="shared" si="10"/>
        <v>0.78269789220542285</v>
      </c>
      <c r="Y61" s="302">
        <f t="shared" si="10"/>
        <v>0.78332441937024366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5.0996630921417617E-2</v>
      </c>
      <c r="C62" s="302">
        <f t="shared" si="11"/>
        <v>5.2237572499127104E-2</v>
      </c>
      <c r="D62" s="302">
        <f t="shared" si="11"/>
        <v>5.3779411227610034E-2</v>
      </c>
      <c r="E62" s="302">
        <f t="shared" si="11"/>
        <v>5.2915438158834545E-2</v>
      </c>
      <c r="F62" s="302">
        <f t="shared" si="11"/>
        <v>6.0497752959430932E-2</v>
      </c>
      <c r="G62" s="302">
        <f t="shared" si="11"/>
        <v>6.0737510867764556E-2</v>
      </c>
      <c r="H62" s="302">
        <f t="shared" si="11"/>
        <v>5.6371497939846318E-2</v>
      </c>
      <c r="I62" s="302">
        <f t="shared" si="11"/>
        <v>5.5827609635767071E-2</v>
      </c>
      <c r="J62" s="302">
        <f t="shared" si="11"/>
        <v>6.1042623650457116E-2</v>
      </c>
      <c r="K62" s="302">
        <f t="shared" si="11"/>
        <v>5.6609625037459303E-2</v>
      </c>
      <c r="L62" s="302">
        <f t="shared" si="11"/>
        <v>6.3203709755704551E-2</v>
      </c>
      <c r="M62" s="302">
        <f t="shared" si="11"/>
        <v>6.1663033266915725E-2</v>
      </c>
      <c r="N62" s="302">
        <f t="shared" si="11"/>
        <v>5.6061197217286585E-2</v>
      </c>
      <c r="O62" s="302">
        <f t="shared" si="11"/>
        <v>5.1630068022629219E-2</v>
      </c>
      <c r="P62" s="302">
        <f t="shared" si="11"/>
        <v>5.053620069536071E-2</v>
      </c>
      <c r="Q62" s="302">
        <f t="shared" si="11"/>
        <v>3.3701908829683984E-2</v>
      </c>
      <c r="R62" s="302">
        <f t="shared" si="11"/>
        <v>2.7250575404089601E-2</v>
      </c>
      <c r="S62" s="302">
        <f t="shared" si="11"/>
        <v>2.2088971697746599E-2</v>
      </c>
      <c r="T62" s="302">
        <f t="shared" si="11"/>
        <v>2.8808010518270154E-2</v>
      </c>
      <c r="U62" s="302">
        <f t="shared" si="11"/>
        <v>1.8597881349507073E-2</v>
      </c>
      <c r="V62" s="302">
        <f t="shared" si="11"/>
        <v>1.9608422439814723E-2</v>
      </c>
      <c r="W62" s="302">
        <f t="shared" si="11"/>
        <v>1.9459152059996931E-2</v>
      </c>
      <c r="X62" s="302">
        <f t="shared" si="11"/>
        <v>1.518484381489061E-2</v>
      </c>
      <c r="Y62" s="302">
        <f t="shared" si="11"/>
        <v>1.5530675371693246E-2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0.53136995534177456</v>
      </c>
      <c r="C69" s="322">
        <f>IF(C$5=0,0,C$5/WWP_fec!C$5)</f>
        <v>0.56879463116603035</v>
      </c>
      <c r="D69" s="322">
        <f>IF(D$5=0,0,D$5/WWP_fec!D$5)</f>
        <v>0.6180314378975571</v>
      </c>
      <c r="E69" s="322">
        <f>IF(E$5=0,0,E$5/WWP_fec!E$5)</f>
        <v>0.56438162580618734</v>
      </c>
      <c r="F69" s="322">
        <f>IF(F$5=0,0,F$5/WWP_fec!F$5)</f>
        <v>0.97150315197885528</v>
      </c>
      <c r="G69" s="322">
        <f>IF(G$5=0,0,G$5/WWP_fec!G$5)</f>
        <v>0.88949189379540539</v>
      </c>
      <c r="H69" s="322">
        <f>IF(H$5=0,0,H$5/WWP_fec!H$5)</f>
        <v>0.66778232949142824</v>
      </c>
      <c r="I69" s="322">
        <f>IF(I$5=0,0,I$5/WWP_fec!I$5)</f>
        <v>0.58811885357993066</v>
      </c>
      <c r="J69" s="322">
        <f>IF(J$5=0,0,J$5/WWP_fec!J$5)</f>
        <v>0.73755893518712679</v>
      </c>
      <c r="K69" s="322">
        <f>IF(K$5=0,0,K$5/WWP_fec!K$5)</f>
        <v>0.53265336979589917</v>
      </c>
      <c r="L69" s="322">
        <f>IF(L$5=0,0,L$5/WWP_fec!L$5)</f>
        <v>0.79383219303535457</v>
      </c>
      <c r="M69" s="322">
        <f>IF(M$5=0,0,M$5/WWP_fec!M$5)</f>
        <v>0.66984877776828622</v>
      </c>
      <c r="N69" s="322">
        <f>IF(N$5=0,0,N$5/WWP_fec!N$5)</f>
        <v>0.39484173890112939</v>
      </c>
      <c r="O69" s="322">
        <f>IF(O$5=0,0,O$5/WWP_fec!O$5)</f>
        <v>0.27545391357242166</v>
      </c>
      <c r="P69" s="322">
        <f>IF(P$5=0,0,P$5/WWP_fec!P$5)</f>
        <v>0.2297734002700545</v>
      </c>
      <c r="Q69" s="322">
        <f>IF(Q$5=0,0,Q$5/WWP_fec!Q$5)</f>
        <v>0.14140244639129801</v>
      </c>
      <c r="R69" s="322">
        <f>IF(R$5=0,0,R$5/WWP_fec!R$5)</f>
        <v>0.11886043479035012</v>
      </c>
      <c r="S69" s="322">
        <f>IF(S$5=0,0,S$5/WWP_fec!S$5)</f>
        <v>0.10491475691683885</v>
      </c>
      <c r="T69" s="322">
        <f>IF(T$5=0,0,T$5/WWP_fec!T$5)</f>
        <v>0.15204893261873054</v>
      </c>
      <c r="U69" s="322">
        <f>IF(U$5=0,0,U$5/WWP_fec!U$5)</f>
        <v>0.10614767618250415</v>
      </c>
      <c r="V69" s="322">
        <f>IF(V$5=0,0,V$5/WWP_fec!V$5)</f>
        <v>0.11355086934767429</v>
      </c>
      <c r="W69" s="322">
        <f>IF(W$5=0,0,W$5/WWP_fec!W$5)</f>
        <v>0.1118248890161547</v>
      </c>
      <c r="X69" s="322">
        <f>IF(X$5=0,0,X$5/WWP_fec!X$5)</f>
        <v>9.075812901297875E-2</v>
      </c>
      <c r="Y69" s="322">
        <f>IF(Y$5=0,0,Y$5/WWP_fec!Y$5)</f>
        <v>8.8362151609176987E-2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1.3441001721920334</v>
      </c>
      <c r="C74" s="336">
        <f>IF(C$10=0,0,C$10/WWP_fec!C$10)</f>
        <v>1.4478251424051736</v>
      </c>
      <c r="D74" s="336">
        <f>IF(D$10=0,0,D$10/WWP_fec!D$10)</f>
        <v>1.2305418422324803</v>
      </c>
      <c r="E74" s="336">
        <f>IF(E$10=0,0,E$10/WWP_fec!E$10)</f>
        <v>1.2030470185802247</v>
      </c>
      <c r="F74" s="336">
        <f>IF(F$10=0,0,F$10/WWP_fec!F$10)</f>
        <v>1.5539371506435236</v>
      </c>
      <c r="G74" s="336">
        <f>IF(G$10=0,0,G$10/WWP_fec!G$10)</f>
        <v>1.2785382691279232</v>
      </c>
      <c r="H74" s="336">
        <f>IF(H$10=0,0,H$10/WWP_fec!H$10)</f>
        <v>1.3429587312204472</v>
      </c>
      <c r="I74" s="336">
        <f>IF(I$10=0,0,I$10/WWP_fec!I$10)</f>
        <v>0.92702206268549958</v>
      </c>
      <c r="J74" s="336">
        <f>IF(J$10=0,0,J$10/WWP_fec!J$10)</f>
        <v>0.50902681915349957</v>
      </c>
      <c r="K74" s="336">
        <f>IF(K$10=0,0,K$10/WWP_fec!K$10)</f>
        <v>0.37276832952444727</v>
      </c>
      <c r="L74" s="336">
        <f>IF(L$10=0,0,L$10/WWP_fec!L$10)</f>
        <v>0.33717711937038158</v>
      </c>
      <c r="M74" s="336">
        <f>IF(M$10=0,0,M$10/WWP_fec!M$10)</f>
        <v>0.28166890212583096</v>
      </c>
      <c r="N74" s="336">
        <f>IF(N$10=0,0,N$10/WWP_fec!N$10)</f>
        <v>0.10382267807138559</v>
      </c>
      <c r="O74" s="336">
        <f>IF(O$10=0,0,O$10/WWP_fec!O$10)</f>
        <v>4.0239120825353428E-2</v>
      </c>
      <c r="P74" s="336">
        <f>IF(P$10=0,0,P$10/WWP_fec!P$10)</f>
        <v>1.7723772812341394E-2</v>
      </c>
      <c r="Q74" s="336">
        <f>IF(Q$10=0,0,Q$10/WWP_fec!Q$10)</f>
        <v>1.9771897970842483E-2</v>
      </c>
      <c r="R74" s="336">
        <f>IF(R$10=0,0,R$10/WWP_fec!R$10)</f>
        <v>2.207439474676014E-2</v>
      </c>
      <c r="S74" s="336">
        <f>IF(S$10=0,0,S$10/WWP_fec!S$10)</f>
        <v>3.2379501753939326E-2</v>
      </c>
      <c r="T74" s="336">
        <f>IF(T$10=0,0,T$10/WWP_fec!T$10)</f>
        <v>7.8786583387824363E-2</v>
      </c>
      <c r="U74" s="336">
        <f>IF(U$10=0,0,U$10/WWP_fec!U$10)</f>
        <v>6.094736866800736E-2</v>
      </c>
      <c r="V74" s="336">
        <f>IF(V$10=0,0,V$10/WWP_fec!V$10)</f>
        <v>8.2753072008638892E-2</v>
      </c>
      <c r="W74" s="336">
        <f>IF(W$10=0,0,W$10/WWP_fec!W$10)</f>
        <v>6.652786268016668E-2</v>
      </c>
      <c r="X74" s="336">
        <f>IF(X$10=0,0,X$10/WWP_fec!X$10)</f>
        <v>6.9077064456500095E-2</v>
      </c>
      <c r="Y74" s="336">
        <f>IF(Y$10=0,0,Y$10/WWP_fec!Y$10)</f>
        <v>3.6557791224698058E-2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0.49808654091091159</v>
      </c>
      <c r="C75" s="349">
        <f>IF(C$16=0,0,C$16/WWP_fec!C$16)</f>
        <v>0.54519966608831671</v>
      </c>
      <c r="D75" s="349">
        <f>IF(D$16=0,0,D$16/WWP_fec!D$16)</f>
        <v>0.62387026630548126</v>
      </c>
      <c r="E75" s="349">
        <f>IF(E$16=0,0,E$16/WWP_fec!E$16)</f>
        <v>0.56596625656589294</v>
      </c>
      <c r="F75" s="349">
        <f>IF(F$16=0,0,F$16/WWP_fec!F$16)</f>
        <v>1.1209492407508839</v>
      </c>
      <c r="G75" s="349">
        <f>IF(G$16=0,0,G$16/WWP_fec!G$16)</f>
        <v>1.076079222382587</v>
      </c>
      <c r="H75" s="349">
        <f>IF(H$16=0,0,H$16/WWP_fec!H$16)</f>
        <v>0.72241106043641767</v>
      </c>
      <c r="I75" s="349">
        <f>IF(I$16=0,0,I$16/WWP_fec!I$16)</f>
        <v>0.66724139369757662</v>
      </c>
      <c r="J75" s="349">
        <f>IF(J$16=0,0,J$16/WWP_fec!J$16)</f>
        <v>1.0404646308108247</v>
      </c>
      <c r="K75" s="349">
        <f>IF(K$16=0,0,K$16/WWP_fec!K$16)</f>
        <v>0.69596196245257813</v>
      </c>
      <c r="L75" s="349">
        <f>IF(L$16=0,0,L$16/WWP_fec!L$16)</f>
        <v>1.2735372413497987</v>
      </c>
      <c r="M75" s="349">
        <f>IF(M$16=0,0,M$16/WWP_fec!M$16)</f>
        <v>1.0466630117639524</v>
      </c>
      <c r="N75" s="349">
        <f>IF(N$16=0,0,N$16/WWP_fec!N$16)</f>
        <v>0.61681231873801512</v>
      </c>
      <c r="O75" s="349">
        <f>IF(O$16=0,0,O$16/WWP_fec!O$16)</f>
        <v>0.4374551711342638</v>
      </c>
      <c r="P75" s="349">
        <f>IF(P$16=0,0,P$16/WWP_fec!P$16)</f>
        <v>0.41081463247988159</v>
      </c>
      <c r="Q75" s="349">
        <f>IF(Q$16=0,0,Q$16/WWP_fec!Q$16)</f>
        <v>0.13061410428334863</v>
      </c>
      <c r="R75" s="349">
        <f>IF(R$16=0,0,R$16/WWP_fec!R$16)</f>
        <v>7.9738214881014263E-2</v>
      </c>
      <c r="S75" s="349">
        <f>IF(S$16=0,0,S$16/WWP_fec!S$16)</f>
        <v>5.0105136635807269E-2</v>
      </c>
      <c r="T75" s="349">
        <f>IF(T$16=0,0,T$16/WWP_fec!T$16)</f>
        <v>9.4731823219019573E-2</v>
      </c>
      <c r="U75" s="349">
        <f>IF(U$16=0,0,U$16/WWP_fec!U$16)</f>
        <v>4.0180099507788523E-2</v>
      </c>
      <c r="V75" s="349">
        <f>IF(V$16=0,0,V$16/WWP_fec!V$16)</f>
        <v>4.4165955545323085E-2</v>
      </c>
      <c r="W75" s="349">
        <f>IF(W$16=0,0,W$16/WWP_fec!W$16)</f>
        <v>4.4256812314343121E-2</v>
      </c>
      <c r="X75" s="349">
        <f>IF(X$16=0,0,X$16/WWP_fec!X$16)</f>
        <v>2.6087897469605305E-2</v>
      </c>
      <c r="Y75" s="349">
        <f>IF(Y$16=0,0,Y$16/WWP_fec!Y$16)</f>
        <v>2.7795841737846039E-2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1.5292078484399105</v>
      </c>
      <c r="C77" s="349">
        <f>IF(C$28=0,0,C$28/WWP_fec!C$28)</f>
        <v>1.5420436989133002</v>
      </c>
      <c r="D77" s="349">
        <f>IF(D$28=0,0,D$28/WWP_fec!D$28)</f>
        <v>1.6411321320453747</v>
      </c>
      <c r="E77" s="349">
        <f>IF(E$28=0,0,E$28/WWP_fec!E$28)</f>
        <v>1.555424993590145</v>
      </c>
      <c r="F77" s="349">
        <f>IF(F$28=0,0,F$28/WWP_fec!F$28)</f>
        <v>1.8724080530052847</v>
      </c>
      <c r="G77" s="349">
        <f>IF(G$28=0,0,G$28/WWP_fec!G$28)</f>
        <v>1.7700016281151958</v>
      </c>
      <c r="H77" s="349">
        <f>IF(H$28=0,0,H$28/WWP_fec!H$28)</f>
        <v>1.5763289345315377</v>
      </c>
      <c r="I77" s="349">
        <f>IF(I$28=0,0,I$28/WWP_fec!I$28)</f>
        <v>1.5343715743027353</v>
      </c>
      <c r="J77" s="349">
        <f>IF(J$28=0,0,J$28/WWP_fec!J$28)</f>
        <v>1.7240505637849965</v>
      </c>
      <c r="K77" s="349">
        <f>IF(K$28=0,0,K$28/WWP_fec!K$28)</f>
        <v>1.5691075690012377</v>
      </c>
      <c r="L77" s="349">
        <f>IF(L$28=0,0,L$28/WWP_fec!L$28)</f>
        <v>1.7993873173129327</v>
      </c>
      <c r="M77" s="349">
        <f>IF(M$28=0,0,M$28/WWP_fec!M$28)</f>
        <v>1.6654075919584939</v>
      </c>
      <c r="N77" s="349">
        <f>IF(N$28=0,0,N$28/WWP_fec!N$28)</f>
        <v>1.4325977566922423</v>
      </c>
      <c r="O77" s="349">
        <f>IF(O$28=0,0,O$28/WWP_fec!O$28)</f>
        <v>1.3167483730105123</v>
      </c>
      <c r="P77" s="349">
        <f>IF(P$28=0,0,P$28/WWP_fec!P$28)</f>
        <v>1.2815565357383509</v>
      </c>
      <c r="Q77" s="349">
        <f>IF(Q$28=0,0,Q$28/WWP_fec!Q$28)</f>
        <v>1.1204606568275202</v>
      </c>
      <c r="R77" s="349">
        <f>IF(R$28=0,0,R$28/WWP_fec!R$28)</f>
        <v>1.0386484559116826</v>
      </c>
      <c r="S77" s="349">
        <f>IF(S$28=0,0,S$28/WWP_fec!S$28)</f>
        <v>0.9423397659992917</v>
      </c>
      <c r="T77" s="349">
        <f>IF(T$28=0,0,T$28/WWP_fec!T$28)</f>
        <v>1.1178245293771505</v>
      </c>
      <c r="U77" s="349">
        <f>IF(U$28=0,0,U$28/WWP_fec!U$28)</f>
        <v>0.95863039785623561</v>
      </c>
      <c r="V77" s="349">
        <f>IF(V$28=0,0,V$28/WWP_fec!V$28)</f>
        <v>0.98079918713105452</v>
      </c>
      <c r="W77" s="349">
        <f>IF(W$28=0,0,W$28/WWP_fec!W$28)</f>
        <v>0.98965441041956326</v>
      </c>
      <c r="X77" s="349">
        <f>IF(X$28=0,0,X$28/WWP_fec!X$28)</f>
        <v>0.85895581932576792</v>
      </c>
      <c r="Y77" s="349">
        <f>IF(Y$28=0,0,Y$28/WWP_fec!Y$28)</f>
        <v>0.88136742072061081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HR: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2634.6010053143268</v>
      </c>
      <c r="C3" s="203">
        <v>2912.643381207331</v>
      </c>
      <c r="D3" s="203">
        <v>3099.788475623463</v>
      </c>
      <c r="E3" s="203">
        <v>3691.9533052316419</v>
      </c>
      <c r="F3" s="203">
        <v>4002.0200488570931</v>
      </c>
      <c r="G3" s="203">
        <v>4431.867953731441</v>
      </c>
      <c r="H3" s="203">
        <v>4961.2163424345199</v>
      </c>
      <c r="I3" s="203">
        <v>5080.4368980944846</v>
      </c>
      <c r="J3" s="203">
        <v>5303.9765412014349</v>
      </c>
      <c r="K3" s="203">
        <v>4772.7792164884568</v>
      </c>
      <c r="L3" s="203">
        <v>3732.565112636009</v>
      </c>
      <c r="M3" s="203">
        <v>3471.302348666135</v>
      </c>
      <c r="N3" s="203">
        <v>3080.242531612214</v>
      </c>
      <c r="O3" s="203">
        <v>3135.7182796593379</v>
      </c>
      <c r="P3" s="203">
        <v>3038.9496794103552</v>
      </c>
      <c r="Q3" s="203">
        <v>3063.4934319454328</v>
      </c>
      <c r="R3" s="203">
        <v>3161.899007665339</v>
      </c>
      <c r="S3" s="203">
        <v>3312.5204521453702</v>
      </c>
      <c r="T3" s="203">
        <v>3587.5207600198551</v>
      </c>
      <c r="U3" s="203">
        <v>3972.0129830760638</v>
      </c>
      <c r="V3" s="203">
        <v>3982.4255921335498</v>
      </c>
      <c r="W3" s="203">
        <v>4429.4487620023974</v>
      </c>
      <c r="X3" s="203">
        <v>4701.7288536649148</v>
      </c>
      <c r="Y3" s="203">
        <v>5453.493965058713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9628.8063064003854</v>
      </c>
      <c r="C5" s="203">
        <v>9916.719118222818</v>
      </c>
      <c r="D5" s="203">
        <v>9519.4714894958834</v>
      </c>
      <c r="E5" s="203">
        <v>11794.78860640309</v>
      </c>
      <c r="F5" s="203">
        <v>12273.27283910569</v>
      </c>
      <c r="G5" s="203">
        <v>14740.968469586111</v>
      </c>
      <c r="H5" s="203">
        <v>17251.59096285106</v>
      </c>
      <c r="I5" s="203">
        <v>19754.82493637169</v>
      </c>
      <c r="J5" s="203">
        <v>21679.603798625241</v>
      </c>
      <c r="K5" s="203">
        <v>17058.349885587471</v>
      </c>
      <c r="L5" s="203">
        <v>14401.377014236479</v>
      </c>
      <c r="M5" s="203">
        <v>12769.33229303615</v>
      </c>
      <c r="N5" s="203">
        <v>10860.268309262199</v>
      </c>
      <c r="O5" s="203">
        <v>10332.528998806391</v>
      </c>
      <c r="P5" s="203">
        <v>9607.9278704746121</v>
      </c>
      <c r="Q5" s="203">
        <v>9738.7320610599145</v>
      </c>
      <c r="R5" s="203">
        <v>9365.8138333152274</v>
      </c>
      <c r="S5" s="203">
        <v>9445.4413799133254</v>
      </c>
      <c r="T5" s="203">
        <v>10158.713628185191</v>
      </c>
      <c r="U5" s="203">
        <v>10762.846486349161</v>
      </c>
      <c r="V5" s="203">
        <v>11143.105609411999</v>
      </c>
      <c r="W5" s="203">
        <v>11842.63555943067</v>
      </c>
      <c r="X5" s="203">
        <v>13437.60090188757</v>
      </c>
      <c r="Y5" s="203">
        <v>16256.2127587009</v>
      </c>
      <c r="DA5" s="112" t="s">
        <v>3025</v>
      </c>
    </row>
    <row r="6" spans="1:105" ht="12" customHeight="1" x14ac:dyDescent="0.25">
      <c r="A6" s="154" t="s">
        <v>2112</v>
      </c>
      <c r="B6" s="338">
        <v>12036.00788300048</v>
      </c>
      <c r="C6" s="338">
        <v>11470.62819593096</v>
      </c>
      <c r="D6" s="338">
        <v>11014.465517415059</v>
      </c>
      <c r="E6" s="338">
        <v>12654.573438426411</v>
      </c>
      <c r="F6" s="338">
        <v>13676.16091669973</v>
      </c>
      <c r="G6" s="338">
        <v>16321.181380084279</v>
      </c>
      <c r="H6" s="338">
        <v>18893.405541995719</v>
      </c>
      <c r="I6" s="338">
        <v>21502.005298299769</v>
      </c>
      <c r="J6" s="338">
        <v>23690.772857792628</v>
      </c>
      <c r="K6" s="338">
        <v>23727.103339497338</v>
      </c>
      <c r="L6" s="338">
        <v>23125.302945347321</v>
      </c>
      <c r="M6" s="338">
        <v>22923.67920220389</v>
      </c>
      <c r="N6" s="338">
        <v>22960.0096839086</v>
      </c>
      <c r="O6" s="338">
        <v>22540.087261721619</v>
      </c>
      <c r="P6" s="338">
        <v>21974.7075746521</v>
      </c>
      <c r="Q6" s="338">
        <v>21938.286867571591</v>
      </c>
      <c r="R6" s="338">
        <v>21336.48647342157</v>
      </c>
      <c r="S6" s="338">
        <v>20807.482380744659</v>
      </c>
      <c r="T6" s="338">
        <v>20734.686079271549</v>
      </c>
      <c r="U6" s="338">
        <v>20132.885685121521</v>
      </c>
      <c r="V6" s="338">
        <v>19567.505998052002</v>
      </c>
      <c r="W6" s="338">
        <v>19603.836479756719</v>
      </c>
      <c r="X6" s="338">
        <v>19002.036085606691</v>
      </c>
      <c r="Y6" s="338">
        <v>18691.285559285428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36.420707080504783</v>
      </c>
      <c r="D7" s="340">
        <v>109.26212124151439</v>
      </c>
      <c r="E7" s="340">
        <v>1676.4835154039611</v>
      </c>
      <c r="F7" s="340">
        <v>1623.3878724233409</v>
      </c>
      <c r="G7" s="340">
        <v>3174.024556061464</v>
      </c>
      <c r="H7" s="340">
        <v>2645.0204633845528</v>
      </c>
      <c r="I7" s="340">
        <v>3210.400150454072</v>
      </c>
      <c r="J7" s="340">
        <v>2754.1472465623792</v>
      </c>
      <c r="K7" s="340">
        <v>72.751188785217309</v>
      </c>
      <c r="L7" s="340">
        <v>0</v>
      </c>
      <c r="M7" s="340">
        <v>363.75594392608662</v>
      </c>
      <c r="N7" s="340">
        <v>72.751188785217309</v>
      </c>
      <c r="O7" s="340">
        <v>181.87797196304331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72.751188785217309</v>
      </c>
      <c r="X7" s="340">
        <v>0</v>
      </c>
      <c r="Y7" s="340">
        <v>254.6291607482606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601.80039415002466</v>
      </c>
      <c r="D8" s="342">
        <f t="shared" si="0"/>
        <v>565.4247997574148</v>
      </c>
      <c r="E8" s="342">
        <f t="shared" si="0"/>
        <v>36.375594392609855</v>
      </c>
      <c r="F8" s="342">
        <f t="shared" si="0"/>
        <v>601.80039415002102</v>
      </c>
      <c r="G8" s="342">
        <f t="shared" si="0"/>
        <v>529.0040926769143</v>
      </c>
      <c r="H8" s="342">
        <f t="shared" si="0"/>
        <v>72.796301473113999</v>
      </c>
      <c r="I8" s="342">
        <f t="shared" si="0"/>
        <v>601.80039415002102</v>
      </c>
      <c r="J8" s="342">
        <f t="shared" si="0"/>
        <v>565.3796870695187</v>
      </c>
      <c r="K8" s="342">
        <f t="shared" si="0"/>
        <v>36.420707080505963</v>
      </c>
      <c r="L8" s="342">
        <f t="shared" si="0"/>
        <v>601.80039415001738</v>
      </c>
      <c r="M8" s="342">
        <f t="shared" si="0"/>
        <v>565.3796870695187</v>
      </c>
      <c r="N8" s="342">
        <f t="shared" si="0"/>
        <v>36.420707080505963</v>
      </c>
      <c r="O8" s="342">
        <f t="shared" si="0"/>
        <v>601.80039415002466</v>
      </c>
      <c r="P8" s="342">
        <f t="shared" si="0"/>
        <v>565.3796870695187</v>
      </c>
      <c r="Q8" s="342">
        <f t="shared" si="0"/>
        <v>36.420707080509601</v>
      </c>
      <c r="R8" s="342">
        <f t="shared" si="0"/>
        <v>601.80039415002102</v>
      </c>
      <c r="S8" s="342">
        <f t="shared" si="0"/>
        <v>529.00409267691066</v>
      </c>
      <c r="T8" s="342">
        <f t="shared" si="0"/>
        <v>72.796301473110361</v>
      </c>
      <c r="U8" s="342">
        <f t="shared" si="0"/>
        <v>601.8003941500283</v>
      </c>
      <c r="V8" s="342">
        <f t="shared" si="0"/>
        <v>565.3796870695187</v>
      </c>
      <c r="W8" s="342">
        <f t="shared" si="0"/>
        <v>36.420707080498687</v>
      </c>
      <c r="X8" s="342">
        <f t="shared" si="0"/>
        <v>601.8003941500283</v>
      </c>
      <c r="Y8" s="342">
        <f t="shared" si="0"/>
        <v>565.37968706952233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2407.201576600095</v>
      </c>
      <c r="C9" s="343">
        <f t="shared" si="1"/>
        <v>1553.9090777081419</v>
      </c>
      <c r="D9" s="343">
        <f t="shared" si="1"/>
        <v>1494.994027919176</v>
      </c>
      <c r="E9" s="343">
        <f t="shared" si="1"/>
        <v>859.78483202332063</v>
      </c>
      <c r="F9" s="343">
        <f t="shared" si="1"/>
        <v>1402.8880775940397</v>
      </c>
      <c r="G9" s="343">
        <f t="shared" si="1"/>
        <v>1580.2129104981686</v>
      </c>
      <c r="H9" s="343">
        <f t="shared" si="1"/>
        <v>1641.8145791446586</v>
      </c>
      <c r="I9" s="343">
        <f t="shared" si="1"/>
        <v>1747.1803619280799</v>
      </c>
      <c r="J9" s="343">
        <f t="shared" si="1"/>
        <v>2011.1690591673869</v>
      </c>
      <c r="K9" s="343">
        <f t="shared" si="1"/>
        <v>6668.7534539098669</v>
      </c>
      <c r="L9" s="343">
        <f t="shared" si="1"/>
        <v>8723.9259311108417</v>
      </c>
      <c r="M9" s="343">
        <f t="shared" si="1"/>
        <v>10154.34690916774</v>
      </c>
      <c r="N9" s="343">
        <f t="shared" si="1"/>
        <v>12099.741374646401</v>
      </c>
      <c r="O9" s="343">
        <f t="shared" si="1"/>
        <v>12207.558262915229</v>
      </c>
      <c r="P9" s="343">
        <f t="shared" si="1"/>
        <v>12366.779704177488</v>
      </c>
      <c r="Q9" s="343">
        <f t="shared" si="1"/>
        <v>12199.554806511676</v>
      </c>
      <c r="R9" s="343">
        <f t="shared" si="1"/>
        <v>11970.672640106342</v>
      </c>
      <c r="S9" s="343">
        <f t="shared" si="1"/>
        <v>11362.041000831334</v>
      </c>
      <c r="T9" s="343">
        <f t="shared" si="1"/>
        <v>10575.972451086358</v>
      </c>
      <c r="U9" s="343">
        <f t="shared" si="1"/>
        <v>9370.0391987723597</v>
      </c>
      <c r="V9" s="343">
        <f t="shared" si="1"/>
        <v>8424.4003886400023</v>
      </c>
      <c r="W9" s="343">
        <f t="shared" si="1"/>
        <v>7761.2009203260495</v>
      </c>
      <c r="X9" s="343">
        <f t="shared" si="1"/>
        <v>5564.4351837191207</v>
      </c>
      <c r="Y9" s="343">
        <f t="shared" si="1"/>
        <v>2435.0728005845285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170.75442820292369</v>
      </c>
      <c r="C12" s="210">
        <v>168.90576096302649</v>
      </c>
      <c r="D12" s="210">
        <v>173.11092003439401</v>
      </c>
      <c r="E12" s="210">
        <v>211.85657781599289</v>
      </c>
      <c r="F12" s="210">
        <v>193.34505588993991</v>
      </c>
      <c r="G12" s="210">
        <v>223.2149613069648</v>
      </c>
      <c r="H12" s="210">
        <v>234.72226999140159</v>
      </c>
      <c r="I12" s="210">
        <v>251.4989681857266</v>
      </c>
      <c r="J12" s="210">
        <v>270.29346517626823</v>
      </c>
      <c r="K12" s="210">
        <v>219.96216680997401</v>
      </c>
      <c r="L12" s="210">
        <v>204.1355116079105</v>
      </c>
      <c r="M12" s="210">
        <v>190.73009458297531</v>
      </c>
      <c r="N12" s="210">
        <v>183.09475494410989</v>
      </c>
      <c r="O12" s="210">
        <v>177.6631126397248</v>
      </c>
      <c r="P12" s="210">
        <v>163.0686156491835</v>
      </c>
      <c r="Q12" s="210">
        <v>149.64582975064479</v>
      </c>
      <c r="R12" s="210">
        <v>145.39140154772181</v>
      </c>
      <c r="S12" s="210">
        <v>148.74548581255371</v>
      </c>
      <c r="T12" s="210">
        <v>157.22390369733449</v>
      </c>
      <c r="U12" s="210">
        <v>167.34428202923451</v>
      </c>
      <c r="V12" s="210">
        <v>166.94574376612201</v>
      </c>
      <c r="W12" s="210">
        <v>182.5751504729152</v>
      </c>
      <c r="X12" s="210">
        <v>189.55279449699049</v>
      </c>
      <c r="Y12" s="210">
        <v>215.14995700773869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0.13190025795356841</v>
      </c>
      <c r="D13" s="213">
        <v>0.83198624247635422</v>
      </c>
      <c r="E13" s="213">
        <v>0</v>
      </c>
      <c r="F13" s="213">
        <v>0.34574376612209801</v>
      </c>
      <c r="G13" s="213">
        <v>0.70008598452278581</v>
      </c>
      <c r="H13" s="213">
        <v>0.12527944969905419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0.13190025795356841</v>
      </c>
      <c r="O13" s="213">
        <v>6.5950128976784178E-2</v>
      </c>
      <c r="P13" s="213">
        <v>0</v>
      </c>
      <c r="Q13" s="213">
        <v>0</v>
      </c>
      <c r="R13" s="213">
        <v>0</v>
      </c>
      <c r="S13" s="213">
        <v>0</v>
      </c>
      <c r="T13" s="213">
        <v>0.18632846087704211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96.886156491831471</v>
      </c>
      <c r="C14" s="204">
        <f t="shared" si="2"/>
        <v>101.93525365434222</v>
      </c>
      <c r="D14" s="204">
        <f t="shared" si="2"/>
        <v>105.8481513327601</v>
      </c>
      <c r="E14" s="204">
        <f t="shared" si="2"/>
        <v>130.82493551160786</v>
      </c>
      <c r="F14" s="204">
        <f t="shared" si="2"/>
        <v>118.94608770421323</v>
      </c>
      <c r="G14" s="204">
        <f t="shared" si="2"/>
        <v>150.2926913155631</v>
      </c>
      <c r="H14" s="204">
        <f t="shared" si="2"/>
        <v>161.55322441960445</v>
      </c>
      <c r="I14" s="204">
        <f t="shared" si="2"/>
        <v>170.11427343078236</v>
      </c>
      <c r="J14" s="204">
        <f t="shared" si="2"/>
        <v>187.74282029234746</v>
      </c>
      <c r="K14" s="204">
        <f t="shared" si="2"/>
        <v>145.11367153912289</v>
      </c>
      <c r="L14" s="204">
        <f t="shared" si="2"/>
        <v>127.97540842648326</v>
      </c>
      <c r="M14" s="204">
        <f t="shared" si="2"/>
        <v>120.92450558899404</v>
      </c>
      <c r="N14" s="204">
        <f t="shared" si="2"/>
        <v>111.29742046431645</v>
      </c>
      <c r="O14" s="204">
        <f t="shared" si="2"/>
        <v>106.7458297506449</v>
      </c>
      <c r="P14" s="204">
        <f t="shared" si="2"/>
        <v>95.529664660361135</v>
      </c>
      <c r="Q14" s="204">
        <f t="shared" si="2"/>
        <v>95.642992261392948</v>
      </c>
      <c r="R14" s="204">
        <f t="shared" si="2"/>
        <v>92.627429062768698</v>
      </c>
      <c r="S14" s="204">
        <f t="shared" si="2"/>
        <v>92.397334479793614</v>
      </c>
      <c r="T14" s="204">
        <f t="shared" si="2"/>
        <v>100.37583834909715</v>
      </c>
      <c r="U14" s="204">
        <f t="shared" si="2"/>
        <v>107.51668099742041</v>
      </c>
      <c r="V14" s="204">
        <f t="shared" si="2"/>
        <v>109.13250214961302</v>
      </c>
      <c r="W14" s="204">
        <f t="shared" si="2"/>
        <v>124.70567497850384</v>
      </c>
      <c r="X14" s="204">
        <f t="shared" si="2"/>
        <v>135.61487532244195</v>
      </c>
      <c r="Y14" s="204">
        <f t="shared" si="2"/>
        <v>155.49337919174542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3.359845227858985</v>
      </c>
      <c r="C16" s="204">
        <v>2.2398968185726562</v>
      </c>
      <c r="D16" s="204">
        <v>4.0318142734307827</v>
      </c>
      <c r="E16" s="204">
        <v>2.2398968185726562</v>
      </c>
      <c r="F16" s="204">
        <v>3.0239036973344802</v>
      </c>
      <c r="G16" s="204">
        <v>3.359845227858985</v>
      </c>
      <c r="H16" s="204">
        <v>6.71969045571797</v>
      </c>
      <c r="I16" s="204">
        <v>3.359845227858985</v>
      </c>
      <c r="J16" s="204">
        <v>4.4797936371453133</v>
      </c>
      <c r="K16" s="204">
        <v>2.2398968185726571</v>
      </c>
      <c r="L16" s="204">
        <v>2.2398968185726571</v>
      </c>
      <c r="M16" s="204">
        <v>2.2398968185726571</v>
      </c>
      <c r="N16" s="204">
        <v>2.2398968185726571</v>
      </c>
      <c r="O16" s="204">
        <v>2.2398968185726571</v>
      </c>
      <c r="P16" s="204">
        <v>2.2398968185726571</v>
      </c>
      <c r="Q16" s="204">
        <v>2.2398968185726571</v>
      </c>
      <c r="R16" s="204">
        <v>2.2398968185726571</v>
      </c>
      <c r="S16" s="204">
        <v>2.687962166809974</v>
      </c>
      <c r="T16" s="204">
        <v>2.799914015477214</v>
      </c>
      <c r="U16" s="204">
        <v>2.799914015477214</v>
      </c>
      <c r="V16" s="204">
        <v>2.799914015477214</v>
      </c>
      <c r="W16" s="204">
        <v>3.359845227858985</v>
      </c>
      <c r="X16" s="204">
        <v>3.4718830610490108</v>
      </c>
      <c r="Y16" s="204">
        <v>4.3678417884780734</v>
      </c>
      <c r="DA16" s="71" t="s">
        <v>3032</v>
      </c>
    </row>
    <row r="17" spans="1:105" ht="12" customHeight="1" x14ac:dyDescent="0.25">
      <c r="A17" s="18" t="s">
        <v>71</v>
      </c>
      <c r="B17" s="204">
        <v>79.163714531384358</v>
      </c>
      <c r="C17" s="204">
        <v>85.33121238177128</v>
      </c>
      <c r="D17" s="204">
        <v>87.451160791057603</v>
      </c>
      <c r="E17" s="204">
        <v>114.1198624247635</v>
      </c>
      <c r="F17" s="204">
        <v>99.91272570937231</v>
      </c>
      <c r="G17" s="204">
        <v>131.61057609630259</v>
      </c>
      <c r="H17" s="204">
        <v>143.94995700773859</v>
      </c>
      <c r="I17" s="204">
        <v>155.28736027515041</v>
      </c>
      <c r="J17" s="204">
        <v>173.72794496990551</v>
      </c>
      <c r="K17" s="204">
        <v>131.79836629406699</v>
      </c>
      <c r="L17" s="204">
        <v>116.50378331900259</v>
      </c>
      <c r="M17" s="204">
        <v>111.3838349097163</v>
      </c>
      <c r="N17" s="204">
        <v>102.8251074806535</v>
      </c>
      <c r="O17" s="204">
        <v>100.2043852106621</v>
      </c>
      <c r="P17" s="204">
        <v>88.991401547721409</v>
      </c>
      <c r="Q17" s="204">
        <v>89.104729148753222</v>
      </c>
      <c r="R17" s="204">
        <v>86.089165950128972</v>
      </c>
      <c r="S17" s="204">
        <v>85.622957867583821</v>
      </c>
      <c r="T17" s="204">
        <v>94.133791917454843</v>
      </c>
      <c r="U17" s="204">
        <v>100.35339638865</v>
      </c>
      <c r="V17" s="204">
        <v>102.3844368013757</v>
      </c>
      <c r="W17" s="204">
        <v>117.210834049871</v>
      </c>
      <c r="X17" s="204">
        <v>128.32992261392951</v>
      </c>
      <c r="Y17" s="204">
        <v>144.54961306964739</v>
      </c>
      <c r="DA17" s="71" t="s">
        <v>3033</v>
      </c>
    </row>
    <row r="18" spans="1:105" ht="12" customHeight="1" x14ac:dyDescent="0.25">
      <c r="A18" s="18" t="s">
        <v>32</v>
      </c>
      <c r="B18" s="204">
        <v>6.8510748065348226</v>
      </c>
      <c r="C18" s="204">
        <v>5.7896818572656921</v>
      </c>
      <c r="D18" s="204">
        <v>5.7896818572656921</v>
      </c>
      <c r="E18" s="204">
        <v>4.8246775580395536</v>
      </c>
      <c r="F18" s="204">
        <v>5.3071367153912297</v>
      </c>
      <c r="G18" s="204">
        <v>7.8159931212381766</v>
      </c>
      <c r="H18" s="204">
        <v>3.377300085984523</v>
      </c>
      <c r="I18" s="204">
        <v>2.8947549441100602</v>
      </c>
      <c r="J18" s="204">
        <v>0.96491831470335332</v>
      </c>
      <c r="K18" s="204">
        <v>3.5702493551160792</v>
      </c>
      <c r="L18" s="204">
        <v>3.8597592433362</v>
      </c>
      <c r="M18" s="204">
        <v>1.9298366294067071</v>
      </c>
      <c r="N18" s="204">
        <v>1.9298366294067071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0.48245915735167672</v>
      </c>
      <c r="V18" s="204">
        <v>0.1929492691315563</v>
      </c>
      <c r="W18" s="204">
        <v>0.38400687876182282</v>
      </c>
      <c r="X18" s="204">
        <v>0.19200343938091141</v>
      </c>
      <c r="Y18" s="204">
        <v>2.3159071367153912</v>
      </c>
      <c r="DA18" s="71" t="s">
        <v>3034</v>
      </c>
    </row>
    <row r="19" spans="1:105" ht="12" customHeight="1" x14ac:dyDescent="0.25">
      <c r="A19" s="18" t="s">
        <v>33</v>
      </c>
      <c r="B19" s="204">
        <v>7.5115219260533088</v>
      </c>
      <c r="C19" s="204">
        <v>8.5744625967325874</v>
      </c>
      <c r="D19" s="204">
        <v>8.5754944110060176</v>
      </c>
      <c r="E19" s="204">
        <v>9.6404987102321567</v>
      </c>
      <c r="F19" s="204">
        <v>10.70232158211522</v>
      </c>
      <c r="G19" s="204">
        <v>7.5062768701633704</v>
      </c>
      <c r="H19" s="204">
        <v>7.5062768701633704</v>
      </c>
      <c r="I19" s="204">
        <v>8.5723129836629397</v>
      </c>
      <c r="J19" s="204">
        <v>8.570163370593292</v>
      </c>
      <c r="K19" s="204">
        <v>7.5051590713671521</v>
      </c>
      <c r="L19" s="204">
        <v>5.3719690455717952</v>
      </c>
      <c r="M19" s="204">
        <v>5.3709372312983641</v>
      </c>
      <c r="N19" s="204">
        <v>4.3025795356835772</v>
      </c>
      <c r="O19" s="204">
        <v>4.3015477214101461</v>
      </c>
      <c r="P19" s="204">
        <v>4.2983662940670682</v>
      </c>
      <c r="Q19" s="204">
        <v>4.2983662940670682</v>
      </c>
      <c r="R19" s="204">
        <v>4.2983662940670682</v>
      </c>
      <c r="S19" s="204">
        <v>4.0864144453998277</v>
      </c>
      <c r="T19" s="204">
        <v>3.4421324161650908</v>
      </c>
      <c r="U19" s="204">
        <v>3.8809114359415302</v>
      </c>
      <c r="V19" s="204">
        <v>3.755202063628547</v>
      </c>
      <c r="W19" s="204">
        <v>3.750988822012038</v>
      </c>
      <c r="X19" s="204">
        <v>3.6210662080825449</v>
      </c>
      <c r="Y19" s="204">
        <v>4.260017196904557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17.540842648323309</v>
      </c>
      <c r="C20" s="204">
        <f t="shared" si="3"/>
        <v>16.642304385210668</v>
      </c>
      <c r="D20" s="204">
        <f t="shared" si="3"/>
        <v>17.132416165090284</v>
      </c>
      <c r="E20" s="204">
        <f t="shared" si="3"/>
        <v>18.20722269991402</v>
      </c>
      <c r="F20" s="204">
        <f t="shared" si="3"/>
        <v>6.4703353396388632</v>
      </c>
      <c r="G20" s="204">
        <f t="shared" si="3"/>
        <v>7.0763542562338779</v>
      </c>
      <c r="H20" s="204">
        <f t="shared" si="3"/>
        <v>5.8684436801375748</v>
      </c>
      <c r="I20" s="204">
        <f t="shared" si="3"/>
        <v>5.2450558899398105</v>
      </c>
      <c r="J20" s="204">
        <f t="shared" si="3"/>
        <v>5.1160791057609636</v>
      </c>
      <c r="K20" s="204">
        <f t="shared" si="3"/>
        <v>5.4170249355116082</v>
      </c>
      <c r="L20" s="204">
        <f t="shared" si="3"/>
        <v>6.0189165950128984</v>
      </c>
      <c r="M20" s="204">
        <f t="shared" si="3"/>
        <v>9.5872742906276862</v>
      </c>
      <c r="N20" s="204">
        <f t="shared" si="3"/>
        <v>7.4806534823731718</v>
      </c>
      <c r="O20" s="204">
        <f t="shared" si="3"/>
        <v>7.308684436801375</v>
      </c>
      <c r="P20" s="204">
        <f t="shared" si="3"/>
        <v>5.5460017196904561</v>
      </c>
      <c r="Q20" s="204">
        <f t="shared" si="3"/>
        <v>7.4376612209802238</v>
      </c>
      <c r="R20" s="204">
        <f t="shared" si="3"/>
        <v>6.6451418744625963</v>
      </c>
      <c r="S20" s="204">
        <f t="shared" si="3"/>
        <v>8.5365434221840069</v>
      </c>
      <c r="T20" s="204">
        <f t="shared" si="3"/>
        <v>8.4390369733447965</v>
      </c>
      <c r="U20" s="204">
        <f t="shared" si="3"/>
        <v>8.604557179707653</v>
      </c>
      <c r="V20" s="204">
        <f t="shared" si="3"/>
        <v>8.2216680997420468</v>
      </c>
      <c r="W20" s="204">
        <f t="shared" si="3"/>
        <v>9.6970765262252776</v>
      </c>
      <c r="X20" s="204">
        <f t="shared" si="3"/>
        <v>8.6842648323301788</v>
      </c>
      <c r="Y20" s="204">
        <f t="shared" si="3"/>
        <v>11.13499570077386</v>
      </c>
      <c r="DA20" s="71"/>
    </row>
    <row r="21" spans="1:105" ht="12" customHeight="1" x14ac:dyDescent="0.25">
      <c r="A21" s="18" t="s">
        <v>73</v>
      </c>
      <c r="B21" s="204">
        <v>15.92863284608771</v>
      </c>
      <c r="C21" s="204">
        <v>14.621668099742051</v>
      </c>
      <c r="D21" s="204">
        <v>14.78933791917455</v>
      </c>
      <c r="E21" s="204">
        <v>16.831470335339642</v>
      </c>
      <c r="F21" s="204">
        <v>5.4815133276010304</v>
      </c>
      <c r="G21" s="204">
        <v>5.6361134995700777</v>
      </c>
      <c r="H21" s="204">
        <v>5.8039552880481509</v>
      </c>
      <c r="I21" s="204">
        <v>5.1590713671539117</v>
      </c>
      <c r="J21" s="204">
        <v>4.9871023215821157</v>
      </c>
      <c r="K21" s="204">
        <v>5.3525365434221843</v>
      </c>
      <c r="L21" s="204">
        <v>6.0189165950128984</v>
      </c>
      <c r="M21" s="204">
        <v>9.5872742906276862</v>
      </c>
      <c r="N21" s="204">
        <v>7.4806534823731718</v>
      </c>
      <c r="O21" s="204">
        <v>7.308684436801375</v>
      </c>
      <c r="P21" s="204">
        <v>5.5460017196904561</v>
      </c>
      <c r="Q21" s="204">
        <v>7.4376612209802238</v>
      </c>
      <c r="R21" s="204">
        <v>6.6451418744625963</v>
      </c>
      <c r="S21" s="204">
        <v>8.5365434221840069</v>
      </c>
      <c r="T21" s="204">
        <v>8.4390369733447965</v>
      </c>
      <c r="U21" s="204">
        <v>8.604557179707653</v>
      </c>
      <c r="V21" s="204">
        <v>8.2216680997420468</v>
      </c>
      <c r="W21" s="204">
        <v>9.6970765262252776</v>
      </c>
      <c r="X21" s="204">
        <v>8.6842648323301788</v>
      </c>
      <c r="Y21" s="204">
        <v>11.13499570077386</v>
      </c>
      <c r="DA21" s="71" t="s">
        <v>3036</v>
      </c>
    </row>
    <row r="22" spans="1:105" ht="12" customHeight="1" x14ac:dyDescent="0.25">
      <c r="A22" s="18" t="s">
        <v>36</v>
      </c>
      <c r="B22" s="204">
        <v>1.612209802235598</v>
      </c>
      <c r="C22" s="204">
        <v>2.020636285468616</v>
      </c>
      <c r="D22" s="204">
        <v>2.3430782459157351</v>
      </c>
      <c r="E22" s="204">
        <v>1.375752364574377</v>
      </c>
      <c r="F22" s="204">
        <v>0.98882201203783315</v>
      </c>
      <c r="G22" s="204">
        <v>1.4402407566638</v>
      </c>
      <c r="H22" s="204">
        <v>6.4488392089423904E-2</v>
      </c>
      <c r="I22" s="204">
        <v>8.5984522785898534E-2</v>
      </c>
      <c r="J22" s="204">
        <v>0.12897678417884781</v>
      </c>
      <c r="K22" s="204">
        <v>6.4488392089423904E-2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32.07704213241616</v>
      </c>
      <c r="C23" s="204">
        <f t="shared" si="4"/>
        <v>25.365434221840069</v>
      </c>
      <c r="D23" s="204">
        <f t="shared" si="4"/>
        <v>24.481685296646599</v>
      </c>
      <c r="E23" s="204">
        <f t="shared" si="4"/>
        <v>34.393809114359406</v>
      </c>
      <c r="F23" s="204">
        <f t="shared" si="4"/>
        <v>34.895356835769562</v>
      </c>
      <c r="G23" s="204">
        <f t="shared" si="4"/>
        <v>31.408254514187451</v>
      </c>
      <c r="H23" s="204">
        <f t="shared" si="4"/>
        <v>30.476698194325021</v>
      </c>
      <c r="I23" s="204">
        <f t="shared" si="4"/>
        <v>36.710576096302667</v>
      </c>
      <c r="J23" s="204">
        <f t="shared" si="4"/>
        <v>37.37936371453138</v>
      </c>
      <c r="K23" s="204">
        <f t="shared" si="4"/>
        <v>30.35735167669819</v>
      </c>
      <c r="L23" s="204">
        <f t="shared" si="4"/>
        <v>33.557867583834913</v>
      </c>
      <c r="M23" s="204">
        <f t="shared" si="4"/>
        <v>27.347893379191738</v>
      </c>
      <c r="N23" s="204">
        <f t="shared" si="4"/>
        <v>30.476698194325021</v>
      </c>
      <c r="O23" s="204">
        <f t="shared" si="4"/>
        <v>30.787274290627678</v>
      </c>
      <c r="P23" s="204">
        <f t="shared" si="4"/>
        <v>27.65838349097162</v>
      </c>
      <c r="Q23" s="204">
        <f t="shared" si="4"/>
        <v>11.0585554600172</v>
      </c>
      <c r="R23" s="204">
        <f t="shared" si="4"/>
        <v>6.7354256233877896</v>
      </c>
      <c r="S23" s="204">
        <f t="shared" si="4"/>
        <v>7.5380051590713668</v>
      </c>
      <c r="T23" s="204">
        <f t="shared" si="4"/>
        <v>8.0132416165090277</v>
      </c>
      <c r="U23" s="204">
        <f t="shared" si="4"/>
        <v>8.9089423903697327</v>
      </c>
      <c r="V23" s="204">
        <f t="shared" si="4"/>
        <v>7.4782459157351671</v>
      </c>
      <c r="W23" s="204">
        <f t="shared" si="4"/>
        <v>6.3246775580395527</v>
      </c>
      <c r="X23" s="204">
        <f t="shared" si="4"/>
        <v>4.2104041272570933</v>
      </c>
      <c r="Y23" s="204">
        <f t="shared" si="4"/>
        <v>4.5380911435941522</v>
      </c>
      <c r="DA23" s="71"/>
    </row>
    <row r="24" spans="1:105" ht="12" customHeight="1" x14ac:dyDescent="0.25">
      <c r="A24" s="18" t="s">
        <v>38</v>
      </c>
      <c r="B24" s="204">
        <v>32.07704213241616</v>
      </c>
      <c r="C24" s="204">
        <v>25.365434221840069</v>
      </c>
      <c r="D24" s="204">
        <v>24.481685296646599</v>
      </c>
      <c r="E24" s="204">
        <v>34.393809114359406</v>
      </c>
      <c r="F24" s="204">
        <v>34.895356835769562</v>
      </c>
      <c r="G24" s="204">
        <v>31.408254514187451</v>
      </c>
      <c r="H24" s="204">
        <v>30.476698194325021</v>
      </c>
      <c r="I24" s="204">
        <v>36.710576096302667</v>
      </c>
      <c r="J24" s="204">
        <v>37.37936371453138</v>
      </c>
      <c r="K24" s="204">
        <v>30.35735167669819</v>
      </c>
      <c r="L24" s="204">
        <v>33.557867583834913</v>
      </c>
      <c r="M24" s="204">
        <v>27.347893379191738</v>
      </c>
      <c r="N24" s="204">
        <v>30.476698194325021</v>
      </c>
      <c r="O24" s="204">
        <v>30.787274290627678</v>
      </c>
      <c r="P24" s="204">
        <v>27.65838349097162</v>
      </c>
      <c r="Q24" s="204">
        <v>11.0585554600172</v>
      </c>
      <c r="R24" s="204">
        <v>6.7354256233877896</v>
      </c>
      <c r="S24" s="204">
        <v>7.5380051590713668</v>
      </c>
      <c r="T24" s="204">
        <v>8.0132416165090277</v>
      </c>
      <c r="U24" s="204">
        <v>8.9089423903697327</v>
      </c>
      <c r="V24" s="204">
        <v>7.4782459157351671</v>
      </c>
      <c r="W24" s="204">
        <v>6.3246775580395527</v>
      </c>
      <c r="X24" s="204">
        <v>4.0341358555460012</v>
      </c>
      <c r="Y24" s="204">
        <v>4.5380911435941522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0.17626827171109199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3.012209802235597</v>
      </c>
      <c r="C30" s="204">
        <v>3.162768701633706</v>
      </c>
      <c r="D30" s="204">
        <v>3.320550300945829</v>
      </c>
      <c r="E30" s="204">
        <v>3.4950988822012028</v>
      </c>
      <c r="F30" s="204">
        <v>5.2584694754944108</v>
      </c>
      <c r="G30" s="204">
        <v>5.3626827171109186</v>
      </c>
      <c r="H30" s="204">
        <v>4.8843508168529652</v>
      </c>
      <c r="I30" s="204">
        <v>4.6053310404127252</v>
      </c>
      <c r="J30" s="204">
        <v>4.2856405846947538</v>
      </c>
      <c r="K30" s="204">
        <v>3.7344797936371452</v>
      </c>
      <c r="L30" s="204">
        <v>3.9092003439380911</v>
      </c>
      <c r="M30" s="204">
        <v>2.6898538263112641</v>
      </c>
      <c r="N30" s="204">
        <v>2.2377472055030099</v>
      </c>
      <c r="O30" s="204">
        <v>0.85511607910576093</v>
      </c>
      <c r="P30" s="204">
        <v>0.88658641444539976</v>
      </c>
      <c r="Q30" s="204">
        <v>0.33895098882201202</v>
      </c>
      <c r="R30" s="204">
        <v>8.8478073946689592E-2</v>
      </c>
      <c r="S30" s="204">
        <v>2.0620808254514178</v>
      </c>
      <c r="T30" s="204">
        <v>1.9377472055030089</v>
      </c>
      <c r="U30" s="204">
        <v>2.2625107480653481</v>
      </c>
      <c r="V30" s="204">
        <v>3.6352536543422178</v>
      </c>
      <c r="W30" s="204">
        <v>3.3008598452278588</v>
      </c>
      <c r="X30" s="204">
        <v>3.4680137575236452</v>
      </c>
      <c r="Y30" s="204">
        <v>4.2156491831470344</v>
      </c>
      <c r="DA30" s="71" t="s">
        <v>3044</v>
      </c>
    </row>
    <row r="31" spans="1:105" ht="12" customHeight="1" x14ac:dyDescent="0.25">
      <c r="A31" s="21" t="s">
        <v>40</v>
      </c>
      <c r="B31" s="207">
        <v>21.238177128116941</v>
      </c>
      <c r="C31" s="207">
        <v>21.668099742046429</v>
      </c>
      <c r="D31" s="207">
        <v>21.49613069647463</v>
      </c>
      <c r="E31" s="207">
        <v>24.93551160791057</v>
      </c>
      <c r="F31" s="207">
        <v>27.42906276870163</v>
      </c>
      <c r="G31" s="207">
        <v>28.37489251934651</v>
      </c>
      <c r="H31" s="207">
        <v>31.81427343078246</v>
      </c>
      <c r="I31" s="207">
        <v>34.823731728288912</v>
      </c>
      <c r="J31" s="207">
        <v>35.769561478933802</v>
      </c>
      <c r="K31" s="207">
        <v>35.339638865004297</v>
      </c>
      <c r="L31" s="207">
        <v>32.67411865864144</v>
      </c>
      <c r="M31" s="207">
        <v>30.18056749785039</v>
      </c>
      <c r="N31" s="207">
        <v>31.470335339638861</v>
      </c>
      <c r="O31" s="207">
        <v>31.900257953568349</v>
      </c>
      <c r="P31" s="207">
        <v>33.447979363714531</v>
      </c>
      <c r="Q31" s="207">
        <v>35.167669819432497</v>
      </c>
      <c r="R31" s="207">
        <v>39.294926913155628</v>
      </c>
      <c r="S31" s="207">
        <v>38.211521926053322</v>
      </c>
      <c r="T31" s="207">
        <v>38.271711092003429</v>
      </c>
      <c r="U31" s="207">
        <v>40.051590713671537</v>
      </c>
      <c r="V31" s="207">
        <v>38.478073946689591</v>
      </c>
      <c r="W31" s="207">
        <v>38.546861564918323</v>
      </c>
      <c r="X31" s="207">
        <v>37.575236457437647</v>
      </c>
      <c r="Y31" s="207">
        <v>39.767841788478059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338.88116447972629</v>
      </c>
      <c r="C33" s="203">
        <f>OIS_emi!C5</f>
        <v>352.93322219992501</v>
      </c>
      <c r="D33" s="203">
        <f>OIS_emi!D5</f>
        <v>368.37867264007338</v>
      </c>
      <c r="E33" s="203">
        <f>OIS_emi!E5</f>
        <v>445.66245179960703</v>
      </c>
      <c r="F33" s="203">
        <f>OIS_emi!F5</f>
        <v>382.35600827884258</v>
      </c>
      <c r="G33" s="203">
        <f>OIS_emi!G5</f>
        <v>483.34853015959538</v>
      </c>
      <c r="H33" s="203">
        <f>OIS_emi!H5</f>
        <v>511.32491577620448</v>
      </c>
      <c r="I33" s="203">
        <f>OIS_emi!I5</f>
        <v>537.172995240624</v>
      </c>
      <c r="J33" s="203">
        <f>OIS_emi!J5</f>
        <v>590.75813772030381</v>
      </c>
      <c r="K33" s="203">
        <f>OIS_emi!K5</f>
        <v>460.84868928015339</v>
      </c>
      <c r="L33" s="203">
        <f>OIS_emi!L5</f>
        <v>409.59262908005098</v>
      </c>
      <c r="M33" s="203">
        <f>OIS_emi!M5</f>
        <v>395.83267632031152</v>
      </c>
      <c r="N33" s="203">
        <f>OIS_emi!N5</f>
        <v>361.77477827995398</v>
      </c>
      <c r="O33" s="203">
        <f>OIS_emi!O5</f>
        <v>346.71215639984757</v>
      </c>
      <c r="P33" s="203">
        <f>OIS_emi!P5</f>
        <v>307.5040403999779</v>
      </c>
      <c r="Q33" s="203">
        <f>OIS_emi!Q5</f>
        <v>312.29875007903189</v>
      </c>
      <c r="R33" s="203">
        <f>OIS_emi!R5</f>
        <v>301.08174479996359</v>
      </c>
      <c r="S33" s="203">
        <f>OIS_emi!S5</f>
        <v>304.6466487606379</v>
      </c>
      <c r="T33" s="203">
        <f>OIS_emi!T5</f>
        <v>329.97290222293589</v>
      </c>
      <c r="U33" s="203">
        <f>OIS_emi!U5</f>
        <v>351.76934268144532</v>
      </c>
      <c r="V33" s="203">
        <f>OIS_emi!V5</f>
        <v>355.86823212177438</v>
      </c>
      <c r="W33" s="203">
        <f>OIS_emi!W5</f>
        <v>407.41753680107638</v>
      </c>
      <c r="X33" s="203">
        <f>OIS_emi!X5</f>
        <v>438.83154144032022</v>
      </c>
      <c r="Y33" s="203">
        <f>OIS_emi!Y5</f>
        <v>506.01165767853541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64.812253490562782</v>
      </c>
      <c r="C35" s="284">
        <f t="shared" si="5"/>
        <v>57.99053947106038</v>
      </c>
      <c r="D35" s="284">
        <f t="shared" si="5"/>
        <v>55.846042849609624</v>
      </c>
      <c r="E35" s="284">
        <f t="shared" si="5"/>
        <v>57.383330801010906</v>
      </c>
      <c r="F35" s="284">
        <f t="shared" si="5"/>
        <v>48.311865890116138</v>
      </c>
      <c r="G35" s="284">
        <f t="shared" si="5"/>
        <v>50.365887169320438</v>
      </c>
      <c r="H35" s="284">
        <f t="shared" si="5"/>
        <v>47.311436105650849</v>
      </c>
      <c r="I35" s="284">
        <f t="shared" si="5"/>
        <v>49.503413432820338</v>
      </c>
      <c r="J35" s="284">
        <f t="shared" si="5"/>
        <v>50.960531796590956</v>
      </c>
      <c r="K35" s="284">
        <f t="shared" si="5"/>
        <v>46.086809557432204</v>
      </c>
      <c r="L35" s="284">
        <f t="shared" si="5"/>
        <v>54.690408726385513</v>
      </c>
      <c r="M35" s="284">
        <f t="shared" si="5"/>
        <v>54.944823419447829</v>
      </c>
      <c r="N35" s="284">
        <f t="shared" si="5"/>
        <v>59.441668331317153</v>
      </c>
      <c r="O35" s="284">
        <f t="shared" si="5"/>
        <v>56.65786808470115</v>
      </c>
      <c r="P35" s="284">
        <f t="shared" si="5"/>
        <v>53.659531368358671</v>
      </c>
      <c r="Q35" s="284">
        <f t="shared" si="5"/>
        <v>48.848098771869772</v>
      </c>
      <c r="R35" s="284">
        <f t="shared" si="5"/>
        <v>45.982304050588539</v>
      </c>
      <c r="S35" s="284">
        <f t="shared" si="5"/>
        <v>44.904020355925034</v>
      </c>
      <c r="T35" s="284">
        <f t="shared" si="5"/>
        <v>43.825224776250309</v>
      </c>
      <c r="U35" s="284">
        <f t="shared" si="5"/>
        <v>42.130849708259845</v>
      </c>
      <c r="V35" s="284">
        <f t="shared" si="5"/>
        <v>41.920618453208128</v>
      </c>
      <c r="W35" s="284">
        <f t="shared" si="5"/>
        <v>41.218481188702008</v>
      </c>
      <c r="X35" s="284">
        <f t="shared" si="5"/>
        <v>40.315552086598409</v>
      </c>
      <c r="Y35" s="284">
        <f t="shared" si="5"/>
        <v>39.45176402252099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17.733706834399726</v>
      </c>
      <c r="C36" s="344">
        <f t="shared" si="6"/>
        <v>17.032423622107814</v>
      </c>
      <c r="D36" s="344">
        <f t="shared" si="6"/>
        <v>18.184929722769866</v>
      </c>
      <c r="E36" s="344">
        <f t="shared" si="6"/>
        <v>17.961880020552584</v>
      </c>
      <c r="F36" s="344">
        <f t="shared" si="6"/>
        <v>15.753341298980549</v>
      </c>
      <c r="G36" s="344">
        <f t="shared" si="6"/>
        <v>15.142489570309223</v>
      </c>
      <c r="H36" s="344">
        <f t="shared" si="6"/>
        <v>13.605833253109459</v>
      </c>
      <c r="I36" s="344">
        <f t="shared" si="6"/>
        <v>12.731014777188841</v>
      </c>
      <c r="J36" s="344">
        <f t="shared" si="6"/>
        <v>12.467638601098798</v>
      </c>
      <c r="K36" s="344">
        <f t="shared" si="6"/>
        <v>12.894691941793216</v>
      </c>
      <c r="L36" s="344">
        <f t="shared" si="6"/>
        <v>14.174721723215242</v>
      </c>
      <c r="M36" s="344">
        <f t="shared" si="6"/>
        <v>14.936575398463972</v>
      </c>
      <c r="N36" s="344">
        <f t="shared" si="6"/>
        <v>16.859137337146375</v>
      </c>
      <c r="O36" s="344">
        <f t="shared" si="6"/>
        <v>17.19454285202087</v>
      </c>
      <c r="P36" s="344">
        <f t="shared" si="6"/>
        <v>16.972298069628227</v>
      </c>
      <c r="Q36" s="344">
        <f t="shared" si="6"/>
        <v>15.366048558723579</v>
      </c>
      <c r="R36" s="344">
        <f t="shared" si="6"/>
        <v>15.523627111885212</v>
      </c>
      <c r="S36" s="344">
        <f t="shared" si="6"/>
        <v>15.747859716632815</v>
      </c>
      <c r="T36" s="344">
        <f t="shared" si="6"/>
        <v>15.476753204374148</v>
      </c>
      <c r="U36" s="344">
        <f t="shared" si="6"/>
        <v>15.548329360776656</v>
      </c>
      <c r="V36" s="344">
        <f t="shared" si="6"/>
        <v>14.981976265675133</v>
      </c>
      <c r="W36" s="344">
        <f t="shared" si="6"/>
        <v>15.416766779378326</v>
      </c>
      <c r="X36" s="344">
        <f t="shared" si="6"/>
        <v>14.106148551440024</v>
      </c>
      <c r="Y36" s="344">
        <f t="shared" si="6"/>
        <v>13.234937325274784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6.1947899284906134</v>
      </c>
      <c r="C37" s="344">
        <f>IF(OIS_ued!C$5=0,"",OIS_ued!C$5/C$5*1000)</f>
        <v>5.9739137453430997</v>
      </c>
      <c r="D37" s="344">
        <f>IF(OIS_ued!D$5=0,"",OIS_ued!D$5/D$5*1000)</f>
        <v>6.3496497597425181</v>
      </c>
      <c r="E37" s="344">
        <f>IF(OIS_ued!E$5=0,"",OIS_ued!E$5/E$5*1000)</f>
        <v>6.2680547496370469</v>
      </c>
      <c r="F37" s="344">
        <f>IF(OIS_ued!F$5=0,"",OIS_ued!F$5/F$5*1000)</f>
        <v>5.6581240534927728</v>
      </c>
      <c r="G37" s="344">
        <f>IF(OIS_ued!G$5=0,"",OIS_ued!G$5/G$5*1000)</f>
        <v>5.3898423152890205</v>
      </c>
      <c r="H37" s="344">
        <f>IF(OIS_ued!H$5=0,"",OIS_ued!H$5/H$5*1000)</f>
        <v>4.8849376096212964</v>
      </c>
      <c r="I37" s="344">
        <f>IF(OIS_ued!I$5=0,"",OIS_ued!I$5/I$5*1000)</f>
        <v>4.5788393200892372</v>
      </c>
      <c r="J37" s="344">
        <f>IF(OIS_ued!J$5=0,"",OIS_ued!J$5/J$5*1000)</f>
        <v>4.4793108927252545</v>
      </c>
      <c r="K37" s="344">
        <f>IF(OIS_ued!K$5=0,"",OIS_ued!K$5/K$5*1000)</f>
        <v>4.682803448447153</v>
      </c>
      <c r="L37" s="344">
        <f>IF(OIS_ued!L$5=0,"",OIS_ued!L$5/L$5*1000)</f>
        <v>5.1328324434015311</v>
      </c>
      <c r="M37" s="344">
        <f>IF(OIS_ued!M$5=0,"",OIS_ued!M$5/M$5*1000)</f>
        <v>5.400900960410782</v>
      </c>
      <c r="N37" s="344">
        <f>IF(OIS_ued!N$5=0,"",OIS_ued!N$5/N$5*1000)</f>
        <v>6.1333534158078544</v>
      </c>
      <c r="O37" s="344">
        <f>IF(OIS_ued!O$5=0,"",OIS_ued!O$5/O$5*1000)</f>
        <v>6.2791228063418121</v>
      </c>
      <c r="P37" s="344">
        <f>IF(OIS_ued!P$5=0,"",OIS_ued!P$5/P$5*1000)</f>
        <v>6.2839039163736592</v>
      </c>
      <c r="Q37" s="344">
        <f>IF(OIS_ued!Q$5=0,"",OIS_ued!Q$5/Q$5*1000)</f>
        <v>5.7788963934762281</v>
      </c>
      <c r="R37" s="344">
        <f>IF(OIS_ued!R$5=0,"",OIS_ued!R$5/R$5*1000)</f>
        <v>5.9432051573832299</v>
      </c>
      <c r="S37" s="344">
        <f>IF(OIS_ued!S$5=0,"",OIS_ued!S$5/S$5*1000)</f>
        <v>5.994347879978065</v>
      </c>
      <c r="T37" s="344">
        <f>IF(OIS_ued!T$5=0,"",OIS_ued!T$5/T$5*1000)</f>
        <v>5.8478093561017364</v>
      </c>
      <c r="U37" s="344">
        <f>IF(OIS_ued!U$5=0,"",OIS_ued!U$5/U$5*1000)</f>
        <v>5.8596633333397738</v>
      </c>
      <c r="V37" s="344">
        <f>IF(OIS_ued!V$5=0,"",OIS_ued!V$5/V$5*1000)</f>
        <v>5.637122139345669</v>
      </c>
      <c r="W37" s="344">
        <f>IF(OIS_ued!W$5=0,"",OIS_ued!W$5/W$5*1000)</f>
        <v>5.7434341191748137</v>
      </c>
      <c r="X37" s="344">
        <f>IF(OIS_ued!X$5=0,"",OIS_ued!X$5/X$5*1000)</f>
        <v>5.232488272680003</v>
      </c>
      <c r="Y37" s="344">
        <f>IF(OIS_ued!Y$5=0,"",OIS_ued!Y$5/Y$5*1000)</f>
        <v>4.8811701054071577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1.9846112809267917</v>
      </c>
      <c r="C38" s="345">
        <f t="shared" si="7"/>
        <v>2.0895274393700647</v>
      </c>
      <c r="D38" s="345">
        <f t="shared" si="7"/>
        <v>2.1279921137666138</v>
      </c>
      <c r="E38" s="345">
        <f t="shared" si="7"/>
        <v>2.1036045063782973</v>
      </c>
      <c r="F38" s="345">
        <f t="shared" si="7"/>
        <v>1.9775835824656183</v>
      </c>
      <c r="G38" s="345">
        <f t="shared" si="7"/>
        <v>2.1653948612113658</v>
      </c>
      <c r="H38" s="345">
        <f t="shared" si="7"/>
        <v>2.1784252333403877</v>
      </c>
      <c r="I38" s="345">
        <f t="shared" si="7"/>
        <v>2.1358854834105454</v>
      </c>
      <c r="J38" s="345">
        <f t="shared" si="7"/>
        <v>2.1856175373498168</v>
      </c>
      <c r="K38" s="345">
        <f t="shared" si="7"/>
        <v>2.095127066457215</v>
      </c>
      <c r="L38" s="345">
        <f t="shared" si="7"/>
        <v>2.0064741595120816</v>
      </c>
      <c r="M38" s="345">
        <f t="shared" si="7"/>
        <v>2.0753551094586613</v>
      </c>
      <c r="N38" s="345">
        <f t="shared" si="7"/>
        <v>1.9758882682924837</v>
      </c>
      <c r="O38" s="345">
        <f t="shared" si="7"/>
        <v>1.9515145898796105</v>
      </c>
      <c r="P38" s="345">
        <f t="shared" si="7"/>
        <v>1.8857340462221408</v>
      </c>
      <c r="Q38" s="345">
        <f t="shared" si="7"/>
        <v>2.0869191650673864</v>
      </c>
      <c r="R38" s="345">
        <f t="shared" si="7"/>
        <v>2.0708359751325429</v>
      </c>
      <c r="S38" s="345">
        <f t="shared" si="7"/>
        <v>2.0481068524294441</v>
      </c>
      <c r="T38" s="345">
        <f t="shared" si="7"/>
        <v>2.0987451301180871</v>
      </c>
      <c r="U38" s="345">
        <f t="shared" si="7"/>
        <v>2.1020696878067957</v>
      </c>
      <c r="V38" s="345">
        <f t="shared" si="7"/>
        <v>2.1316400412119405</v>
      </c>
      <c r="W38" s="345">
        <f t="shared" si="7"/>
        <v>2.2315059620422786</v>
      </c>
      <c r="X38" s="345">
        <f t="shared" si="7"/>
        <v>2.3150887466725663</v>
      </c>
      <c r="Y38" s="345">
        <f t="shared" si="7"/>
        <v>2.351902202147941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HR: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170.75442820292369</v>
      </c>
      <c r="C5" s="223">
        <v>168.90576096302649</v>
      </c>
      <c r="D5" s="223">
        <v>173.11092003439401</v>
      </c>
      <c r="E5" s="223">
        <v>211.85657781599289</v>
      </c>
      <c r="F5" s="223">
        <v>193.34505588993991</v>
      </c>
      <c r="G5" s="223">
        <v>223.2149613069648</v>
      </c>
      <c r="H5" s="223">
        <v>234.72226999140159</v>
      </c>
      <c r="I5" s="223">
        <v>251.4989681857266</v>
      </c>
      <c r="J5" s="223">
        <v>270.29346517626823</v>
      </c>
      <c r="K5" s="223">
        <v>219.96216680997401</v>
      </c>
      <c r="L5" s="223">
        <v>204.1355116079105</v>
      </c>
      <c r="M5" s="223">
        <v>190.73009458297531</v>
      </c>
      <c r="N5" s="223">
        <v>183.09475494410989</v>
      </c>
      <c r="O5" s="223">
        <v>177.6631126397248</v>
      </c>
      <c r="P5" s="223">
        <v>163.0686156491835</v>
      </c>
      <c r="Q5" s="223">
        <v>149.64582975064479</v>
      </c>
      <c r="R5" s="223">
        <v>145.39140154772181</v>
      </c>
      <c r="S5" s="223">
        <v>148.74548581255371</v>
      </c>
      <c r="T5" s="223">
        <v>157.22390369733449</v>
      </c>
      <c r="U5" s="223">
        <v>167.34428202923451</v>
      </c>
      <c r="V5" s="223">
        <v>166.94574376612201</v>
      </c>
      <c r="W5" s="223">
        <v>182.5751504729152</v>
      </c>
      <c r="X5" s="223">
        <v>189.55279449699049</v>
      </c>
      <c r="Y5" s="223">
        <v>215.14995700773869</v>
      </c>
      <c r="DA5" s="89" t="s">
        <v>3029</v>
      </c>
    </row>
    <row r="6" spans="1:105" ht="12" customHeight="1" x14ac:dyDescent="0.25">
      <c r="A6" s="55" t="s">
        <v>91</v>
      </c>
      <c r="B6" s="259">
        <v>1.456421726688264</v>
      </c>
      <c r="C6" s="259">
        <v>1.5050754463188289</v>
      </c>
      <c r="D6" s="259">
        <v>1.5571573318579111</v>
      </c>
      <c r="E6" s="259">
        <v>1.844465548918264</v>
      </c>
      <c r="F6" s="259">
        <v>1.948889425425109</v>
      </c>
      <c r="G6" s="259">
        <v>1.9296480735162651</v>
      </c>
      <c r="H6" s="259">
        <v>2.1000182767050459</v>
      </c>
      <c r="I6" s="259">
        <v>2.180352753764025</v>
      </c>
      <c r="J6" s="259">
        <v>2.310823094678736</v>
      </c>
      <c r="K6" s="259">
        <v>2.3242665092416561</v>
      </c>
      <c r="L6" s="259">
        <v>2.1134909143449718</v>
      </c>
      <c r="M6" s="259">
        <v>1.900757193956921</v>
      </c>
      <c r="N6" s="259">
        <v>1.9120991647550429</v>
      </c>
      <c r="O6" s="259">
        <v>1.879243380626108</v>
      </c>
      <c r="P6" s="259">
        <v>1.880099223210997</v>
      </c>
      <c r="Q6" s="259">
        <v>1.9237144157776469</v>
      </c>
      <c r="R6" s="259">
        <v>2.0954895086624061</v>
      </c>
      <c r="S6" s="259">
        <v>1.9530020045930021</v>
      </c>
      <c r="T6" s="259">
        <v>1.9420760006054061</v>
      </c>
      <c r="U6" s="259">
        <v>2.0249782007527282</v>
      </c>
      <c r="V6" s="259">
        <v>1.9918687026990041</v>
      </c>
      <c r="W6" s="259">
        <v>2.0153236928833622</v>
      </c>
      <c r="X6" s="259">
        <v>2.075572116353813</v>
      </c>
      <c r="Y6" s="259">
        <v>2.3286053634769459</v>
      </c>
      <c r="DA6" s="67" t="s">
        <v>3047</v>
      </c>
    </row>
    <row r="7" spans="1:105" ht="12" customHeight="1" x14ac:dyDescent="0.25">
      <c r="A7" s="173" t="s">
        <v>92</v>
      </c>
      <c r="B7" s="224">
        <v>0.70152250934884863</v>
      </c>
      <c r="C7" s="224">
        <v>0.72170889543897199</v>
      </c>
      <c r="D7" s="224">
        <v>0.7370166551139361</v>
      </c>
      <c r="E7" s="224">
        <v>0.86726287913517264</v>
      </c>
      <c r="F7" s="224">
        <v>0.92378802191780318</v>
      </c>
      <c r="G7" s="224">
        <v>0.92811373820095422</v>
      </c>
      <c r="H7" s="224">
        <v>1.0194660069098429</v>
      </c>
      <c r="I7" s="224">
        <v>1.0774832643671901</v>
      </c>
      <c r="J7" s="224">
        <v>1.1308878117338601</v>
      </c>
      <c r="K7" s="224">
        <v>1.130058990552004</v>
      </c>
      <c r="L7" s="224">
        <v>1.0340019178264901</v>
      </c>
      <c r="M7" s="224">
        <v>0.93941718234099481</v>
      </c>
      <c r="N7" s="224">
        <v>0.95571880855586377</v>
      </c>
      <c r="O7" s="224">
        <v>0.9492825579500862</v>
      </c>
      <c r="P7" s="224">
        <v>0.96502938502631974</v>
      </c>
      <c r="Q7" s="224">
        <v>0.99735987775829349</v>
      </c>
      <c r="R7" s="224">
        <v>1.0961287302298579</v>
      </c>
      <c r="S7" s="224">
        <v>1.040089904615064</v>
      </c>
      <c r="T7" s="224">
        <v>1.0377358498552041</v>
      </c>
      <c r="U7" s="224">
        <v>1.0835434581708769</v>
      </c>
      <c r="V7" s="224">
        <v>1.056250149336226</v>
      </c>
      <c r="W7" s="224">
        <v>1.065213410344358</v>
      </c>
      <c r="X7" s="224">
        <v>1.074924513200844</v>
      </c>
      <c r="Y7" s="224">
        <v>1.181433229288865</v>
      </c>
      <c r="DA7" s="177" t="s">
        <v>3048</v>
      </c>
    </row>
    <row r="8" spans="1:105" ht="12" customHeight="1" x14ac:dyDescent="0.25">
      <c r="A8" s="173" t="s">
        <v>93</v>
      </c>
      <c r="B8" s="224">
        <v>1.1660903525017641</v>
      </c>
      <c r="C8" s="224">
        <v>1.195689976079465</v>
      </c>
      <c r="D8" s="224">
        <v>1.20923167704499</v>
      </c>
      <c r="E8" s="224">
        <v>1.4158184075426981</v>
      </c>
      <c r="F8" s="224">
        <v>1.5173555943129871</v>
      </c>
      <c r="G8" s="224">
        <v>1.5410930288609219</v>
      </c>
      <c r="H8" s="224">
        <v>1.704248561114722</v>
      </c>
      <c r="I8" s="224">
        <v>1.8242063912399531</v>
      </c>
      <c r="J8" s="224">
        <v>1.901486285204083</v>
      </c>
      <c r="K8" s="224">
        <v>1.8912175503385309</v>
      </c>
      <c r="L8" s="224">
        <v>1.738205159203374</v>
      </c>
      <c r="M8" s="224">
        <v>1.5905804269551671</v>
      </c>
      <c r="N8" s="224">
        <v>1.630870625378136</v>
      </c>
      <c r="O8" s="224">
        <v>1.631601602305224</v>
      </c>
      <c r="P8" s="224">
        <v>1.6764425062449979</v>
      </c>
      <c r="Q8" s="224">
        <v>1.7439650597402041</v>
      </c>
      <c r="R8" s="224">
        <v>1.927652793608009</v>
      </c>
      <c r="S8" s="224">
        <v>1.849833461112474</v>
      </c>
      <c r="T8" s="224">
        <v>1.8494611512450241</v>
      </c>
      <c r="U8" s="224">
        <v>1.9327560078336481</v>
      </c>
      <c r="V8" s="224">
        <v>1.873578222200377</v>
      </c>
      <c r="W8" s="224">
        <v>1.8856356108795751</v>
      </c>
      <c r="X8" s="224">
        <v>1.878273625626516</v>
      </c>
      <c r="Y8" s="224">
        <v>2.0366047755206251</v>
      </c>
      <c r="DA8" s="177" t="s">
        <v>3049</v>
      </c>
    </row>
    <row r="9" spans="1:105" ht="12" customHeight="1" x14ac:dyDescent="0.25">
      <c r="A9" s="173" t="s">
        <v>94</v>
      </c>
      <c r="B9" s="224">
        <v>0.52322128783463318</v>
      </c>
      <c r="C9" s="224">
        <v>0.54115537971094485</v>
      </c>
      <c r="D9" s="224">
        <v>0.56123590356442121</v>
      </c>
      <c r="E9" s="224">
        <v>0.6655926039425617</v>
      </c>
      <c r="F9" s="224">
        <v>0.7022346237399113</v>
      </c>
      <c r="G9" s="224">
        <v>0.69341760778246364</v>
      </c>
      <c r="H9" s="224">
        <v>0.75332187333581357</v>
      </c>
      <c r="I9" s="224">
        <v>0.77947503995365597</v>
      </c>
      <c r="J9" s="224">
        <v>0.8276692176606969</v>
      </c>
      <c r="K9" s="224">
        <v>0.83352212107651424</v>
      </c>
      <c r="L9" s="224">
        <v>0.75703459737158885</v>
      </c>
      <c r="M9" s="224">
        <v>0.6795051925922333</v>
      </c>
      <c r="N9" s="224">
        <v>0.68206130278802712</v>
      </c>
      <c r="O9" s="224">
        <v>0.66894231193752829</v>
      </c>
      <c r="P9" s="224">
        <v>0.66710134770933849</v>
      </c>
      <c r="Q9" s="224">
        <v>0.68118389139854818</v>
      </c>
      <c r="R9" s="224">
        <v>0.74064858534656652</v>
      </c>
      <c r="S9" s="224">
        <v>0.6876953281049657</v>
      </c>
      <c r="T9" s="224">
        <v>0.68336262473092724</v>
      </c>
      <c r="U9" s="224">
        <v>0.71232214237991098</v>
      </c>
      <c r="V9" s="224">
        <v>0.70201702578507919</v>
      </c>
      <c r="W9" s="224">
        <v>0.71077032118682937</v>
      </c>
      <c r="X9" s="224">
        <v>0.73511990721809506</v>
      </c>
      <c r="Y9" s="224">
        <v>0.8281759632288912</v>
      </c>
      <c r="DA9" s="177" t="s">
        <v>3050</v>
      </c>
    </row>
    <row r="10" spans="1:105" ht="12" customHeight="1" x14ac:dyDescent="0.25">
      <c r="A10" s="56" t="s">
        <v>95</v>
      </c>
      <c r="B10" s="260">
        <v>1.9429861888624731</v>
      </c>
      <c r="C10" s="260">
        <v>1.965349544595677</v>
      </c>
      <c r="D10" s="260">
        <v>2.0190979601736792</v>
      </c>
      <c r="E10" s="260">
        <v>2.4295501680904188</v>
      </c>
      <c r="F10" s="260">
        <v>2.315053516178279</v>
      </c>
      <c r="G10" s="260">
        <v>2.7779140713543158</v>
      </c>
      <c r="H10" s="260">
        <v>3.1112552769677251</v>
      </c>
      <c r="I10" s="260">
        <v>3.3026302100176661</v>
      </c>
      <c r="J10" s="260">
        <v>3.5033718907537228</v>
      </c>
      <c r="K10" s="260">
        <v>2.927796214746524</v>
      </c>
      <c r="L10" s="260">
        <v>2.588984315828089</v>
      </c>
      <c r="M10" s="260">
        <v>2.4805852481405339</v>
      </c>
      <c r="N10" s="260">
        <v>2.4064097092311432</v>
      </c>
      <c r="O10" s="260">
        <v>2.4218117246205271</v>
      </c>
      <c r="P10" s="260">
        <v>2.3146961707491349</v>
      </c>
      <c r="Q10" s="260">
        <v>2.3934954324862341</v>
      </c>
      <c r="R10" s="260">
        <v>2.4891871290929388</v>
      </c>
      <c r="S10" s="260">
        <v>2.344048727181121</v>
      </c>
      <c r="T10" s="260">
        <v>2.4018267549886421</v>
      </c>
      <c r="U10" s="260">
        <v>2.5528017833955592</v>
      </c>
      <c r="V10" s="260">
        <v>2.509815542382178</v>
      </c>
      <c r="W10" s="260">
        <v>2.7051240984048661</v>
      </c>
      <c r="X10" s="260">
        <v>2.765933503745214</v>
      </c>
      <c r="Y10" s="260">
        <v>3.0559176736867411</v>
      </c>
      <c r="DA10" s="68" t="s">
        <v>3051</v>
      </c>
    </row>
    <row r="11" spans="1:105" ht="12" customHeight="1" x14ac:dyDescent="0.25">
      <c r="A11" s="37" t="s">
        <v>159</v>
      </c>
      <c r="B11" s="226">
        <v>1.1323650533925891</v>
      </c>
      <c r="C11" s="226">
        <v>1.2368591102932771</v>
      </c>
      <c r="D11" s="226">
        <v>1.296732275617507</v>
      </c>
      <c r="E11" s="226">
        <v>1.629935865663876</v>
      </c>
      <c r="F11" s="226">
        <v>1.444426950876559</v>
      </c>
      <c r="G11" s="226">
        <v>1.9120143076671909</v>
      </c>
      <c r="H11" s="226">
        <v>2.1260748350684451</v>
      </c>
      <c r="I11" s="226">
        <v>2.2568454903597641</v>
      </c>
      <c r="J11" s="226">
        <v>2.5139985634857829</v>
      </c>
      <c r="K11" s="226">
        <v>1.8680017067432291</v>
      </c>
      <c r="L11" s="226">
        <v>1.641109671724942</v>
      </c>
      <c r="M11" s="226">
        <v>1.597227522370573</v>
      </c>
      <c r="N11" s="226">
        <v>1.4647561606843229</v>
      </c>
      <c r="O11" s="226">
        <v>1.436079228915778</v>
      </c>
      <c r="P11" s="226">
        <v>1.276417415514923</v>
      </c>
      <c r="Q11" s="226">
        <v>1.282517791364262</v>
      </c>
      <c r="R11" s="226">
        <v>1.227897833261258</v>
      </c>
      <c r="S11" s="226">
        <v>1.22622571052586</v>
      </c>
      <c r="T11" s="226">
        <v>1.3391526775002121</v>
      </c>
      <c r="U11" s="226">
        <v>1.432156109301612</v>
      </c>
      <c r="V11" s="226">
        <v>1.4543634718639169</v>
      </c>
      <c r="W11" s="226">
        <v>1.6718805596453059</v>
      </c>
      <c r="X11" s="226">
        <v>1.8170020969739951</v>
      </c>
      <c r="Y11" s="226">
        <v>2.053356220773094</v>
      </c>
      <c r="DA11" s="69" t="s">
        <v>3052</v>
      </c>
    </row>
    <row r="12" spans="1:105" ht="12" customHeight="1" x14ac:dyDescent="0.25">
      <c r="A12" s="37" t="s">
        <v>35</v>
      </c>
      <c r="B12" s="226">
        <v>0.50222583610637417</v>
      </c>
      <c r="C12" s="226">
        <v>0.39134177574719647</v>
      </c>
      <c r="D12" s="226">
        <v>0.40864306006665102</v>
      </c>
      <c r="E12" s="226">
        <v>0.42837491865043992</v>
      </c>
      <c r="F12" s="226">
        <v>7.7647999661076078E-2</v>
      </c>
      <c r="G12" s="226">
        <v>9.7519875425907787E-2</v>
      </c>
      <c r="H12" s="226">
        <v>7.7835509184543988E-2</v>
      </c>
      <c r="I12" s="226">
        <v>5.5833100645328648E-2</v>
      </c>
      <c r="J12" s="226">
        <v>6.2640716068428817E-2</v>
      </c>
      <c r="K12" s="226">
        <v>8.61734172119486E-2</v>
      </c>
      <c r="L12" s="226">
        <v>0.1123869214570231</v>
      </c>
      <c r="M12" s="226">
        <v>0.20746671361130781</v>
      </c>
      <c r="N12" s="226">
        <v>0.13318459149464421</v>
      </c>
      <c r="O12" s="226">
        <v>0.1364726448406591</v>
      </c>
      <c r="P12" s="226">
        <v>6.0216286760701843E-2</v>
      </c>
      <c r="Q12" s="226">
        <v>7.8567496881613103E-2</v>
      </c>
      <c r="R12" s="226">
        <v>4.0466915017574337E-2</v>
      </c>
      <c r="S12" s="226">
        <v>8.7982425237123352E-2</v>
      </c>
      <c r="T12" s="226">
        <v>8.2443974514334606E-2</v>
      </c>
      <c r="U12" s="226">
        <v>9.0863261580352864E-2</v>
      </c>
      <c r="V12" s="226">
        <v>8.2694125813508559E-2</v>
      </c>
      <c r="W12" s="226">
        <v>0.11462835429940491</v>
      </c>
      <c r="X12" s="226">
        <v>9.6558480203562155E-2</v>
      </c>
      <c r="Y12" s="226">
        <v>0.18386940985187439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0.30839529936350918</v>
      </c>
      <c r="C15" s="226">
        <v>0.33714865855520348</v>
      </c>
      <c r="D15" s="226">
        <v>0.31372262448952137</v>
      </c>
      <c r="E15" s="226">
        <v>0.37123938377610249</v>
      </c>
      <c r="F15" s="226">
        <v>0.79297856564064451</v>
      </c>
      <c r="G15" s="226">
        <v>0.76837988826121773</v>
      </c>
      <c r="H15" s="226">
        <v>0.90734493271473637</v>
      </c>
      <c r="I15" s="226">
        <v>0.98995161901257389</v>
      </c>
      <c r="J15" s="226">
        <v>0.92673261119951111</v>
      </c>
      <c r="K15" s="226">
        <v>0.97362109079134651</v>
      </c>
      <c r="L15" s="226">
        <v>0.83548772264612448</v>
      </c>
      <c r="M15" s="226">
        <v>0.67589101215865321</v>
      </c>
      <c r="N15" s="226">
        <v>0.80846895705217581</v>
      </c>
      <c r="O15" s="226">
        <v>0.8492598508640905</v>
      </c>
      <c r="P15" s="226">
        <v>0.97806246847351019</v>
      </c>
      <c r="Q15" s="226">
        <v>1.032410144240359</v>
      </c>
      <c r="R15" s="226">
        <v>1.2208223808141061</v>
      </c>
      <c r="S15" s="226">
        <v>1.029840591418137</v>
      </c>
      <c r="T15" s="226">
        <v>0.98023010297409563</v>
      </c>
      <c r="U15" s="226">
        <v>1.0297824125135939</v>
      </c>
      <c r="V15" s="226">
        <v>0.97275794470475274</v>
      </c>
      <c r="W15" s="226">
        <v>0.91861518446015533</v>
      </c>
      <c r="X15" s="226">
        <v>0.85237292656765762</v>
      </c>
      <c r="Y15" s="226">
        <v>0.81869204306177235</v>
      </c>
      <c r="DA15" s="69" t="s">
        <v>3056</v>
      </c>
    </row>
    <row r="16" spans="1:105" ht="12" customHeight="1" x14ac:dyDescent="0.25">
      <c r="A16" s="57" t="s">
        <v>3057</v>
      </c>
      <c r="B16" s="261">
        <v>46.778454727591964</v>
      </c>
      <c r="C16" s="261">
        <v>42.738942838333067</v>
      </c>
      <c r="D16" s="261">
        <v>42.961627814138161</v>
      </c>
      <c r="E16" s="261">
        <v>53.673075782174877</v>
      </c>
      <c r="F16" s="261">
        <v>53.389638684211519</v>
      </c>
      <c r="G16" s="261">
        <v>52.625850438743612</v>
      </c>
      <c r="H16" s="261">
        <v>51.160208739310413</v>
      </c>
      <c r="I16" s="261">
        <v>57.381643807712237</v>
      </c>
      <c r="J16" s="261">
        <v>59.530153062717119</v>
      </c>
      <c r="K16" s="261">
        <v>48.100307306020468</v>
      </c>
      <c r="L16" s="261">
        <v>48.008986919975733</v>
      </c>
      <c r="M16" s="261">
        <v>41.562922132151698</v>
      </c>
      <c r="N16" s="261">
        <v>41.910712276092077</v>
      </c>
      <c r="O16" s="261">
        <v>40.437570753909419</v>
      </c>
      <c r="P16" s="261">
        <v>36.487302356376027</v>
      </c>
      <c r="Q16" s="261">
        <v>23.36389132433472</v>
      </c>
      <c r="R16" s="261">
        <v>19.587319069937859</v>
      </c>
      <c r="S16" s="261">
        <v>22.274138664045129</v>
      </c>
      <c r="T16" s="261">
        <v>22.98559475965417</v>
      </c>
      <c r="U16" s="261">
        <v>25.072788103369589</v>
      </c>
      <c r="V16" s="261">
        <v>24.80378405992554</v>
      </c>
      <c r="W16" s="261">
        <v>26.149777615427059</v>
      </c>
      <c r="X16" s="261">
        <v>25.6092072750833</v>
      </c>
      <c r="Y16" s="261">
        <v>30.13179641103331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6.5200788226188224E-3</v>
      </c>
      <c r="D17" s="229">
        <v>4.9964579942284343E-2</v>
      </c>
      <c r="E17" s="229">
        <v>0</v>
      </c>
      <c r="F17" s="229">
        <v>4.450804330894266E-3</v>
      </c>
      <c r="G17" s="229">
        <v>1.0061016898996911E-2</v>
      </c>
      <c r="H17" s="229">
        <v>3.549380697545187E-3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5.6794588057387284E-3</v>
      </c>
      <c r="O17" s="229">
        <v>3.2696889818300571E-3</v>
      </c>
      <c r="P17" s="229">
        <v>0</v>
      </c>
      <c r="Q17" s="229">
        <v>0</v>
      </c>
      <c r="R17" s="229">
        <v>0</v>
      </c>
      <c r="S17" s="229">
        <v>0</v>
      </c>
      <c r="T17" s="229">
        <v>4.1765675830986677E-2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0.25280833229413791</v>
      </c>
      <c r="C19" s="229">
        <v>0.1825274837125018</v>
      </c>
      <c r="D19" s="229">
        <v>0.39065536303197917</v>
      </c>
      <c r="E19" s="229">
        <v>0.17493393996488471</v>
      </c>
      <c r="F19" s="229">
        <v>0.3349422610561118</v>
      </c>
      <c r="G19" s="229">
        <v>0.49411771156347623</v>
      </c>
      <c r="H19" s="229">
        <v>0.87665022903914902</v>
      </c>
      <c r="I19" s="229">
        <v>0.49781423745607178</v>
      </c>
      <c r="J19" s="229">
        <v>0.68050435634894679</v>
      </c>
      <c r="K19" s="229">
        <v>0.32865945976366712</v>
      </c>
      <c r="L19" s="229">
        <v>0.34392436140588312</v>
      </c>
      <c r="M19" s="229">
        <v>0.34144295415994191</v>
      </c>
      <c r="N19" s="229">
        <v>0.35120481652464342</v>
      </c>
      <c r="O19" s="229">
        <v>0.34964594704518231</v>
      </c>
      <c r="P19" s="229">
        <v>0.34262623484217719</v>
      </c>
      <c r="Q19" s="229">
        <v>0.34262182753787812</v>
      </c>
      <c r="R19" s="229">
        <v>0.3402280002363619</v>
      </c>
      <c r="S19" s="229">
        <v>0.43920591960244137</v>
      </c>
      <c r="T19" s="229">
        <v>0.4701669583086685</v>
      </c>
      <c r="U19" s="229">
        <v>0.46643686461718142</v>
      </c>
      <c r="V19" s="229">
        <v>0.45271961891666251</v>
      </c>
      <c r="W19" s="229">
        <v>0.56882690537502145</v>
      </c>
      <c r="X19" s="229">
        <v>0.59875518635499225</v>
      </c>
      <c r="Y19" s="229">
        <v>0.74755690242420247</v>
      </c>
      <c r="DA19" s="73" t="s">
        <v>3061</v>
      </c>
    </row>
    <row r="20" spans="1:105" ht="12" customHeight="1" x14ac:dyDescent="0.25">
      <c r="A20" s="46" t="s">
        <v>159</v>
      </c>
      <c r="B20" s="229">
        <v>5.1895391644016691</v>
      </c>
      <c r="C20" s="229">
        <v>5.4383136533844034</v>
      </c>
      <c r="D20" s="229">
        <v>5.6505159712453858</v>
      </c>
      <c r="E20" s="229">
        <v>7.9476375582313272</v>
      </c>
      <c r="F20" s="229">
        <v>6.4658133882026441</v>
      </c>
      <c r="G20" s="229">
        <v>10.828597157569661</v>
      </c>
      <c r="H20" s="229">
        <v>12.232504795773259</v>
      </c>
      <c r="I20" s="229">
        <v>13.148833824245131</v>
      </c>
      <c r="J20" s="229">
        <v>15.222823140271171</v>
      </c>
      <c r="K20" s="229">
        <v>11.086428403543399</v>
      </c>
      <c r="L20" s="229">
        <v>10.23003488106739</v>
      </c>
      <c r="M20" s="229">
        <v>9.710706702174507</v>
      </c>
      <c r="N20" s="229">
        <v>9.2333520686894719</v>
      </c>
      <c r="O20" s="229">
        <v>9.0526010049317094</v>
      </c>
      <c r="P20" s="229">
        <v>7.8207702632753593</v>
      </c>
      <c r="Q20" s="229">
        <v>7.986338076269119</v>
      </c>
      <c r="R20" s="229">
        <v>7.7424959551287609</v>
      </c>
      <c r="S20" s="229">
        <v>7.8428096839034476</v>
      </c>
      <c r="T20" s="229">
        <v>8.9432709044163659</v>
      </c>
      <c r="U20" s="229">
        <v>9.5560798149308841</v>
      </c>
      <c r="V20" s="229">
        <v>9.7054562832563924</v>
      </c>
      <c r="W20" s="229">
        <v>11.41862285948595</v>
      </c>
      <c r="X20" s="229">
        <v>12.819328090394221</v>
      </c>
      <c r="Y20" s="229">
        <v>14.125441458517839</v>
      </c>
      <c r="DA20" s="73" t="s">
        <v>3062</v>
      </c>
    </row>
    <row r="21" spans="1:105" ht="12" customHeight="1" x14ac:dyDescent="0.25">
      <c r="A21" s="46" t="s">
        <v>32</v>
      </c>
      <c r="B21" s="229">
        <v>0.74986892558886931</v>
      </c>
      <c r="C21" s="229">
        <v>0.68207859353273004</v>
      </c>
      <c r="D21" s="229">
        <v>0.71286084178423526</v>
      </c>
      <c r="E21" s="229">
        <v>0.46028950686571452</v>
      </c>
      <c r="F21" s="229">
        <v>0.93796001252735084</v>
      </c>
      <c r="G21" s="229">
        <v>1.309998984542464</v>
      </c>
      <c r="H21" s="229">
        <v>0.49309393080787889</v>
      </c>
      <c r="I21" s="229">
        <v>0.36946591425365338</v>
      </c>
      <c r="J21" s="229">
        <v>1.9858124640362539E-2</v>
      </c>
      <c r="K21" s="229">
        <v>0.44637785939055907</v>
      </c>
      <c r="L21" s="229">
        <v>0.56970460783729404</v>
      </c>
      <c r="M21" s="229">
        <v>0.35905812517388558</v>
      </c>
      <c r="N21" s="229">
        <v>0.35890867647125618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9.9355415489004117E-2</v>
      </c>
      <c r="V21" s="229">
        <v>3.5935323296664698E-2</v>
      </c>
      <c r="W21" s="229">
        <v>8.1139281021834916E-2</v>
      </c>
      <c r="X21" s="229">
        <v>3.5697252683122557E-2</v>
      </c>
      <c r="Y21" s="229">
        <v>0.64429434014041487</v>
      </c>
      <c r="DA21" s="73" t="s">
        <v>3063</v>
      </c>
    </row>
    <row r="22" spans="1:105" ht="12" customHeight="1" x14ac:dyDescent="0.25">
      <c r="A22" s="46" t="s">
        <v>33</v>
      </c>
      <c r="B22" s="229">
        <v>7.5021762876936888</v>
      </c>
      <c r="C22" s="229">
        <v>8.5654588719560074</v>
      </c>
      <c r="D22" s="229">
        <v>8.5663197294376463</v>
      </c>
      <c r="E22" s="229">
        <v>9.63132402864189</v>
      </c>
      <c r="F22" s="229">
        <v>10.69367401730559</v>
      </c>
      <c r="G22" s="229">
        <v>7.4978002622044979</v>
      </c>
      <c r="H22" s="229">
        <v>7.4978002622279289</v>
      </c>
      <c r="I22" s="229">
        <v>8.5636654189245682</v>
      </c>
      <c r="J22" s="229">
        <v>8.561871965852438</v>
      </c>
      <c r="K22" s="229">
        <v>7.4968676666188054</v>
      </c>
      <c r="L22" s="229">
        <v>5.364204757630656</v>
      </c>
      <c r="M22" s="229">
        <v>5.3633439001510093</v>
      </c>
      <c r="N22" s="229">
        <v>4.2955275677375582</v>
      </c>
      <c r="O22" s="229">
        <v>4.2946667102600298</v>
      </c>
      <c r="P22" s="229">
        <v>4.2920123996927657</v>
      </c>
      <c r="Q22" s="229">
        <v>4.2920123996902664</v>
      </c>
      <c r="R22" s="229">
        <v>4.2920123996950617</v>
      </c>
      <c r="S22" s="229">
        <v>4.0798895942307167</v>
      </c>
      <c r="T22" s="229">
        <v>3.4364908418077649</v>
      </c>
      <c r="U22" s="229">
        <v>3.8554958585931609</v>
      </c>
      <c r="V22" s="229">
        <v>3.750614722857589</v>
      </c>
      <c r="W22" s="229">
        <v>3.7492222684234902</v>
      </c>
      <c r="X22" s="229">
        <v>3.6210662080613139</v>
      </c>
      <c r="Y22" s="229">
        <v>4.2600171968826839</v>
      </c>
      <c r="DA22" s="73" t="s">
        <v>3064</v>
      </c>
    </row>
    <row r="23" spans="1:105" ht="12" customHeight="1" x14ac:dyDescent="0.25">
      <c r="A23" s="46" t="s">
        <v>35</v>
      </c>
      <c r="B23" s="229">
        <v>2.4631204469833632</v>
      </c>
      <c r="C23" s="229">
        <v>2.3763097269943598</v>
      </c>
      <c r="D23" s="229">
        <v>2.440286648831465</v>
      </c>
      <c r="E23" s="229">
        <v>2.69947847240336</v>
      </c>
      <c r="F23" s="229">
        <v>0.60519822850131988</v>
      </c>
      <c r="G23" s="229">
        <v>0.57986731255014035</v>
      </c>
      <c r="H23" s="229">
        <v>0.48957700863663239</v>
      </c>
      <c r="I23" s="229">
        <v>0.25226313889011492</v>
      </c>
      <c r="J23" s="229">
        <v>0.17191571462701849</v>
      </c>
      <c r="K23" s="229">
        <v>0.23390995637882761</v>
      </c>
      <c r="L23" s="229">
        <v>0.24150597330587309</v>
      </c>
      <c r="M23" s="229">
        <v>0.72714714800904878</v>
      </c>
      <c r="N23" s="229">
        <v>0.37159437170632409</v>
      </c>
      <c r="O23" s="229">
        <v>0.33735875724796122</v>
      </c>
      <c r="P23" s="229">
        <v>0.21614420122686839</v>
      </c>
      <c r="Q23" s="229">
        <v>1.233544929301571</v>
      </c>
      <c r="R23" s="229">
        <v>1.519031120446968</v>
      </c>
      <c r="S23" s="229">
        <v>1.902487343044289</v>
      </c>
      <c r="T23" s="229">
        <v>1.7913909762886771</v>
      </c>
      <c r="U23" s="229">
        <v>1.7749162650397741</v>
      </c>
      <c r="V23" s="229">
        <v>1.5869057215334821</v>
      </c>
      <c r="W23" s="229">
        <v>2.3012421286018339</v>
      </c>
      <c r="X23" s="229">
        <v>2.274810411925476</v>
      </c>
      <c r="Y23" s="229">
        <v>3.0511151694870788</v>
      </c>
      <c r="DA23" s="73" t="s">
        <v>3065</v>
      </c>
    </row>
    <row r="24" spans="1:105" ht="12" customHeight="1" x14ac:dyDescent="0.25">
      <c r="A24" s="46" t="s">
        <v>36</v>
      </c>
      <c r="B24" s="229">
        <v>1.345089805053421</v>
      </c>
      <c r="C24" s="229">
        <v>1.6858458889737551</v>
      </c>
      <c r="D24" s="229">
        <v>1.954863849985528</v>
      </c>
      <c r="E24" s="229">
        <v>1.147809966975746</v>
      </c>
      <c r="F24" s="229">
        <v>0.84635801353957107</v>
      </c>
      <c r="G24" s="229">
        <v>1.2265447589156759</v>
      </c>
      <c r="H24" s="229">
        <v>6.4488392094871033E-2</v>
      </c>
      <c r="I24" s="229">
        <v>7.8861322864944031E-2</v>
      </c>
      <c r="J24" s="229">
        <v>0.1111687843684752</v>
      </c>
      <c r="K24" s="229">
        <v>6.4488392096012565E-2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26.762337190080469</v>
      </c>
      <c r="C25" s="229">
        <v>21.162746265840742</v>
      </c>
      <c r="D25" s="229">
        <v>20.425421838369889</v>
      </c>
      <c r="E25" s="229">
        <v>28.695249174393641</v>
      </c>
      <c r="F25" s="229">
        <v>29.113697645304661</v>
      </c>
      <c r="G25" s="229">
        <v>26.204358069656941</v>
      </c>
      <c r="H25" s="229">
        <v>25.427147245866571</v>
      </c>
      <c r="I25" s="229">
        <v>30.628161158646169</v>
      </c>
      <c r="J25" s="229">
        <v>31.18614027885079</v>
      </c>
      <c r="K25" s="229">
        <v>25.32757473127737</v>
      </c>
      <c r="L25" s="229">
        <v>27.99781114317425</v>
      </c>
      <c r="M25" s="229">
        <v>22.816740428302001</v>
      </c>
      <c r="N25" s="229">
        <v>25.4271472459492</v>
      </c>
      <c r="O25" s="229">
        <v>25.686265345655912</v>
      </c>
      <c r="P25" s="229">
        <v>23.075786790156911</v>
      </c>
      <c r="Q25" s="229">
        <v>9.2263117293124974</v>
      </c>
      <c r="R25" s="229">
        <v>5.6194623843268303</v>
      </c>
      <c r="S25" s="229">
        <v>6.2890660237322384</v>
      </c>
      <c r="T25" s="229">
        <v>6.6855626292363386</v>
      </c>
      <c r="U25" s="229">
        <v>7.4328586558111587</v>
      </c>
      <c r="V25" s="229">
        <v>6.2392080283846152</v>
      </c>
      <c r="W25" s="229">
        <v>5.2767693709750541</v>
      </c>
      <c r="X25" s="229">
        <v>3.3661364131467808</v>
      </c>
      <c r="Y25" s="229">
        <v>3.7861946522947849</v>
      </c>
      <c r="DA25" s="73" t="s">
        <v>3067</v>
      </c>
    </row>
    <row r="26" spans="1:105" ht="12" customHeight="1" x14ac:dyDescent="0.25">
      <c r="A26" s="46" t="s">
        <v>39</v>
      </c>
      <c r="B26" s="229">
        <v>2.5135145754963379</v>
      </c>
      <c r="C26" s="229">
        <v>2.639142275115955</v>
      </c>
      <c r="D26" s="229">
        <v>2.770738991509754</v>
      </c>
      <c r="E26" s="229">
        <v>2.9163531346983258</v>
      </c>
      <c r="F26" s="229">
        <v>4.3875443134433736</v>
      </c>
      <c r="G26" s="229">
        <v>4.4745051648417578</v>
      </c>
      <c r="H26" s="229">
        <v>4.0753974941665616</v>
      </c>
      <c r="I26" s="229">
        <v>3.8425787924315888</v>
      </c>
      <c r="J26" s="229">
        <v>3.575870697757916</v>
      </c>
      <c r="K26" s="229">
        <v>3.1160008369518182</v>
      </c>
      <c r="L26" s="229">
        <v>3.261801195554388</v>
      </c>
      <c r="M26" s="229">
        <v>2.244482874181307</v>
      </c>
      <c r="N26" s="229">
        <v>1.8672980702078821</v>
      </c>
      <c r="O26" s="229">
        <v>0.71376329978679742</v>
      </c>
      <c r="P26" s="229">
        <v>0.73996246718194358</v>
      </c>
      <c r="Q26" s="229">
        <v>0.28306236222338799</v>
      </c>
      <c r="R26" s="229">
        <v>7.4089210103877534E-2</v>
      </c>
      <c r="S26" s="229">
        <v>1.720680099532002</v>
      </c>
      <c r="T26" s="229">
        <v>1.616946773765364</v>
      </c>
      <c r="U26" s="229">
        <v>1.8876452288884289</v>
      </c>
      <c r="V26" s="229">
        <v>3.0329443616801348</v>
      </c>
      <c r="W26" s="229">
        <v>2.7539548015438751</v>
      </c>
      <c r="X26" s="229">
        <v>2.8934137125174031</v>
      </c>
      <c r="Y26" s="229">
        <v>3.5171766912863092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58.45546999148511</v>
      </c>
      <c r="C27" s="261">
        <f t="shared" si="0"/>
        <v>59.177553250755423</v>
      </c>
      <c r="D27" s="261">
        <f t="shared" si="0"/>
        <v>61.657980553206194</v>
      </c>
      <c r="E27" s="261">
        <f t="shared" si="0"/>
        <v>73.988601344257816</v>
      </c>
      <c r="F27" s="261">
        <f t="shared" si="0"/>
        <v>61.733195710162718</v>
      </c>
      <c r="G27" s="261">
        <f t="shared" si="0"/>
        <v>78.793726098720015</v>
      </c>
      <c r="H27" s="261">
        <f t="shared" si="0"/>
        <v>83.644591504726449</v>
      </c>
      <c r="I27" s="261">
        <f t="shared" si="0"/>
        <v>86.659168020257013</v>
      </c>
      <c r="J27" s="261">
        <f t="shared" si="0"/>
        <v>95.019449704561438</v>
      </c>
      <c r="K27" s="261">
        <f t="shared" si="0"/>
        <v>74.98078400245619</v>
      </c>
      <c r="L27" s="261">
        <f t="shared" si="0"/>
        <v>67.670135445494296</v>
      </c>
      <c r="M27" s="261">
        <f t="shared" si="0"/>
        <v>66.1501138122984</v>
      </c>
      <c r="N27" s="261">
        <f t="shared" si="0"/>
        <v>60.603061945872604</v>
      </c>
      <c r="O27" s="261">
        <f t="shared" si="0"/>
        <v>58.110753478195122</v>
      </c>
      <c r="P27" s="261">
        <f t="shared" si="0"/>
        <v>51.463676831430348</v>
      </c>
      <c r="Q27" s="261">
        <f t="shared" si="0"/>
        <v>52.019444846072297</v>
      </c>
      <c r="R27" s="261">
        <f t="shared" si="0"/>
        <v>49.793113415698897</v>
      </c>
      <c r="S27" s="261">
        <f t="shared" si="0"/>
        <v>51.033650345398655</v>
      </c>
      <c r="T27" s="261">
        <f t="shared" si="0"/>
        <v>55.213548654224546</v>
      </c>
      <c r="U27" s="261">
        <f t="shared" si="0"/>
        <v>58.808597107021384</v>
      </c>
      <c r="V27" s="261">
        <f t="shared" si="0"/>
        <v>59.360924558800079</v>
      </c>
      <c r="W27" s="261">
        <f t="shared" si="0"/>
        <v>67.387261603000653</v>
      </c>
      <c r="X27" s="261">
        <f t="shared" si="0"/>
        <v>71.84276764223479</v>
      </c>
      <c r="Y27" s="261">
        <f t="shared" si="0"/>
        <v>82.535229315629252</v>
      </c>
      <c r="DA27" s="70"/>
    </row>
    <row r="28" spans="1:105" ht="12" customHeight="1" x14ac:dyDescent="0.25">
      <c r="A28" s="60" t="s">
        <v>3070</v>
      </c>
      <c r="B28" s="262">
        <v>57.742256545014307</v>
      </c>
      <c r="C28" s="262">
        <v>58.465853324759983</v>
      </c>
      <c r="D28" s="262">
        <v>60.997044176012068</v>
      </c>
      <c r="E28" s="262">
        <v>73.250479982372894</v>
      </c>
      <c r="F28" s="262">
        <v>60.895373335527957</v>
      </c>
      <c r="G28" s="262">
        <v>77.859303618952666</v>
      </c>
      <c r="H28" s="262">
        <v>82.554289213811728</v>
      </c>
      <c r="I28" s="262">
        <v>85.378826030247538</v>
      </c>
      <c r="J28" s="262">
        <v>93.74884028002802</v>
      </c>
      <c r="K28" s="262">
        <v>73.760559090222372</v>
      </c>
      <c r="L28" s="262">
        <v>66.51047841521904</v>
      </c>
      <c r="M28" s="262">
        <v>65.033144123094843</v>
      </c>
      <c r="N28" s="262">
        <v>59.396005121489388</v>
      </c>
      <c r="O28" s="262">
        <v>56.846553776996082</v>
      </c>
      <c r="P28" s="262">
        <v>50.079458395168423</v>
      </c>
      <c r="Q28" s="262">
        <v>50.525562848312482</v>
      </c>
      <c r="R28" s="262">
        <v>48.090097009582372</v>
      </c>
      <c r="S28" s="262">
        <v>49.302186370557351</v>
      </c>
      <c r="T28" s="262">
        <v>53.46474898610667</v>
      </c>
      <c r="U28" s="262">
        <v>56.973373779081079</v>
      </c>
      <c r="V28" s="262">
        <v>57.630400686584117</v>
      </c>
      <c r="W28" s="262">
        <v>65.663458773489111</v>
      </c>
      <c r="X28" s="262">
        <v>70.240059031333075</v>
      </c>
      <c r="Y28" s="262">
        <v>80.928494635442831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0.1083714964201056</v>
      </c>
      <c r="D29" s="230">
        <v>0.67432248744461221</v>
      </c>
      <c r="E29" s="230">
        <v>0</v>
      </c>
      <c r="F29" s="230">
        <v>0.29730050756365989</v>
      </c>
      <c r="G29" s="230">
        <v>0.60089690888376457</v>
      </c>
      <c r="H29" s="230">
        <v>0.10569886563306589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0.10925145963365181</v>
      </c>
      <c r="O29" s="230">
        <v>5.4175647014416961E-2</v>
      </c>
      <c r="P29" s="230">
        <v>0</v>
      </c>
      <c r="Q29" s="230">
        <v>0</v>
      </c>
      <c r="R29" s="230">
        <v>0</v>
      </c>
      <c r="S29" s="230">
        <v>0</v>
      </c>
      <c r="T29" s="230">
        <v>0.1190118625005224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2.8177935166591999</v>
      </c>
      <c r="C30" s="230">
        <v>1.912950760986077</v>
      </c>
      <c r="D30" s="230">
        <v>3.438193381475172</v>
      </c>
      <c r="E30" s="230">
        <v>1.921307528800221</v>
      </c>
      <c r="F30" s="230">
        <v>2.6604609778431851</v>
      </c>
      <c r="G30" s="230">
        <v>2.8657275162739628</v>
      </c>
      <c r="H30" s="230">
        <v>5.699727650219728</v>
      </c>
      <c r="I30" s="230">
        <v>2.862030990391387</v>
      </c>
      <c r="J30" s="230">
        <v>3.7992892807816521</v>
      </c>
      <c r="K30" s="230">
        <v>1.91123735879831</v>
      </c>
      <c r="L30" s="230">
        <v>1.8959724571571781</v>
      </c>
      <c r="M30" s="230">
        <v>1.898453864401402</v>
      </c>
      <c r="N30" s="230">
        <v>1.8886920020373421</v>
      </c>
      <c r="O30" s="230">
        <v>1.890250871515835</v>
      </c>
      <c r="P30" s="230">
        <v>1.897270583709074</v>
      </c>
      <c r="Q30" s="230">
        <v>1.8972749910111271</v>
      </c>
      <c r="R30" s="230">
        <v>1.899668818314741</v>
      </c>
      <c r="S30" s="230">
        <v>2.2025043301466818</v>
      </c>
      <c r="T30" s="230">
        <v>2.283668143769185</v>
      </c>
      <c r="U30" s="230">
        <v>2.2874782974037871</v>
      </c>
      <c r="V30" s="230">
        <v>2.331936451116384</v>
      </c>
      <c r="W30" s="230">
        <v>2.7600127242689201</v>
      </c>
      <c r="X30" s="230">
        <v>2.8418571934112689</v>
      </c>
      <c r="Y30" s="230">
        <v>3.588865151807755</v>
      </c>
      <c r="DA30" s="71" t="s">
        <v>3073</v>
      </c>
    </row>
    <row r="31" spans="1:105" ht="12" customHeight="1" x14ac:dyDescent="0.25">
      <c r="A31" s="59" t="s">
        <v>159</v>
      </c>
      <c r="B31" s="230">
        <v>37.107681101703108</v>
      </c>
      <c r="C31" s="230">
        <v>40.383345348962621</v>
      </c>
      <c r="D31" s="230">
        <v>40.771071378501937</v>
      </c>
      <c r="E31" s="230">
        <v>54.226658302380848</v>
      </c>
      <c r="F31" s="230">
        <v>49.251981474497789</v>
      </c>
      <c r="G31" s="230">
        <v>63.510948749668557</v>
      </c>
      <c r="H31" s="230">
        <v>69.434835167448028</v>
      </c>
      <c r="I31" s="230">
        <v>76.033880918759493</v>
      </c>
      <c r="J31" s="230">
        <v>85.20105303421694</v>
      </c>
      <c r="K31" s="230">
        <v>64.773049407956236</v>
      </c>
      <c r="L31" s="230">
        <v>56.783211097188087</v>
      </c>
      <c r="M31" s="230">
        <v>54.279654820674573</v>
      </c>
      <c r="N31" s="230">
        <v>50.038628015417387</v>
      </c>
      <c r="O31" s="230">
        <v>49.312412441107753</v>
      </c>
      <c r="P31" s="230">
        <v>43.859442436524468</v>
      </c>
      <c r="Q31" s="230">
        <v>43.754498388856582</v>
      </c>
      <c r="R31" s="230">
        <v>42.240694108557143</v>
      </c>
      <c r="S31" s="230">
        <v>42.025286553555517</v>
      </c>
      <c r="T31" s="230">
        <v>45.933944865171831</v>
      </c>
      <c r="U31" s="230">
        <v>49.080117572829991</v>
      </c>
      <c r="V31" s="230">
        <v>49.991540983954593</v>
      </c>
      <c r="W31" s="230">
        <v>56.986340454009792</v>
      </c>
      <c r="X31" s="230">
        <v>62.418656236421647</v>
      </c>
      <c r="Y31" s="230">
        <v>69.960301982123042</v>
      </c>
      <c r="DA31" s="71" t="s">
        <v>3074</v>
      </c>
    </row>
    <row r="32" spans="1:105" ht="12" customHeight="1" x14ac:dyDescent="0.25">
      <c r="A32" s="59" t="s">
        <v>32</v>
      </c>
      <c r="B32" s="230">
        <v>5.5903276811486506</v>
      </c>
      <c r="C32" s="230">
        <v>4.7343103558391277</v>
      </c>
      <c r="D32" s="230">
        <v>4.7020888816398028</v>
      </c>
      <c r="E32" s="230">
        <v>3.9930679236438809</v>
      </c>
      <c r="F32" s="230">
        <v>4.3569012657084789</v>
      </c>
      <c r="G32" s="230">
        <v>6.4322899833181753</v>
      </c>
      <c r="H32" s="230">
        <v>2.7854222543383829</v>
      </c>
      <c r="I32" s="230">
        <v>2.402232190819614</v>
      </c>
      <c r="J32" s="230">
        <v>0.8219358826053651</v>
      </c>
      <c r="K32" s="230">
        <v>2.9505527822734572</v>
      </c>
      <c r="L32" s="230">
        <v>3.166406749899596</v>
      </c>
      <c r="M32" s="230">
        <v>1.5707785044676621</v>
      </c>
      <c r="N32" s="230">
        <v>1.570927953137353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0.34347269291441762</v>
      </c>
      <c r="V32" s="230">
        <v>0.15701394588263881</v>
      </c>
      <c r="W32" s="230">
        <v>0.27628967041132901</v>
      </c>
      <c r="X32" s="230">
        <v>0.15630618671741839</v>
      </c>
      <c r="Y32" s="230">
        <v>1.387363707741563</v>
      </c>
      <c r="DA32" s="71" t="s">
        <v>3075</v>
      </c>
    </row>
    <row r="33" spans="1:105" ht="12" customHeight="1" x14ac:dyDescent="0.25">
      <c r="A33" s="59" t="s">
        <v>35</v>
      </c>
      <c r="B33" s="230">
        <v>12.22645424550335</v>
      </c>
      <c r="C33" s="230">
        <v>11.326875362552039</v>
      </c>
      <c r="D33" s="230">
        <v>11.41136804695055</v>
      </c>
      <c r="E33" s="230">
        <v>13.109446227547931</v>
      </c>
      <c r="F33" s="230">
        <v>4.3287291099148408</v>
      </c>
      <c r="G33" s="230">
        <v>4.4494404608082041</v>
      </c>
      <c r="H33" s="230">
        <v>4.5286052761725148</v>
      </c>
      <c r="I33" s="230">
        <v>4.0806819302770476</v>
      </c>
      <c r="J33" s="230">
        <v>3.926562082424049</v>
      </c>
      <c r="K33" s="230">
        <v>4.1257195411943739</v>
      </c>
      <c r="L33" s="230">
        <v>4.6648881109741751</v>
      </c>
      <c r="M33" s="230">
        <v>7.2842569335512133</v>
      </c>
      <c r="N33" s="230">
        <v>5.7885056912636408</v>
      </c>
      <c r="O33" s="230">
        <v>5.5897148173580797</v>
      </c>
      <c r="P33" s="230">
        <v>4.322745374934879</v>
      </c>
      <c r="Q33" s="230">
        <v>4.8737894684447554</v>
      </c>
      <c r="R33" s="230">
        <v>3.9497340827104872</v>
      </c>
      <c r="S33" s="230">
        <v>5.0743954868551473</v>
      </c>
      <c r="T33" s="230">
        <v>5.1281241146651233</v>
      </c>
      <c r="U33" s="230">
        <v>5.26230521593288</v>
      </c>
      <c r="V33" s="230">
        <v>5.1499093056305094</v>
      </c>
      <c r="W33" s="230">
        <v>5.6408159247990737</v>
      </c>
      <c r="X33" s="230">
        <v>4.8232394147827389</v>
      </c>
      <c r="Y33" s="230">
        <v>5.9919637937704566</v>
      </c>
      <c r="DA33" s="71" t="s">
        <v>3076</v>
      </c>
    </row>
    <row r="34" spans="1:105" ht="12" customHeight="1" x14ac:dyDescent="0.25">
      <c r="A34" s="60" t="s">
        <v>3077</v>
      </c>
      <c r="B34" s="262">
        <v>0.71321344647080209</v>
      </c>
      <c r="C34" s="262">
        <v>0.71169992599544163</v>
      </c>
      <c r="D34" s="262">
        <v>0.66093637719412601</v>
      </c>
      <c r="E34" s="262">
        <v>0.73812136188491573</v>
      </c>
      <c r="F34" s="262">
        <v>0.83782237463476339</v>
      </c>
      <c r="G34" s="262">
        <v>0.93442247976734649</v>
      </c>
      <c r="H34" s="262">
        <v>1.0903022909147271</v>
      </c>
      <c r="I34" s="262">
        <v>1.280341990009479</v>
      </c>
      <c r="J34" s="262">
        <v>1.2706094245334141</v>
      </c>
      <c r="K34" s="262">
        <v>1.2202249122338129</v>
      </c>
      <c r="L34" s="262">
        <v>1.159657030275254</v>
      </c>
      <c r="M34" s="262">
        <v>1.116969689203551</v>
      </c>
      <c r="N34" s="262">
        <v>1.207056824383216</v>
      </c>
      <c r="O34" s="262">
        <v>1.2641997011990409</v>
      </c>
      <c r="P34" s="262">
        <v>1.3842184362619221</v>
      </c>
      <c r="Q34" s="262">
        <v>1.493881997759815</v>
      </c>
      <c r="R34" s="262">
        <v>1.703016406116528</v>
      </c>
      <c r="S34" s="262">
        <v>1.731463974841305</v>
      </c>
      <c r="T34" s="262">
        <v>1.748799668117873</v>
      </c>
      <c r="U34" s="262">
        <v>1.8352233279403081</v>
      </c>
      <c r="V34" s="262">
        <v>1.7305238722159599</v>
      </c>
      <c r="W34" s="262">
        <v>1.72380282951154</v>
      </c>
      <c r="X34" s="262">
        <v>1.602708610901713</v>
      </c>
      <c r="Y34" s="262">
        <v>1.606734680186422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6.9828226710435173</v>
      </c>
      <c r="C35" s="261">
        <f t="shared" si="1"/>
        <v>5.7763645112687758</v>
      </c>
      <c r="D35" s="261">
        <f t="shared" si="1"/>
        <v>5.8319705638390955</v>
      </c>
      <c r="E35" s="261">
        <f t="shared" si="1"/>
        <v>7.1508638247155067</v>
      </c>
      <c r="F35" s="261">
        <f t="shared" si="1"/>
        <v>7.0134387472695039</v>
      </c>
      <c r="G35" s="261">
        <f t="shared" si="1"/>
        <v>6.5611823216300431</v>
      </c>
      <c r="H35" s="261">
        <f t="shared" si="1"/>
        <v>6.3798792997765261</v>
      </c>
      <c r="I35" s="261">
        <f t="shared" si="1"/>
        <v>7.2676323839023551</v>
      </c>
      <c r="J35" s="261">
        <f t="shared" si="1"/>
        <v>7.3705024783029529</v>
      </c>
      <c r="K35" s="261">
        <f t="shared" si="1"/>
        <v>6.2818456158818581</v>
      </c>
      <c r="L35" s="261">
        <f t="shared" si="1"/>
        <v>6.8250291046110343</v>
      </c>
      <c r="M35" s="261">
        <f t="shared" si="1"/>
        <v>5.8628376264939961</v>
      </c>
      <c r="N35" s="261">
        <f t="shared" si="1"/>
        <v>6.1391380523721928</v>
      </c>
      <c r="O35" s="261">
        <f t="shared" si="1"/>
        <v>6.0373145908595873</v>
      </c>
      <c r="P35" s="261">
        <f t="shared" si="1"/>
        <v>5.3451521688139554</v>
      </c>
      <c r="Q35" s="261">
        <f t="shared" si="1"/>
        <v>2.9885980045478369</v>
      </c>
      <c r="R35" s="261">
        <f t="shared" si="1"/>
        <v>2.241035269684414</v>
      </c>
      <c r="S35" s="261">
        <f t="shared" si="1"/>
        <v>3.0344876462539219</v>
      </c>
      <c r="T35" s="261">
        <f t="shared" si="1"/>
        <v>3.0326773426270943</v>
      </c>
      <c r="U35" s="261">
        <f t="shared" si="1"/>
        <v>3.3722583384268425</v>
      </c>
      <c r="V35" s="261">
        <f t="shared" si="1"/>
        <v>3.1701877451669933</v>
      </c>
      <c r="W35" s="261">
        <f t="shared" si="1"/>
        <v>3.2090800240780246</v>
      </c>
      <c r="X35" s="261">
        <f t="shared" si="1"/>
        <v>2.7835911185370659</v>
      </c>
      <c r="Y35" s="261">
        <f t="shared" si="1"/>
        <v>3.4320327326230937</v>
      </c>
      <c r="DA35" s="70"/>
    </row>
    <row r="36" spans="1:105" ht="12" customHeight="1" x14ac:dyDescent="0.25">
      <c r="A36" s="60" t="s">
        <v>3080</v>
      </c>
      <c r="B36" s="262">
        <v>1.149715805804941</v>
      </c>
      <c r="C36" s="262">
        <v>0.91702845638943586</v>
      </c>
      <c r="D36" s="262">
        <v>1.014409586883428</v>
      </c>
      <c r="E36" s="262">
        <v>0.96461466895812409</v>
      </c>
      <c r="F36" s="262">
        <v>0.58781963101671131</v>
      </c>
      <c r="G36" s="262">
        <v>0.57960823627870761</v>
      </c>
      <c r="H36" s="262">
        <v>0.77724697215894756</v>
      </c>
      <c r="I36" s="262">
        <v>0.73326417449862047</v>
      </c>
      <c r="J36" s="262">
        <v>0.77092106897223034</v>
      </c>
      <c r="K36" s="262">
        <v>0.84882815520843857</v>
      </c>
      <c r="L36" s="262">
        <v>0.88156088328055549</v>
      </c>
      <c r="M36" s="262">
        <v>1.01491521457477</v>
      </c>
      <c r="N36" s="262">
        <v>0.90676257023547957</v>
      </c>
      <c r="O36" s="262">
        <v>0.95129953780945486</v>
      </c>
      <c r="P36" s="262">
        <v>0.75244119894152539</v>
      </c>
      <c r="Q36" s="262">
        <v>0.81032648601310342</v>
      </c>
      <c r="R36" s="262">
        <v>0.67622037511391508</v>
      </c>
      <c r="S36" s="262">
        <v>0.92722707824354655</v>
      </c>
      <c r="T36" s="262">
        <v>0.90750922685250968</v>
      </c>
      <c r="U36" s="262">
        <v>1.0026990578169801</v>
      </c>
      <c r="V36" s="262">
        <v>0.91415568326317365</v>
      </c>
      <c r="W36" s="262">
        <v>1.0128337049567451</v>
      </c>
      <c r="X36" s="262">
        <v>0.91076124257690172</v>
      </c>
      <c r="Y36" s="262">
        <v>1.1596214421811399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1.5713866980915311E-2</v>
      </c>
      <c r="D37" s="230">
        <v>9.7776760679468749E-2</v>
      </c>
      <c r="E37" s="230">
        <v>0</v>
      </c>
      <c r="F37" s="230">
        <v>4.3108573596730683E-2</v>
      </c>
      <c r="G37" s="230">
        <v>8.7130051788145868E-2</v>
      </c>
      <c r="H37" s="230">
        <v>1.532633551679456E-2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1.584146164687952E-2</v>
      </c>
      <c r="O37" s="230">
        <v>7.8554688170904621E-3</v>
      </c>
      <c r="P37" s="230">
        <v>0</v>
      </c>
      <c r="Q37" s="230">
        <v>0</v>
      </c>
      <c r="R37" s="230">
        <v>0</v>
      </c>
      <c r="S37" s="230">
        <v>0</v>
      </c>
      <c r="T37" s="230">
        <v>1.7256720062575739E-2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0.26553145848779891</v>
      </c>
      <c r="C38" s="230">
        <v>0.13342445725320851</v>
      </c>
      <c r="D38" s="230">
        <v>0.18426614623709309</v>
      </c>
      <c r="E38" s="230">
        <v>0.13589968366543639</v>
      </c>
      <c r="F38" s="230">
        <v>2.7927837408476361E-2</v>
      </c>
      <c r="G38" s="230">
        <v>0</v>
      </c>
      <c r="H38" s="230">
        <v>0.1370113384394297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3.055995396159503E-2</v>
      </c>
      <c r="T38" s="230">
        <v>3.1121025382808469E-2</v>
      </c>
      <c r="U38" s="230">
        <v>3.1380669315560751E-2</v>
      </c>
      <c r="V38" s="230">
        <v>1.07188764881356E-2</v>
      </c>
      <c r="W38" s="230">
        <v>1.9803371060775229E-2</v>
      </c>
      <c r="X38" s="230">
        <v>1.8943675139798499E-2</v>
      </c>
      <c r="Y38" s="230">
        <v>1.846027868743319E-2</v>
      </c>
      <c r="DA38" s="71" t="s">
        <v>3083</v>
      </c>
    </row>
    <row r="39" spans="1:105" ht="12" customHeight="1" x14ac:dyDescent="0.25">
      <c r="A39" s="59" t="s">
        <v>159</v>
      </c>
      <c r="B39" s="230">
        <v>0.119081136356617</v>
      </c>
      <c r="C39" s="230">
        <v>0.23805400605332619</v>
      </c>
      <c r="D39" s="230">
        <v>0.23223263173206521</v>
      </c>
      <c r="E39" s="230">
        <v>0.24493215245220029</v>
      </c>
      <c r="F39" s="230">
        <v>0.2608184210523799</v>
      </c>
      <c r="G39" s="230">
        <v>0.13701013109908439</v>
      </c>
      <c r="H39" s="230">
        <v>0.1352084907455085</v>
      </c>
      <c r="I39" s="230">
        <v>0.13889571041829241</v>
      </c>
      <c r="J39" s="230">
        <v>0.13821102968841559</v>
      </c>
      <c r="K39" s="230">
        <v>0.1351607664189102</v>
      </c>
      <c r="L39" s="230">
        <v>0.13549254748528139</v>
      </c>
      <c r="M39" s="230">
        <v>0.12983617746887829</v>
      </c>
      <c r="N39" s="230">
        <v>0.1096569198305848</v>
      </c>
      <c r="O39" s="230">
        <v>0.1329354204754426</v>
      </c>
      <c r="P39" s="230">
        <v>0.13579750368945129</v>
      </c>
      <c r="Q39" s="230">
        <v>0.11378057215344969</v>
      </c>
      <c r="R39" s="230">
        <v>0.1035089331208945</v>
      </c>
      <c r="S39" s="230">
        <v>0.16087977868795481</v>
      </c>
      <c r="T39" s="230">
        <v>0.1253011139695894</v>
      </c>
      <c r="U39" s="230">
        <v>0.20072848778450381</v>
      </c>
      <c r="V39" s="230">
        <v>0.16647097681213019</v>
      </c>
      <c r="W39" s="230">
        <v>0.17813556271143011</v>
      </c>
      <c r="X39" s="230">
        <v>0.20233377640553829</v>
      </c>
      <c r="Y39" s="230">
        <v>0.1156655202820286</v>
      </c>
      <c r="DA39" s="71" t="s">
        <v>3084</v>
      </c>
    </row>
    <row r="40" spans="1:105" ht="12" customHeight="1" x14ac:dyDescent="0.25">
      <c r="A40" s="59" t="s">
        <v>32</v>
      </c>
      <c r="B40" s="230">
        <v>0.46899684976898692</v>
      </c>
      <c r="C40" s="230">
        <v>0.34487533223368672</v>
      </c>
      <c r="D40" s="230">
        <v>0.34020775132241371</v>
      </c>
      <c r="E40" s="230">
        <v>0.35127329366328203</v>
      </c>
      <c r="F40" s="230">
        <v>1.2028803674591349E-2</v>
      </c>
      <c r="G40" s="230">
        <v>7.2051908461015252E-2</v>
      </c>
      <c r="H40" s="230">
        <v>9.4440521804928998E-2</v>
      </c>
      <c r="I40" s="230">
        <v>0.1193995104818025</v>
      </c>
      <c r="J40" s="230">
        <v>0.1191807029777779</v>
      </c>
      <c r="K40" s="230">
        <v>0.16379850465042889</v>
      </c>
      <c r="L40" s="230">
        <v>0.117482676172736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2.703651831767992E-2</v>
      </c>
      <c r="V40" s="230">
        <v>0</v>
      </c>
      <c r="W40" s="230">
        <v>1.6975404060925559E-2</v>
      </c>
      <c r="X40" s="230">
        <v>0</v>
      </c>
      <c r="Y40" s="230">
        <v>0.16700705866669421</v>
      </c>
      <c r="DA40" s="71" t="s">
        <v>3085</v>
      </c>
    </row>
    <row r="41" spans="1:105" ht="12" customHeight="1" x14ac:dyDescent="0.25">
      <c r="A41" s="59" t="s">
        <v>35</v>
      </c>
      <c r="B41" s="230">
        <v>0.29610636119153799</v>
      </c>
      <c r="C41" s="230">
        <v>0.18496079386829911</v>
      </c>
      <c r="D41" s="230">
        <v>0.15992629691238749</v>
      </c>
      <c r="E41" s="230">
        <v>0.2325095391772054</v>
      </c>
      <c r="F41" s="230">
        <v>0.243935995284533</v>
      </c>
      <c r="G41" s="230">
        <v>0.28341614493046208</v>
      </c>
      <c r="H41" s="230">
        <v>0.39526028565228583</v>
      </c>
      <c r="I41" s="230">
        <v>0.47496895359852548</v>
      </c>
      <c r="J41" s="230">
        <v>0.51352933630603681</v>
      </c>
      <c r="K41" s="230">
        <v>0.5498688841390994</v>
      </c>
      <c r="L41" s="230">
        <v>0.62858565962253798</v>
      </c>
      <c r="M41" s="230">
        <v>0.88507903710589153</v>
      </c>
      <c r="N41" s="230">
        <v>0.78126418875801529</v>
      </c>
      <c r="O41" s="230">
        <v>0.81050864851692184</v>
      </c>
      <c r="P41" s="230">
        <v>0.61664369525207408</v>
      </c>
      <c r="Q41" s="230">
        <v>0.69654591385965381</v>
      </c>
      <c r="R41" s="230">
        <v>0.5727114419930206</v>
      </c>
      <c r="S41" s="230">
        <v>0.73578734559399672</v>
      </c>
      <c r="T41" s="230">
        <v>0.73383036743753605</v>
      </c>
      <c r="U41" s="230">
        <v>0.74355338239923563</v>
      </c>
      <c r="V41" s="230">
        <v>0.73696582996290783</v>
      </c>
      <c r="W41" s="230">
        <v>0.79791936712361433</v>
      </c>
      <c r="X41" s="230">
        <v>0.68948379103156487</v>
      </c>
      <c r="Y41" s="230">
        <v>0.858488584544984</v>
      </c>
      <c r="DA41" s="71" t="s">
        <v>3086</v>
      </c>
    </row>
    <row r="42" spans="1:105" ht="12" customHeight="1" x14ac:dyDescent="0.25">
      <c r="A42" s="60" t="s">
        <v>3087</v>
      </c>
      <c r="B42" s="262">
        <v>5.7592383297112431</v>
      </c>
      <c r="C42" s="262">
        <v>4.7856242768298118</v>
      </c>
      <c r="D42" s="262">
        <v>4.7491068521748474</v>
      </c>
      <c r="E42" s="262">
        <v>6.1098008718478729</v>
      </c>
      <c r="F42" s="262">
        <v>6.3388446560227631</v>
      </c>
      <c r="G42" s="262">
        <v>5.8847946142325744</v>
      </c>
      <c r="H42" s="262">
        <v>5.4897081617728389</v>
      </c>
      <c r="I42" s="262">
        <v>6.4017613604384671</v>
      </c>
      <c r="J42" s="262">
        <v>6.4679825760754763</v>
      </c>
      <c r="K42" s="262">
        <v>5.3066370233349174</v>
      </c>
      <c r="L42" s="262">
        <v>5.8233608860519697</v>
      </c>
      <c r="M42" s="262">
        <v>4.7322362655374297</v>
      </c>
      <c r="N42" s="262">
        <v>5.1073588824684517</v>
      </c>
      <c r="O42" s="262">
        <v>4.9550800839973741</v>
      </c>
      <c r="P42" s="262">
        <v>4.4493454889738739</v>
      </c>
      <c r="Q42" s="262">
        <v>2.0235480259096099</v>
      </c>
      <c r="R42" s="262">
        <v>1.38843105250843</v>
      </c>
      <c r="S42" s="262">
        <v>1.9279303706160971</v>
      </c>
      <c r="T42" s="262">
        <v>1.944042435862376</v>
      </c>
      <c r="U42" s="262">
        <v>2.1794825787874732</v>
      </c>
      <c r="V42" s="262">
        <v>2.0767992322814521</v>
      </c>
      <c r="W42" s="262">
        <v>2.0177095974932988</v>
      </c>
      <c r="X42" s="262">
        <v>1.706835055545344</v>
      </c>
      <c r="Y42" s="262">
        <v>2.1059994842797889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1.2042163777567739E-3</v>
      </c>
      <c r="D43" s="229">
        <v>9.2281346761494409E-3</v>
      </c>
      <c r="E43" s="229">
        <v>0</v>
      </c>
      <c r="F43" s="229">
        <v>8.2203476603077128E-4</v>
      </c>
      <c r="G43" s="229">
        <v>1.858204732836868E-3</v>
      </c>
      <c r="H43" s="229">
        <v>6.5554765259124724E-4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1.0489592989181781E-3</v>
      </c>
      <c r="O43" s="229">
        <v>6.0389040212693954E-4</v>
      </c>
      <c r="P43" s="229">
        <v>0</v>
      </c>
      <c r="Q43" s="229">
        <v>0</v>
      </c>
      <c r="R43" s="229">
        <v>0</v>
      </c>
      <c r="S43" s="229">
        <v>0</v>
      </c>
      <c r="T43" s="229">
        <v>7.7138501285101291E-3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2.2052777282435741E-2</v>
      </c>
      <c r="C45" s="229">
        <v>1.022484897019685E-2</v>
      </c>
      <c r="D45" s="229">
        <v>1.739097104377688E-2</v>
      </c>
      <c r="E45" s="229">
        <v>7.2129956199991022E-3</v>
      </c>
      <c r="F45" s="229">
        <v>5.3255423166131803E-4</v>
      </c>
      <c r="G45" s="229">
        <v>0</v>
      </c>
      <c r="H45" s="229">
        <v>5.8603350549080238E-3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1.4593983162482419E-2</v>
      </c>
      <c r="T45" s="229">
        <v>1.391127194380137E-2</v>
      </c>
      <c r="U45" s="229">
        <v>1.359533743097153E-2</v>
      </c>
      <c r="V45" s="229">
        <v>4.2214664543800458E-3</v>
      </c>
      <c r="W45" s="229">
        <v>1.041839783887915E-2</v>
      </c>
      <c r="X45" s="229">
        <v>1.146447508981137E-2</v>
      </c>
      <c r="Y45" s="229">
        <v>1.205267147204889E-2</v>
      </c>
      <c r="DA45" s="73" t="s">
        <v>3091</v>
      </c>
    </row>
    <row r="46" spans="1:105" ht="12" customHeight="1" x14ac:dyDescent="0.25">
      <c r="A46" s="64" t="s">
        <v>159</v>
      </c>
      <c r="B46" s="229">
        <v>9.8898631204276111E-3</v>
      </c>
      <c r="C46" s="229">
        <v>1.8243029117415089E-2</v>
      </c>
      <c r="D46" s="229">
        <v>2.1918030285801009E-2</v>
      </c>
      <c r="E46" s="229">
        <v>1.2999990104347841E-2</v>
      </c>
      <c r="F46" s="229">
        <v>4.9735305958387909E-3</v>
      </c>
      <c r="G46" s="229">
        <v>2.921986947442124E-3</v>
      </c>
      <c r="H46" s="229">
        <v>5.7832225205755663E-3</v>
      </c>
      <c r="I46" s="229">
        <v>3.9568250716289811E-3</v>
      </c>
      <c r="J46" s="229">
        <v>4.2533064574167643E-3</v>
      </c>
      <c r="K46" s="229">
        <v>7.3060688407988661E-3</v>
      </c>
      <c r="L46" s="229">
        <v>6.6128091386065671E-3</v>
      </c>
      <c r="M46" s="229">
        <v>1.239136276634974E-2</v>
      </c>
      <c r="N46" s="229">
        <v>7.2610500414066973E-3</v>
      </c>
      <c r="O46" s="229">
        <v>1.0219431379216231E-2</v>
      </c>
      <c r="P46" s="229">
        <v>8.1436324933476106E-3</v>
      </c>
      <c r="Q46" s="229">
        <v>3.6734994664274552E-2</v>
      </c>
      <c r="R46" s="229">
        <v>5.0706113855670323E-2</v>
      </c>
      <c r="S46" s="229">
        <v>7.6828544450901634E-2</v>
      </c>
      <c r="T46" s="229">
        <v>5.6010296892566723E-2</v>
      </c>
      <c r="U46" s="229">
        <v>8.6963458172186231E-2</v>
      </c>
      <c r="V46" s="229">
        <v>6.5562061939806862E-2</v>
      </c>
      <c r="W46" s="229">
        <v>9.3715719201780887E-2</v>
      </c>
      <c r="X46" s="229">
        <v>0.12244986900960091</v>
      </c>
      <c r="Y46" s="229">
        <v>7.5517739477677287E-2</v>
      </c>
      <c r="DA46" s="73" t="s">
        <v>3092</v>
      </c>
    </row>
    <row r="47" spans="1:105" ht="12" customHeight="1" x14ac:dyDescent="0.25">
      <c r="A47" s="64" t="s">
        <v>32</v>
      </c>
      <c r="B47" s="229">
        <v>3.8950876604305198E-2</v>
      </c>
      <c r="C47" s="229">
        <v>2.642917391782092E-2</v>
      </c>
      <c r="D47" s="229">
        <v>3.2108682321405867E-2</v>
      </c>
      <c r="E47" s="229">
        <v>1.8644140002956621E-2</v>
      </c>
      <c r="F47" s="229">
        <v>2.2937652511477869E-4</v>
      </c>
      <c r="G47" s="229">
        <v>1.536636264577578E-3</v>
      </c>
      <c r="H47" s="229">
        <v>4.039469337655607E-3</v>
      </c>
      <c r="I47" s="229">
        <v>3.401422370725736E-3</v>
      </c>
      <c r="J47" s="229">
        <v>3.6676671515843621E-3</v>
      </c>
      <c r="K47" s="229">
        <v>8.8540719522622845E-3</v>
      </c>
      <c r="L47" s="229">
        <v>5.7338246939922597E-3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1.171328073952946E-2</v>
      </c>
      <c r="V47" s="229">
        <v>0</v>
      </c>
      <c r="W47" s="229">
        <v>8.930626631177406E-3</v>
      </c>
      <c r="X47" s="229">
        <v>0</v>
      </c>
      <c r="Y47" s="229">
        <v>0.1090385061734266</v>
      </c>
      <c r="DA47" s="73" t="s">
        <v>3093</v>
      </c>
    </row>
    <row r="48" spans="1:105" ht="12" customHeight="1" x14ac:dyDescent="0.25">
      <c r="A48" s="64" t="s">
        <v>33</v>
      </c>
      <c r="B48" s="229">
        <v>8.6917160871937769E-3</v>
      </c>
      <c r="C48" s="229">
        <v>8.3737264741158782E-3</v>
      </c>
      <c r="D48" s="229">
        <v>8.532721280609664E-3</v>
      </c>
      <c r="E48" s="229">
        <v>8.532721280697134E-3</v>
      </c>
      <c r="F48" s="229">
        <v>8.0424872940250032E-3</v>
      </c>
      <c r="G48" s="229">
        <v>7.8834924875544402E-3</v>
      </c>
      <c r="H48" s="229">
        <v>7.8834924875834395E-3</v>
      </c>
      <c r="I48" s="229">
        <v>8.0424872940378766E-3</v>
      </c>
      <c r="J48" s="229">
        <v>7.7112481138907592E-3</v>
      </c>
      <c r="K48" s="229">
        <v>7.7112481139190716E-3</v>
      </c>
      <c r="L48" s="229">
        <v>7.2210141272888136E-3</v>
      </c>
      <c r="M48" s="229">
        <v>7.0620193207556687E-3</v>
      </c>
      <c r="N48" s="229">
        <v>6.5585357670024944E-3</v>
      </c>
      <c r="O48" s="229">
        <v>6.399540960445412E-3</v>
      </c>
      <c r="P48" s="229">
        <v>5.9093069738240973E-3</v>
      </c>
      <c r="Q48" s="229">
        <v>5.9093069741504266E-3</v>
      </c>
      <c r="R48" s="229">
        <v>5.9093069743010526E-3</v>
      </c>
      <c r="S48" s="229">
        <v>6.0683017806642372E-3</v>
      </c>
      <c r="T48" s="229">
        <v>5.2468286138633909E-3</v>
      </c>
      <c r="U48" s="229">
        <v>2.3637227896520899E-2</v>
      </c>
      <c r="V48" s="229">
        <v>4.2663606406194909E-3</v>
      </c>
      <c r="W48" s="229">
        <v>1.6429463336424799E-3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2.4592067819224201E-2</v>
      </c>
      <c r="C49" s="229">
        <v>1.417428424776742E-2</v>
      </c>
      <c r="D49" s="229">
        <v>1.509378502529251E-2</v>
      </c>
      <c r="E49" s="229">
        <v>1.2340648943833641E-2</v>
      </c>
      <c r="F49" s="229">
        <v>4.6516006464526584E-3</v>
      </c>
      <c r="G49" s="229">
        <v>6.044357957604417E-3</v>
      </c>
      <c r="H49" s="229">
        <v>1.6906321288475488E-2</v>
      </c>
      <c r="I49" s="229">
        <v>1.353079269463541E-2</v>
      </c>
      <c r="J49" s="229">
        <v>1.580335264926027E-2</v>
      </c>
      <c r="K49" s="229">
        <v>2.9722973813882191E-2</v>
      </c>
      <c r="L49" s="229">
        <v>3.067856551151275E-2</v>
      </c>
      <c r="M49" s="229">
        <v>8.4470566212560341E-2</v>
      </c>
      <c r="N49" s="229">
        <v>5.1732242515065897E-2</v>
      </c>
      <c r="O49" s="229">
        <v>6.2307979966182807E-2</v>
      </c>
      <c r="P49" s="229">
        <v>3.6979469408779837E-2</v>
      </c>
      <c r="Q49" s="229">
        <v>0.22488558410963169</v>
      </c>
      <c r="R49" s="229">
        <v>0.28055522077718331</v>
      </c>
      <c r="S49" s="229">
        <v>0.35137710437198483</v>
      </c>
      <c r="T49" s="229">
        <v>0.32802626765898668</v>
      </c>
      <c r="U49" s="229">
        <v>0.32213650480186301</v>
      </c>
      <c r="V49" s="229">
        <v>0.29024278175574819</v>
      </c>
      <c r="W49" s="229">
        <v>0.41977910652324352</v>
      </c>
      <c r="X49" s="229">
        <v>0.41726696054365331</v>
      </c>
      <c r="Y49" s="229">
        <v>0.560505128184696</v>
      </c>
      <c r="DA49" s="73" t="s">
        <v>3095</v>
      </c>
    </row>
    <row r="50" spans="1:105" ht="12" customHeight="1" x14ac:dyDescent="0.25">
      <c r="A50" s="64" t="s">
        <v>36</v>
      </c>
      <c r="B50" s="229">
        <v>0.2484293851141515</v>
      </c>
      <c r="C50" s="229">
        <v>0.3113648293381695</v>
      </c>
      <c r="D50" s="229">
        <v>0.3610507063612009</v>
      </c>
      <c r="E50" s="229">
        <v>0.21199307529682329</v>
      </c>
      <c r="F50" s="229">
        <v>0.13249567205971999</v>
      </c>
      <c r="G50" s="229">
        <v>0.1987435080896077</v>
      </c>
      <c r="H50" s="229">
        <v>0</v>
      </c>
      <c r="I50" s="229">
        <v>6.6247836029966027E-3</v>
      </c>
      <c r="J50" s="229">
        <v>1.6561959007497341E-2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4.9428305436343916</v>
      </c>
      <c r="C51" s="229">
        <v>3.9086223257344672</v>
      </c>
      <c r="D51" s="229">
        <v>3.772443274002709</v>
      </c>
      <c r="E51" s="229">
        <v>5.2998268824205814</v>
      </c>
      <c r="F51" s="229">
        <v>5.3771116079012344</v>
      </c>
      <c r="G51" s="229">
        <v>4.8397754098637167</v>
      </c>
      <c r="H51" s="229">
        <v>4.6962295987714704</v>
      </c>
      <c r="I51" s="229">
        <v>5.656823221195566</v>
      </c>
      <c r="J51" s="229">
        <v>5.7598783549258066</v>
      </c>
      <c r="K51" s="229">
        <v>4.6778391994979573</v>
      </c>
      <c r="L51" s="229">
        <v>5.1710145900367426</v>
      </c>
      <c r="M51" s="229">
        <v>4.2141043472462751</v>
      </c>
      <c r="N51" s="229">
        <v>4.6962295987867337</v>
      </c>
      <c r="O51" s="229">
        <v>4.7440870354725524</v>
      </c>
      <c r="P51" s="229">
        <v>4.2619485344149677</v>
      </c>
      <c r="Q51" s="229">
        <v>1.704040088010002</v>
      </c>
      <c r="R51" s="229">
        <v>1.037878348022252</v>
      </c>
      <c r="S51" s="229">
        <v>1.161549808308934</v>
      </c>
      <c r="T51" s="229">
        <v>1.2347801662635971</v>
      </c>
      <c r="U51" s="229">
        <v>1.372800907839925</v>
      </c>
      <c r="V51" s="229">
        <v>1.152341359117883</v>
      </c>
      <c r="W51" s="229">
        <v>0.97458516546295371</v>
      </c>
      <c r="X51" s="229">
        <v>0.6212589567546829</v>
      </c>
      <c r="Y51" s="229">
        <v>0.69928565799718112</v>
      </c>
      <c r="DA51" s="73" t="s">
        <v>3097</v>
      </c>
    </row>
    <row r="52" spans="1:105" ht="12" customHeight="1" x14ac:dyDescent="0.25">
      <c r="A52" s="64" t="s">
        <v>39</v>
      </c>
      <c r="B52" s="229">
        <v>0.46380110004911301</v>
      </c>
      <c r="C52" s="229">
        <v>0.48698784265210288</v>
      </c>
      <c r="D52" s="229">
        <v>0.51134054717790167</v>
      </c>
      <c r="E52" s="229">
        <v>0.53825041817863439</v>
      </c>
      <c r="F52" s="229">
        <v>0.80998579200268628</v>
      </c>
      <c r="G52" s="229">
        <v>0.82603101788923372</v>
      </c>
      <c r="H52" s="229">
        <v>0.75235017465958043</v>
      </c>
      <c r="I52" s="229">
        <v>0.7093818282088763</v>
      </c>
      <c r="J52" s="229">
        <v>0.66010668777001968</v>
      </c>
      <c r="K52" s="229">
        <v>0.57520346111609733</v>
      </c>
      <c r="L52" s="229">
        <v>0.60210008254382685</v>
      </c>
      <c r="M52" s="229">
        <v>0.41420796999148901</v>
      </c>
      <c r="N52" s="229">
        <v>0.34452849605932512</v>
      </c>
      <c r="O52" s="229">
        <v>0.1314622058168517</v>
      </c>
      <c r="P52" s="229">
        <v>0.13636454568295431</v>
      </c>
      <c r="Q52" s="229">
        <v>5.1978052151551872E-2</v>
      </c>
      <c r="R52" s="229">
        <v>1.338206287902256E-2</v>
      </c>
      <c r="S52" s="229">
        <v>0.31751262854113038</v>
      </c>
      <c r="T52" s="229">
        <v>0.29835375436104999</v>
      </c>
      <c r="U52" s="229">
        <v>0.34863586190647677</v>
      </c>
      <c r="V52" s="229">
        <v>0.56016520237301481</v>
      </c>
      <c r="W52" s="229">
        <v>0.50863763550162222</v>
      </c>
      <c r="X52" s="229">
        <v>0.53439479414759583</v>
      </c>
      <c r="Y52" s="229">
        <v>0.64959978097475879</v>
      </c>
      <c r="DA52" s="73" t="s">
        <v>3098</v>
      </c>
    </row>
    <row r="53" spans="1:105" ht="12" customHeight="1" x14ac:dyDescent="0.25">
      <c r="A53" s="60" t="s">
        <v>3099</v>
      </c>
      <c r="B53" s="262">
        <v>7.3868535527333065E-2</v>
      </c>
      <c r="C53" s="262">
        <v>7.3711778049527901E-2</v>
      </c>
      <c r="D53" s="262">
        <v>6.8454124780820205E-2</v>
      </c>
      <c r="E53" s="262">
        <v>7.644828390950914E-2</v>
      </c>
      <c r="F53" s="262">
        <v>8.6774460230029077E-2</v>
      </c>
      <c r="G53" s="262">
        <v>9.6779471118760896E-2</v>
      </c>
      <c r="H53" s="262">
        <v>0.11292416584473949</v>
      </c>
      <c r="I53" s="262">
        <v>0.1326068489652675</v>
      </c>
      <c r="J53" s="262">
        <v>0.13159883325524641</v>
      </c>
      <c r="K53" s="262">
        <v>0.1263804373385021</v>
      </c>
      <c r="L53" s="262">
        <v>0.1201073352785085</v>
      </c>
      <c r="M53" s="262">
        <v>0.1156861463817964</v>
      </c>
      <c r="N53" s="262">
        <v>0.1250165996682617</v>
      </c>
      <c r="O53" s="262">
        <v>0.13093496905275781</v>
      </c>
      <c r="P53" s="262">
        <v>0.14336548089855619</v>
      </c>
      <c r="Q53" s="262">
        <v>0.15472349262512369</v>
      </c>
      <c r="R53" s="262">
        <v>0.176383842062069</v>
      </c>
      <c r="S53" s="262">
        <v>0.17933019739427791</v>
      </c>
      <c r="T53" s="262">
        <v>0.18112567991220829</v>
      </c>
      <c r="U53" s="262">
        <v>0.190076701822389</v>
      </c>
      <c r="V53" s="262">
        <v>0.17923282962236731</v>
      </c>
      <c r="W53" s="262">
        <v>0.1785367216279809</v>
      </c>
      <c r="X53" s="262">
        <v>0.16599482041482019</v>
      </c>
      <c r="Y53" s="262">
        <v>0.16641180616216511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1.3213581331953284</v>
      </c>
      <c r="C54" s="261">
        <f t="shared" si="2"/>
        <v>1.1597588140519941</v>
      </c>
      <c r="D54" s="261">
        <f t="shared" si="2"/>
        <v>1.149234667618499</v>
      </c>
      <c r="E54" s="261">
        <f t="shared" si="2"/>
        <v>1.2983870939210234</v>
      </c>
      <c r="F54" s="261">
        <f t="shared" si="2"/>
        <v>1.2544575378649059</v>
      </c>
      <c r="G54" s="261">
        <f t="shared" si="2"/>
        <v>1.2828372730477959</v>
      </c>
      <c r="H54" s="261">
        <f t="shared" si="2"/>
        <v>1.4317899703551191</v>
      </c>
      <c r="I54" s="261">
        <f t="shared" si="2"/>
        <v>1.6129255722364446</v>
      </c>
      <c r="J54" s="261">
        <f t="shared" si="2"/>
        <v>1.6261292205665621</v>
      </c>
      <c r="K54" s="261">
        <f t="shared" si="2"/>
        <v>1.5347289556228594</v>
      </c>
      <c r="L54" s="261">
        <f t="shared" si="2"/>
        <v>1.5470280528134239</v>
      </c>
      <c r="M54" s="261">
        <f t="shared" si="2"/>
        <v>1.4905160623787452</v>
      </c>
      <c r="N54" s="261">
        <f t="shared" si="2"/>
        <v>1.5365636263849793</v>
      </c>
      <c r="O54" s="261">
        <f t="shared" si="2"/>
        <v>1.5802196363870353</v>
      </c>
      <c r="P54" s="261">
        <f t="shared" si="2"/>
        <v>1.5447540664017319</v>
      </c>
      <c r="Q54" s="261">
        <f t="shared" si="2"/>
        <v>1.4580148646926094</v>
      </c>
      <c r="R54" s="261">
        <f t="shared" si="2"/>
        <v>1.4972837233860705</v>
      </c>
      <c r="S54" s="261">
        <f t="shared" si="2"/>
        <v>1.6533126585940958</v>
      </c>
      <c r="T54" s="261">
        <f t="shared" si="2"/>
        <v>1.6585050634857152</v>
      </c>
      <c r="U54" s="261">
        <f t="shared" si="2"/>
        <v>1.7696328251284932</v>
      </c>
      <c r="V54" s="261">
        <f t="shared" si="2"/>
        <v>1.6589243925504582</v>
      </c>
      <c r="W54" s="261">
        <f t="shared" si="2"/>
        <v>1.6880097149690574</v>
      </c>
      <c r="X54" s="261">
        <f t="shared" si="2"/>
        <v>1.5445830056213568</v>
      </c>
      <c r="Y54" s="261">
        <f t="shared" si="2"/>
        <v>1.6726599468557655</v>
      </c>
      <c r="DA54" s="70"/>
    </row>
    <row r="55" spans="1:105" ht="12" customHeight="1" x14ac:dyDescent="0.25">
      <c r="A55" s="60" t="s">
        <v>3102</v>
      </c>
      <c r="B55" s="262">
        <v>0.41428370184111751</v>
      </c>
      <c r="C55" s="262">
        <v>0.32693975281923721</v>
      </c>
      <c r="D55" s="262">
        <v>0.3528844991114321</v>
      </c>
      <c r="E55" s="262">
        <v>0.34839207886395579</v>
      </c>
      <c r="F55" s="262">
        <v>0.221000430105703</v>
      </c>
      <c r="G55" s="262">
        <v>0.2193706001620076</v>
      </c>
      <c r="H55" s="262">
        <v>0.29449893837742269</v>
      </c>
      <c r="I55" s="262">
        <v>0.28077546053280722</v>
      </c>
      <c r="J55" s="262">
        <v>0.29546215264792391</v>
      </c>
      <c r="K55" s="262">
        <v>0.3249055595268931</v>
      </c>
      <c r="L55" s="262">
        <v>0.33856325894171402</v>
      </c>
      <c r="M55" s="262">
        <v>0.39249873990208811</v>
      </c>
      <c r="N55" s="262">
        <v>0.35048031572508548</v>
      </c>
      <c r="O55" s="262">
        <v>0.36763384109587732</v>
      </c>
      <c r="P55" s="262">
        <v>0.29049053770637512</v>
      </c>
      <c r="Q55" s="262">
        <v>0.31340853700347537</v>
      </c>
      <c r="R55" s="262">
        <v>0.26153549103749529</v>
      </c>
      <c r="S55" s="262">
        <v>0.35807782234494528</v>
      </c>
      <c r="T55" s="262">
        <v>0.35054218084911531</v>
      </c>
      <c r="U55" s="262">
        <v>0.38654657491060213</v>
      </c>
      <c r="V55" s="262">
        <v>0.35311388790431969</v>
      </c>
      <c r="W55" s="262">
        <v>0.39110951813304412</v>
      </c>
      <c r="X55" s="262">
        <v>0.35151264856239001</v>
      </c>
      <c r="Y55" s="262">
        <v>0.44688394989493541</v>
      </c>
      <c r="DA55" s="72" t="s">
        <v>3103</v>
      </c>
    </row>
    <row r="56" spans="1:105" ht="12" customHeight="1" x14ac:dyDescent="0.25">
      <c r="A56" s="60" t="s">
        <v>3104</v>
      </c>
      <c r="B56" s="262">
        <v>0.43329692762717809</v>
      </c>
      <c r="C56" s="262">
        <v>0.36004696753578508</v>
      </c>
      <c r="D56" s="262">
        <v>0.35729957508525467</v>
      </c>
      <c r="E56" s="262">
        <v>0.45967153894780211</v>
      </c>
      <c r="F56" s="262">
        <v>0.47690367318039589</v>
      </c>
      <c r="G56" s="262">
        <v>0.44274316846890821</v>
      </c>
      <c r="H56" s="262">
        <v>0.41301879587005702</v>
      </c>
      <c r="I56" s="262">
        <v>0.4816372183401979</v>
      </c>
      <c r="J56" s="262">
        <v>0.48661937876429928</v>
      </c>
      <c r="K56" s="262">
        <v>0.39924541868350472</v>
      </c>
      <c r="L56" s="262">
        <v>0.43812119518886272</v>
      </c>
      <c r="M56" s="262">
        <v>0.35603031464858392</v>
      </c>
      <c r="N56" s="262">
        <v>0.38425270589104321</v>
      </c>
      <c r="O56" s="262">
        <v>0.37279599378036682</v>
      </c>
      <c r="P56" s="262">
        <v>0.33474699603565189</v>
      </c>
      <c r="Q56" s="262">
        <v>0.1522418577486854</v>
      </c>
      <c r="R56" s="262">
        <v>0.1044587625711671</v>
      </c>
      <c r="S56" s="262">
        <v>0.14504805296171261</v>
      </c>
      <c r="T56" s="262">
        <v>0.14626024595829781</v>
      </c>
      <c r="U56" s="262">
        <v>0.16397361094325821</v>
      </c>
      <c r="V56" s="262">
        <v>0.15624821810267969</v>
      </c>
      <c r="W56" s="262">
        <v>0.15180260294620429</v>
      </c>
      <c r="X56" s="262">
        <v>0.1284139226742578</v>
      </c>
      <c r="Y56" s="262">
        <v>0.1584451022655641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9.0599351304584846E-5</v>
      </c>
      <c r="D57" s="229">
        <v>6.9427972485136839E-4</v>
      </c>
      <c r="E57" s="229">
        <v>0</v>
      </c>
      <c r="F57" s="229">
        <v>6.1845875814227295E-5</v>
      </c>
      <c r="G57" s="229">
        <v>1.3980223695324399E-4</v>
      </c>
      <c r="H57" s="229">
        <v>4.9320199567993528E-5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7.8918567943687352E-5</v>
      </c>
      <c r="O57" s="229">
        <v>4.5433760661587927E-5</v>
      </c>
      <c r="P57" s="229">
        <v>0</v>
      </c>
      <c r="Q57" s="229">
        <v>0</v>
      </c>
      <c r="R57" s="229">
        <v>0</v>
      </c>
      <c r="S57" s="229">
        <v>0</v>
      </c>
      <c r="T57" s="229">
        <v>5.8035236076565218E-4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1.659143118427767E-3</v>
      </c>
      <c r="C59" s="229">
        <v>7.6926763412139289E-4</v>
      </c>
      <c r="D59" s="229">
        <v>1.3084116145788251E-3</v>
      </c>
      <c r="E59" s="229">
        <v>5.4267051686513585E-4</v>
      </c>
      <c r="F59" s="229">
        <v>4.0066776049754317E-5</v>
      </c>
      <c r="G59" s="229">
        <v>0</v>
      </c>
      <c r="H59" s="229">
        <v>4.409029508394751E-4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1.0979799244500881E-3</v>
      </c>
      <c r="T59" s="229">
        <v>1.046616071007E-3</v>
      </c>
      <c r="U59" s="229">
        <v>1.022846703270585E-3</v>
      </c>
      <c r="V59" s="229">
        <v>3.1760249186558342E-4</v>
      </c>
      <c r="W59" s="229">
        <v>7.8382930449247539E-4</v>
      </c>
      <c r="X59" s="229">
        <v>8.625310412397263E-4</v>
      </c>
      <c r="Y59" s="229">
        <v>9.0678406059301975E-4</v>
      </c>
      <c r="DA59" s="73" t="s">
        <v>3108</v>
      </c>
    </row>
    <row r="60" spans="1:105" ht="12" customHeight="1" x14ac:dyDescent="0.25">
      <c r="A60" s="64" t="s">
        <v>159</v>
      </c>
      <c r="B60" s="229">
        <v>7.4406493696007085E-4</v>
      </c>
      <c r="C60" s="229">
        <v>1.372516297234991E-3</v>
      </c>
      <c r="D60" s="229">
        <v>1.649005413351799E-3</v>
      </c>
      <c r="E60" s="229">
        <v>9.7805568183181196E-4</v>
      </c>
      <c r="F60" s="229">
        <v>3.7418412006310638E-4</v>
      </c>
      <c r="G60" s="229">
        <v>2.1983600858498719E-4</v>
      </c>
      <c r="H60" s="229">
        <v>4.3510138085834992E-4</v>
      </c>
      <c r="I60" s="229">
        <v>2.9769216839841848E-4</v>
      </c>
      <c r="J60" s="229">
        <v>3.1999797798746828E-4</v>
      </c>
      <c r="K60" s="229">
        <v>5.496728908438019E-4</v>
      </c>
      <c r="L60" s="229">
        <v>4.9751542108638735E-4</v>
      </c>
      <c r="M60" s="229">
        <v>9.3226553728023055E-4</v>
      </c>
      <c r="N60" s="229">
        <v>5.4628589653216511E-4</v>
      </c>
      <c r="O60" s="229">
        <v>7.6886004106955954E-4</v>
      </c>
      <c r="P60" s="229">
        <v>6.1268708413900522E-4</v>
      </c>
      <c r="Q60" s="229">
        <v>2.763761354052003E-3</v>
      </c>
      <c r="R60" s="229">
        <v>3.8148800392980809E-3</v>
      </c>
      <c r="S60" s="229">
        <v>5.780203971227707E-3</v>
      </c>
      <c r="T60" s="229">
        <v>4.2139408320426364E-3</v>
      </c>
      <c r="U60" s="229">
        <v>6.5427053170296822E-3</v>
      </c>
      <c r="V60" s="229">
        <v>4.9325689233710489E-3</v>
      </c>
      <c r="W60" s="229">
        <v>7.0507124164349254E-3</v>
      </c>
      <c r="X60" s="229">
        <v>9.2125293298759205E-3</v>
      </c>
      <c r="Y60" s="229">
        <v>5.6815854152484488E-3</v>
      </c>
      <c r="DA60" s="73" t="s">
        <v>3109</v>
      </c>
    </row>
    <row r="61" spans="1:105" ht="12" customHeight="1" x14ac:dyDescent="0.25">
      <c r="A61" s="64" t="s">
        <v>32</v>
      </c>
      <c r="B61" s="229">
        <v>2.930473474932051E-3</v>
      </c>
      <c r="C61" s="229">
        <v>1.988401799459881E-3</v>
      </c>
      <c r="D61" s="229">
        <v>2.41570023734715E-3</v>
      </c>
      <c r="E61" s="229">
        <v>1.4026939187177379E-3</v>
      </c>
      <c r="F61" s="229">
        <v>1.7257168033713752E-5</v>
      </c>
      <c r="G61" s="229">
        <v>1.156089979619494E-4</v>
      </c>
      <c r="H61" s="229">
        <v>3.0390991882048448E-4</v>
      </c>
      <c r="I61" s="229">
        <v>2.559063852583624E-4</v>
      </c>
      <c r="J61" s="229">
        <v>2.7593734055807108E-4</v>
      </c>
      <c r="K61" s="229">
        <v>6.6613707477835378E-4</v>
      </c>
      <c r="L61" s="229">
        <v>4.3138492995553038E-4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8.8124996159469294E-4</v>
      </c>
      <c r="V61" s="229">
        <v>0</v>
      </c>
      <c r="W61" s="229">
        <v>6.7189667444594891E-4</v>
      </c>
      <c r="X61" s="229">
        <v>0</v>
      </c>
      <c r="Y61" s="229">
        <v>8.2035239754302113E-3</v>
      </c>
      <c r="DA61" s="73" t="s">
        <v>3110</v>
      </c>
    </row>
    <row r="62" spans="1:105" ht="12" customHeight="1" x14ac:dyDescent="0.25">
      <c r="A62" s="64" t="s">
        <v>33</v>
      </c>
      <c r="B62" s="229">
        <v>6.539222134565849E-4</v>
      </c>
      <c r="C62" s="229">
        <v>6.2999823002752675E-4</v>
      </c>
      <c r="D62" s="229">
        <v>6.4196022173865783E-4</v>
      </c>
      <c r="E62" s="229">
        <v>6.4196022174523861E-4</v>
      </c>
      <c r="F62" s="229">
        <v>6.0507741397053307E-4</v>
      </c>
      <c r="G62" s="229">
        <v>5.9311542226114886E-4</v>
      </c>
      <c r="H62" s="229">
        <v>5.9311542226333082E-4</v>
      </c>
      <c r="I62" s="229">
        <v>6.0507741397150148E-4</v>
      </c>
      <c r="J62" s="229">
        <v>5.8015659791027659E-4</v>
      </c>
      <c r="K62" s="229">
        <v>5.8015659791240662E-4</v>
      </c>
      <c r="L62" s="229">
        <v>5.4327379014085112E-4</v>
      </c>
      <c r="M62" s="229">
        <v>5.3131179842675854E-4</v>
      </c>
      <c r="N62" s="229">
        <v>4.9343215801899646E-4</v>
      </c>
      <c r="O62" s="229">
        <v>4.8147016630310308E-4</v>
      </c>
      <c r="P62" s="229">
        <v>4.4458735853222049E-4</v>
      </c>
      <c r="Q62" s="229">
        <v>4.4458735855677182E-4</v>
      </c>
      <c r="R62" s="229">
        <v>4.4458735856810428E-4</v>
      </c>
      <c r="S62" s="229">
        <v>4.565493502694095E-4</v>
      </c>
      <c r="T62" s="229">
        <v>3.9474572643486322E-4</v>
      </c>
      <c r="U62" s="229">
        <v>1.7783494342210071E-3</v>
      </c>
      <c r="V62" s="229">
        <v>3.2098011089300242E-4</v>
      </c>
      <c r="W62" s="229">
        <v>1.236072476721615E-4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1.8501869205685909E-3</v>
      </c>
      <c r="C63" s="229">
        <v>1.066403830553034E-3</v>
      </c>
      <c r="D63" s="229">
        <v>1.1355825724357991E-3</v>
      </c>
      <c r="E63" s="229">
        <v>9.284500772790196E-4</v>
      </c>
      <c r="F63" s="229">
        <v>3.4996368499957302E-4</v>
      </c>
      <c r="G63" s="229">
        <v>4.5474793411443871E-4</v>
      </c>
      <c r="H63" s="229">
        <v>1.271948937063986E-3</v>
      </c>
      <c r="I63" s="229">
        <v>1.0179906729506261E-3</v>
      </c>
      <c r="J63" s="229">
        <v>1.188966970477262E-3</v>
      </c>
      <c r="K63" s="229">
        <v>2.2362111960287541E-3</v>
      </c>
      <c r="L63" s="229">
        <v>2.3081052422454732E-3</v>
      </c>
      <c r="M63" s="229">
        <v>6.3551523169324362E-3</v>
      </c>
      <c r="N63" s="229">
        <v>3.8920809415723561E-3</v>
      </c>
      <c r="O63" s="229">
        <v>4.687747709054506E-3</v>
      </c>
      <c r="P63" s="229">
        <v>2.7821544382781072E-3</v>
      </c>
      <c r="Q63" s="229">
        <v>1.6919291594455051E-2</v>
      </c>
      <c r="R63" s="229">
        <v>2.110760281709215E-2</v>
      </c>
      <c r="S63" s="229">
        <v>2.6435894999773141E-2</v>
      </c>
      <c r="T63" s="229">
        <v>2.4679092237666709E-2</v>
      </c>
      <c r="U63" s="229">
        <v>2.423597528289877E-2</v>
      </c>
      <c r="V63" s="229">
        <v>2.1836447530213032E-2</v>
      </c>
      <c r="W63" s="229">
        <v>3.1582127136544957E-2</v>
      </c>
      <c r="X63" s="229">
        <v>3.1393125558143171E-2</v>
      </c>
      <c r="Y63" s="229">
        <v>4.2169664816403482E-2</v>
      </c>
      <c r="DA63" s="73" t="s">
        <v>3112</v>
      </c>
    </row>
    <row r="64" spans="1:105" ht="12" customHeight="1" x14ac:dyDescent="0.25">
      <c r="A64" s="64" t="s">
        <v>36</v>
      </c>
      <c r="B64" s="229">
        <v>1.869061204620575E-2</v>
      </c>
      <c r="C64" s="229">
        <v>2.3425567097542521E-2</v>
      </c>
      <c r="D64" s="229">
        <v>2.7163689506798799E-2</v>
      </c>
      <c r="E64" s="229">
        <v>1.5949322279384819E-2</v>
      </c>
      <c r="F64" s="229">
        <v>9.9683264245557339E-3</v>
      </c>
      <c r="G64" s="229">
        <v>1.4952489636835681E-2</v>
      </c>
      <c r="H64" s="229">
        <v>0</v>
      </c>
      <c r="I64" s="229">
        <v>4.9841632122858432E-4</v>
      </c>
      <c r="J64" s="229">
        <v>1.246040803071901E-3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0.37187439826716417</v>
      </c>
      <c r="C65" s="229">
        <v>0.29406562952234228</v>
      </c>
      <c r="D65" s="229">
        <v>0.28382018362402811</v>
      </c>
      <c r="E65" s="229">
        <v>0.3987330569846203</v>
      </c>
      <c r="F65" s="229">
        <v>0.40454758178567268</v>
      </c>
      <c r="G65" s="229">
        <v>0.36412103397093781</v>
      </c>
      <c r="H65" s="229">
        <v>0.35332134912387242</v>
      </c>
      <c r="I65" s="229">
        <v>0.42559171570123361</v>
      </c>
      <c r="J65" s="229">
        <v>0.43334507999441818</v>
      </c>
      <c r="K65" s="229">
        <v>0.35193774541677419</v>
      </c>
      <c r="L65" s="229">
        <v>0.38904185003411212</v>
      </c>
      <c r="M65" s="229">
        <v>0.31704860292761933</v>
      </c>
      <c r="N65" s="229">
        <v>0.35332134912502061</v>
      </c>
      <c r="O65" s="229">
        <v>0.35692190862489409</v>
      </c>
      <c r="P65" s="229">
        <v>0.32064816559861831</v>
      </c>
      <c r="Q65" s="229">
        <v>0.1282036429850785</v>
      </c>
      <c r="R65" s="229">
        <v>7.8084891387254093E-2</v>
      </c>
      <c r="S65" s="229">
        <v>8.738932727089152E-2</v>
      </c>
      <c r="T65" s="229">
        <v>9.2898821286289457E-2</v>
      </c>
      <c r="U65" s="229">
        <v>0.10328282692212599</v>
      </c>
      <c r="V65" s="229">
        <v>8.6696528585671423E-2</v>
      </c>
      <c r="W65" s="229">
        <v>7.3323021853012191E-2</v>
      </c>
      <c r="X65" s="229">
        <v>4.6740485774646963E-2</v>
      </c>
      <c r="Y65" s="229">
        <v>5.2610833203549687E-2</v>
      </c>
      <c r="DA65" s="73" t="s">
        <v>3114</v>
      </c>
    </row>
    <row r="66" spans="1:105" ht="12" customHeight="1" x14ac:dyDescent="0.25">
      <c r="A66" s="64" t="s">
        <v>39</v>
      </c>
      <c r="B66" s="229">
        <v>3.4894126649463043E-2</v>
      </c>
      <c r="C66" s="229">
        <v>3.6638583773198938E-2</v>
      </c>
      <c r="D66" s="229">
        <v>3.8470762170124247E-2</v>
      </c>
      <c r="E66" s="229">
        <v>4.0495329267358042E-2</v>
      </c>
      <c r="F66" s="229">
        <v>6.0939369931236553E-2</v>
      </c>
      <c r="G66" s="229">
        <v>6.2146534261258941E-2</v>
      </c>
      <c r="H66" s="229">
        <v>5.6603147936770952E-2</v>
      </c>
      <c r="I66" s="229">
        <v>5.3370419677156819E-2</v>
      </c>
      <c r="J66" s="229">
        <v>4.966319907987609E-2</v>
      </c>
      <c r="K66" s="229">
        <v>4.3275495507167208E-2</v>
      </c>
      <c r="L66" s="229">
        <v>4.5299065771322367E-2</v>
      </c>
      <c r="M66" s="229">
        <v>3.1162982068325181E-2</v>
      </c>
      <c r="N66" s="229">
        <v>2.5920639201955489E-2</v>
      </c>
      <c r="O66" s="229">
        <v>9.8905734783838323E-3</v>
      </c>
      <c r="P66" s="229">
        <v>1.0259401556084329E-2</v>
      </c>
      <c r="Q66" s="229">
        <v>3.9105744565430846E-3</v>
      </c>
      <c r="R66" s="229">
        <v>1.006800968954676E-3</v>
      </c>
      <c r="S66" s="229">
        <v>2.388809744510071E-2</v>
      </c>
      <c r="T66" s="229">
        <v>2.244667744409154E-2</v>
      </c>
      <c r="U66" s="229">
        <v>2.6229657322117371E-2</v>
      </c>
      <c r="V66" s="229">
        <v>4.2144090460665681E-2</v>
      </c>
      <c r="W66" s="229">
        <v>3.8267408313601682E-2</v>
      </c>
      <c r="X66" s="229">
        <v>4.0205250970352012E-2</v>
      </c>
      <c r="Y66" s="229">
        <v>4.8872710794339233E-2</v>
      </c>
      <c r="DA66" s="73" t="s">
        <v>3115</v>
      </c>
    </row>
    <row r="67" spans="1:105" ht="12" customHeight="1" x14ac:dyDescent="0.25">
      <c r="A67" s="60" t="s">
        <v>3116</v>
      </c>
      <c r="B67" s="262">
        <v>0.47377750372703281</v>
      </c>
      <c r="C67" s="262">
        <v>0.47277209369697187</v>
      </c>
      <c r="D67" s="262">
        <v>0.43905059342181219</v>
      </c>
      <c r="E67" s="262">
        <v>0.49032347610926541</v>
      </c>
      <c r="F67" s="262">
        <v>0.5565534345788069</v>
      </c>
      <c r="G67" s="262">
        <v>0.62072350441688018</v>
      </c>
      <c r="H67" s="262">
        <v>0.72427223610763958</v>
      </c>
      <c r="I67" s="262">
        <v>0.8505128933634396</v>
      </c>
      <c r="J67" s="262">
        <v>0.84404768915433881</v>
      </c>
      <c r="K67" s="262">
        <v>0.81057797741246151</v>
      </c>
      <c r="L67" s="262">
        <v>0.7703435986828473</v>
      </c>
      <c r="M67" s="262">
        <v>0.74198700782807314</v>
      </c>
      <c r="N67" s="262">
        <v>0.8018306047688506</v>
      </c>
      <c r="O67" s="262">
        <v>0.83978980151079119</v>
      </c>
      <c r="P67" s="262">
        <v>0.9195165326597049</v>
      </c>
      <c r="Q67" s="262">
        <v>0.99236446994044858</v>
      </c>
      <c r="R67" s="262">
        <v>1.1312894697774081</v>
      </c>
      <c r="S67" s="262">
        <v>1.150186783287438</v>
      </c>
      <c r="T67" s="262">
        <v>1.1617026366783021</v>
      </c>
      <c r="U67" s="262">
        <v>1.219112639274633</v>
      </c>
      <c r="V67" s="262">
        <v>1.1495622865434589</v>
      </c>
      <c r="W67" s="262">
        <v>1.1450975938898089</v>
      </c>
      <c r="X67" s="262">
        <v>1.0646564343847089</v>
      </c>
      <c r="Y67" s="262">
        <v>1.067330894695266</v>
      </c>
      <c r="DA67" s="72" t="s">
        <v>3117</v>
      </c>
    </row>
    <row r="68" spans="1:105" ht="12" customHeight="1" x14ac:dyDescent="0.25">
      <c r="A68" s="57" t="s">
        <v>3118</v>
      </c>
      <c r="B68" s="261">
        <v>35.604414147203933</v>
      </c>
      <c r="C68" s="261">
        <v>38.015024717457287</v>
      </c>
      <c r="D68" s="261">
        <v>39.47704149815592</v>
      </c>
      <c r="E68" s="261">
        <v>50.05672049991945</v>
      </c>
      <c r="F68" s="261">
        <v>42.484337759387223</v>
      </c>
      <c r="G68" s="261">
        <v>55.218863926751453</v>
      </c>
      <c r="H68" s="261">
        <v>60.015115394607143</v>
      </c>
      <c r="I68" s="261">
        <v>63.704649814035989</v>
      </c>
      <c r="J68" s="261">
        <v>70.647285897848292</v>
      </c>
      <c r="K68" s="261">
        <v>53.927870267497497</v>
      </c>
      <c r="L68" s="261">
        <v>47.70682479678586</v>
      </c>
      <c r="M68" s="261">
        <v>45.65308605855359</v>
      </c>
      <c r="N68" s="261">
        <v>41.970906979873718</v>
      </c>
      <c r="O68" s="261">
        <v>40.259368823845058</v>
      </c>
      <c r="P68" s="261">
        <v>35.890217609161652</v>
      </c>
      <c r="Q68" s="261">
        <v>35.928095563678077</v>
      </c>
      <c r="R68" s="261">
        <v>34.720048125953852</v>
      </c>
      <c r="S68" s="261">
        <v>34.285147392541418</v>
      </c>
      <c r="T68" s="261">
        <v>37.731898118966207</v>
      </c>
      <c r="U68" s="261">
        <v>39.990808240546308</v>
      </c>
      <c r="V68" s="261">
        <v>40.996110454879897</v>
      </c>
      <c r="W68" s="261">
        <v>46.855088182427373</v>
      </c>
      <c r="X68" s="261">
        <v>51.117208287013938</v>
      </c>
      <c r="Y68" s="261">
        <v>58.213648562816871</v>
      </c>
      <c r="DA68" s="70" t="s">
        <v>3119</v>
      </c>
    </row>
    <row r="69" spans="1:105" ht="12" customHeight="1" x14ac:dyDescent="0.25">
      <c r="A69" s="41" t="s">
        <v>3120</v>
      </c>
      <c r="B69" s="350">
        <v>15.82166646716788</v>
      </c>
      <c r="C69" s="350">
        <v>16.10913758901609</v>
      </c>
      <c r="D69" s="350">
        <v>15.949325409681141</v>
      </c>
      <c r="E69" s="350">
        <v>18.46623966337512</v>
      </c>
      <c r="F69" s="350">
        <v>20.062666269469911</v>
      </c>
      <c r="G69" s="350">
        <v>20.862314728356981</v>
      </c>
      <c r="H69" s="350">
        <v>23.402375087592858</v>
      </c>
      <c r="I69" s="350">
        <v>25.70880092824002</v>
      </c>
      <c r="J69" s="350">
        <v>26.425706512240779</v>
      </c>
      <c r="K69" s="350">
        <v>26.02976927653993</v>
      </c>
      <c r="L69" s="350">
        <v>24.14579038365568</v>
      </c>
      <c r="M69" s="350">
        <v>22.419773647113001</v>
      </c>
      <c r="N69" s="350">
        <v>23.34721245280609</v>
      </c>
      <c r="O69" s="350">
        <v>23.687003779089078</v>
      </c>
      <c r="P69" s="350">
        <v>24.834143984058962</v>
      </c>
      <c r="Q69" s="350">
        <v>26.148066470158319</v>
      </c>
      <c r="R69" s="350">
        <v>29.203495196120901</v>
      </c>
      <c r="S69" s="350">
        <v>28.590079680113782</v>
      </c>
      <c r="T69" s="350">
        <v>28.68721737695159</v>
      </c>
      <c r="U69" s="350">
        <v>30.023795822209149</v>
      </c>
      <c r="V69" s="350">
        <v>28.822282912396151</v>
      </c>
      <c r="W69" s="350">
        <v>28.903866199314042</v>
      </c>
      <c r="X69" s="350">
        <v>28.125613502355598</v>
      </c>
      <c r="Y69" s="350">
        <v>29.733853033578331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1.0000000000000002</v>
      </c>
      <c r="D73" s="232">
        <f t="shared" si="3"/>
        <v>0.99999999999999944</v>
      </c>
      <c r="E73" s="232">
        <f t="shared" si="3"/>
        <v>1.0000000000000002</v>
      </c>
      <c r="F73" s="232">
        <f t="shared" si="3"/>
        <v>0.99999999999999978</v>
      </c>
      <c r="G73" s="232">
        <f t="shared" si="3"/>
        <v>1.0000000000000002</v>
      </c>
      <c r="H73" s="232">
        <f t="shared" si="3"/>
        <v>1.0000000000000002</v>
      </c>
      <c r="I73" s="232">
        <f t="shared" si="3"/>
        <v>0.99999999999999978</v>
      </c>
      <c r="J73" s="232">
        <f t="shared" si="3"/>
        <v>0.99999999999999989</v>
      </c>
      <c r="K73" s="232">
        <f t="shared" si="3"/>
        <v>1</v>
      </c>
      <c r="L73" s="232">
        <f t="shared" si="3"/>
        <v>1.0000000000000002</v>
      </c>
      <c r="M73" s="232">
        <f t="shared" si="3"/>
        <v>0.99999999999999989</v>
      </c>
      <c r="N73" s="232">
        <f t="shared" si="3"/>
        <v>0.99999999999999989</v>
      </c>
      <c r="O73" s="232">
        <f t="shared" si="3"/>
        <v>1</v>
      </c>
      <c r="P73" s="232">
        <f t="shared" si="3"/>
        <v>0.99999999999999989</v>
      </c>
      <c r="Q73" s="232">
        <f t="shared" si="3"/>
        <v>1</v>
      </c>
      <c r="R73" s="232">
        <f t="shared" si="3"/>
        <v>0.99999999999999978</v>
      </c>
      <c r="S73" s="232">
        <f t="shared" si="3"/>
        <v>0.99999999999999944</v>
      </c>
      <c r="T73" s="232">
        <f t="shared" si="3"/>
        <v>1.0000000000000002</v>
      </c>
      <c r="U73" s="232">
        <f t="shared" si="3"/>
        <v>0.99999999999999967</v>
      </c>
      <c r="V73" s="232">
        <f t="shared" si="3"/>
        <v>0.99999999999999978</v>
      </c>
      <c r="W73" s="232">
        <f t="shared" si="3"/>
        <v>1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8.5293350340376519E-3</v>
      </c>
      <c r="C74" s="299">
        <f t="shared" si="4"/>
        <v>8.9107407452389403E-3</v>
      </c>
      <c r="D74" s="299">
        <f t="shared" si="4"/>
        <v>8.9951421409379135E-3</v>
      </c>
      <c r="E74" s="299">
        <f t="shared" si="4"/>
        <v>8.7061991085321238E-3</v>
      </c>
      <c r="F74" s="299">
        <f t="shared" si="4"/>
        <v>1.0079851364466741E-2</v>
      </c>
      <c r="G74" s="299">
        <f t="shared" si="4"/>
        <v>8.6447972045324353E-3</v>
      </c>
      <c r="H74" s="299">
        <f t="shared" si="4"/>
        <v>8.9468216065820023E-3</v>
      </c>
      <c r="I74" s="299">
        <f t="shared" si="4"/>
        <v>8.6694302147350411E-3</v>
      </c>
      <c r="J74" s="299">
        <f t="shared" si="4"/>
        <v>8.5493117385274705E-3</v>
      </c>
      <c r="K74" s="299">
        <f t="shared" si="4"/>
        <v>1.0566664908559467E-2</v>
      </c>
      <c r="L74" s="299">
        <f t="shared" si="4"/>
        <v>1.0353372118832613E-2</v>
      </c>
      <c r="M74" s="299">
        <f t="shared" si="4"/>
        <v>9.9656910363981107E-3</v>
      </c>
      <c r="N74" s="299">
        <f t="shared" si="4"/>
        <v>1.0443221955422567E-2</v>
      </c>
      <c r="O74" s="299">
        <f t="shared" si="4"/>
        <v>1.0577566455434916E-2</v>
      </c>
      <c r="P74" s="299">
        <f t="shared" si="4"/>
        <v>1.1529497664073723E-2</v>
      </c>
      <c r="Q74" s="299">
        <f t="shared" si="4"/>
        <v>1.2855115434777815E-2</v>
      </c>
      <c r="R74" s="299">
        <f t="shared" si="4"/>
        <v>1.4412747152551546E-2</v>
      </c>
      <c r="S74" s="299">
        <f t="shared" si="4"/>
        <v>1.3129823698005456E-2</v>
      </c>
      <c r="T74" s="299">
        <f t="shared" si="4"/>
        <v>1.2352294752482547E-2</v>
      </c>
      <c r="U74" s="299">
        <f t="shared" si="4"/>
        <v>1.2100671598680444E-2</v>
      </c>
      <c r="V74" s="299">
        <f t="shared" si="4"/>
        <v>1.1931233811443898E-2</v>
      </c>
      <c r="W74" s="299">
        <f t="shared" si="4"/>
        <v>1.1038324151250436E-2</v>
      </c>
      <c r="X74" s="299">
        <f t="shared" si="4"/>
        <v>1.094983654480898E-2</v>
      </c>
      <c r="Y74" s="299">
        <f t="shared" si="4"/>
        <v>1.0823173733626118E-2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4.1083708149293957E-3</v>
      </c>
      <c r="C75" s="233">
        <f t="shared" si="5"/>
        <v>4.2728494950326429E-3</v>
      </c>
      <c r="D75" s="233">
        <f t="shared" si="5"/>
        <v>4.2574821678927257E-3</v>
      </c>
      <c r="E75" s="233">
        <f t="shared" si="5"/>
        <v>4.0936320603103009E-3</v>
      </c>
      <c r="F75" s="233">
        <f t="shared" si="5"/>
        <v>4.7779242022286924E-3</v>
      </c>
      <c r="G75" s="233">
        <f t="shared" si="5"/>
        <v>4.1579369624987362E-3</v>
      </c>
      <c r="H75" s="233">
        <f t="shared" si="5"/>
        <v>4.3432862461120041E-3</v>
      </c>
      <c r="I75" s="233">
        <f t="shared" si="5"/>
        <v>4.2842452680421804E-3</v>
      </c>
      <c r="J75" s="233">
        <f t="shared" si="5"/>
        <v>4.1839258340795136E-3</v>
      </c>
      <c r="K75" s="233">
        <f t="shared" si="5"/>
        <v>5.1375152688337786E-3</v>
      </c>
      <c r="L75" s="233">
        <f t="shared" si="5"/>
        <v>5.065272130664507E-3</v>
      </c>
      <c r="M75" s="233">
        <f t="shared" si="5"/>
        <v>4.9253746997556819E-3</v>
      </c>
      <c r="N75" s="233">
        <f t="shared" si="5"/>
        <v>5.2198044059077455E-3</v>
      </c>
      <c r="O75" s="233">
        <f t="shared" si="5"/>
        <v>5.3431606811656764E-3</v>
      </c>
      <c r="P75" s="233">
        <f t="shared" si="5"/>
        <v>5.9179344914684802E-3</v>
      </c>
      <c r="Q75" s="233">
        <f t="shared" si="5"/>
        <v>6.6648023497894769E-3</v>
      </c>
      <c r="R75" s="233">
        <f t="shared" si="5"/>
        <v>7.5391578770225669E-3</v>
      </c>
      <c r="S75" s="233">
        <f t="shared" si="5"/>
        <v>6.9924132415404251E-3</v>
      </c>
      <c r="T75" s="233">
        <f t="shared" si="5"/>
        <v>6.600369444158493E-3</v>
      </c>
      <c r="U75" s="233">
        <f t="shared" si="5"/>
        <v>6.4749356538013371E-3</v>
      </c>
      <c r="V75" s="233">
        <f t="shared" si="5"/>
        <v>6.3269067273493971E-3</v>
      </c>
      <c r="W75" s="233">
        <f t="shared" si="5"/>
        <v>5.8343833078334561E-3</v>
      </c>
      <c r="X75" s="233">
        <f t="shared" si="5"/>
        <v>5.6708449804358362E-3</v>
      </c>
      <c r="Y75" s="233">
        <f t="shared" si="5"/>
        <v>5.4912082982492543E-3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6.8290489726918722E-3</v>
      </c>
      <c r="C76" s="233">
        <f t="shared" si="6"/>
        <v>7.0790360806059294E-3</v>
      </c>
      <c r="D76" s="233">
        <f t="shared" si="6"/>
        <v>6.9852998112697774E-3</v>
      </c>
      <c r="E76" s="233">
        <f t="shared" si="6"/>
        <v>6.6829098352206981E-3</v>
      </c>
      <c r="F76" s="233">
        <f t="shared" si="6"/>
        <v>7.8479151552586345E-3</v>
      </c>
      <c r="G76" s="233">
        <f t="shared" si="6"/>
        <v>6.9040758730397724E-3</v>
      </c>
      <c r="H76" s="233">
        <f t="shared" si="6"/>
        <v>7.2607024513573109E-3</v>
      </c>
      <c r="I76" s="233">
        <f t="shared" si="6"/>
        <v>7.2533354884097012E-3</v>
      </c>
      <c r="J76" s="233">
        <f t="shared" si="6"/>
        <v>7.0348955124166779E-3</v>
      </c>
      <c r="K76" s="233">
        <f t="shared" si="6"/>
        <v>8.5979219870677102E-3</v>
      </c>
      <c r="L76" s="233">
        <f t="shared" si="6"/>
        <v>8.5149572728041526E-3</v>
      </c>
      <c r="M76" s="233">
        <f t="shared" si="6"/>
        <v>8.3394308089287938E-3</v>
      </c>
      <c r="N76" s="233">
        <f t="shared" si="6"/>
        <v>8.9072492867202178E-3</v>
      </c>
      <c r="O76" s="233">
        <f t="shared" si="6"/>
        <v>9.1836824091553384E-3</v>
      </c>
      <c r="P76" s="233">
        <f t="shared" si="6"/>
        <v>1.0280595684037696E-2</v>
      </c>
      <c r="Q76" s="233">
        <f t="shared" si="6"/>
        <v>1.1653950281449055E-2</v>
      </c>
      <c r="R76" s="233">
        <f t="shared" si="6"/>
        <v>1.325836860424855E-2</v>
      </c>
      <c r="S76" s="233">
        <f t="shared" si="6"/>
        <v>1.2436232609059475E-2</v>
      </c>
      <c r="T76" s="233">
        <f t="shared" si="6"/>
        <v>1.1763231339207481E-2</v>
      </c>
      <c r="U76" s="233">
        <f t="shared" si="6"/>
        <v>1.1549579013975523E-2</v>
      </c>
      <c r="V76" s="233">
        <f t="shared" si="6"/>
        <v>1.1222677379694772E-2</v>
      </c>
      <c r="W76" s="233">
        <f t="shared" si="6"/>
        <v>1.0327997024761082E-2</v>
      </c>
      <c r="X76" s="233">
        <f t="shared" si="6"/>
        <v>9.9089735427579633E-3</v>
      </c>
      <c r="Y76" s="233">
        <f t="shared" si="6"/>
        <v>9.4659780733647586E-3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3.064174050074061E-3</v>
      </c>
      <c r="C77" s="233">
        <f t="shared" si="7"/>
        <v>3.2038894151715991E-3</v>
      </c>
      <c r="D77" s="233">
        <f t="shared" si="7"/>
        <v>3.2420595041197505E-3</v>
      </c>
      <c r="E77" s="233">
        <f t="shared" si="7"/>
        <v>3.1417131854204654E-3</v>
      </c>
      <c r="F77" s="233">
        <f t="shared" si="7"/>
        <v>3.6320278297659321E-3</v>
      </c>
      <c r="G77" s="233">
        <f t="shared" si="7"/>
        <v>3.10650148055657E-3</v>
      </c>
      <c r="H77" s="233">
        <f t="shared" si="7"/>
        <v>3.2094179788028187E-3</v>
      </c>
      <c r="I77" s="233">
        <f t="shared" si="7"/>
        <v>3.0993170491977143E-3</v>
      </c>
      <c r="J77" s="233">
        <f t="shared" si="7"/>
        <v>3.0621133112520632E-3</v>
      </c>
      <c r="K77" s="233">
        <f t="shared" si="7"/>
        <v>3.7893885715201041E-3</v>
      </c>
      <c r="L77" s="233">
        <f t="shared" si="7"/>
        <v>3.7084904601294901E-3</v>
      </c>
      <c r="M77" s="233">
        <f t="shared" si="7"/>
        <v>3.5626532565715321E-3</v>
      </c>
      <c r="N77" s="233">
        <f t="shared" si="7"/>
        <v>3.7251820949006863E-3</v>
      </c>
      <c r="O77" s="233">
        <f t="shared" si="7"/>
        <v>3.7652290450074853E-3</v>
      </c>
      <c r="P77" s="233">
        <f t="shared" si="7"/>
        <v>4.090924210361252E-3</v>
      </c>
      <c r="Q77" s="233">
        <f t="shared" si="7"/>
        <v>4.5519737672182819E-3</v>
      </c>
      <c r="R77" s="233">
        <f t="shared" si="7"/>
        <v>5.0941704768109235E-3</v>
      </c>
      <c r="S77" s="233">
        <f t="shared" si="7"/>
        <v>4.6233021751771785E-3</v>
      </c>
      <c r="T77" s="233">
        <f t="shared" si="7"/>
        <v>4.346429573752612E-3</v>
      </c>
      <c r="U77" s="233">
        <f t="shared" si="7"/>
        <v>4.2566267203289956E-3</v>
      </c>
      <c r="V77" s="233">
        <f t="shared" si="7"/>
        <v>4.2050609374537301E-3</v>
      </c>
      <c r="W77" s="233">
        <f t="shared" si="7"/>
        <v>3.8930288122220186E-3</v>
      </c>
      <c r="X77" s="233">
        <f t="shared" si="7"/>
        <v>3.8781802672382469E-3</v>
      </c>
      <c r="Y77" s="233">
        <f t="shared" si="7"/>
        <v>3.8492964383864724E-3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1.1378833388457944E-2</v>
      </c>
      <c r="C78" s="300">
        <f t="shared" si="8"/>
        <v>1.1635775673903108E-2</v>
      </c>
      <c r="D78" s="300">
        <f t="shared" si="8"/>
        <v>1.1663608279434485E-2</v>
      </c>
      <c r="E78" s="300">
        <f t="shared" si="8"/>
        <v>1.1467900563373557E-2</v>
      </c>
      <c r="F78" s="300">
        <f t="shared" si="8"/>
        <v>1.1973688727246815E-2</v>
      </c>
      <c r="G78" s="300">
        <f t="shared" si="8"/>
        <v>1.2445017372890761E-2</v>
      </c>
      <c r="H78" s="300">
        <f t="shared" si="8"/>
        <v>1.3255049369971147E-2</v>
      </c>
      <c r="I78" s="300">
        <f t="shared" si="8"/>
        <v>1.3131784332326741E-2</v>
      </c>
      <c r="J78" s="300">
        <f t="shared" si="8"/>
        <v>1.2961363636627494E-2</v>
      </c>
      <c r="K78" s="300">
        <f t="shared" si="8"/>
        <v>1.3310453598485671E-2</v>
      </c>
      <c r="L78" s="300">
        <f t="shared" si="8"/>
        <v>1.2682674834160322E-2</v>
      </c>
      <c r="M78" s="300">
        <f t="shared" si="8"/>
        <v>1.3005735951446188E-2</v>
      </c>
      <c r="N78" s="300">
        <f t="shared" si="8"/>
        <v>1.3142974576009594E-2</v>
      </c>
      <c r="O78" s="300">
        <f t="shared" si="8"/>
        <v>1.3631483140406374E-2</v>
      </c>
      <c r="P78" s="300">
        <f t="shared" si="8"/>
        <v>1.4194614711937214E-2</v>
      </c>
      <c r="Q78" s="300">
        <f t="shared" si="8"/>
        <v>1.5994401156881694E-2</v>
      </c>
      <c r="R78" s="300">
        <f t="shared" si="8"/>
        <v>1.7120593808127731E-2</v>
      </c>
      <c r="S78" s="300">
        <f t="shared" si="8"/>
        <v>1.5758789010478259E-2</v>
      </c>
      <c r="T78" s="300">
        <f t="shared" si="8"/>
        <v>1.5276473223895417E-2</v>
      </c>
      <c r="U78" s="300">
        <f t="shared" si="8"/>
        <v>1.5254789422381298E-2</v>
      </c>
      <c r="V78" s="300">
        <f t="shared" si="8"/>
        <v>1.5033719852709957E-2</v>
      </c>
      <c r="W78" s="300">
        <f t="shared" si="8"/>
        <v>1.4816496611931688E-2</v>
      </c>
      <c r="X78" s="300">
        <f t="shared" si="8"/>
        <v>1.4591889879993979E-2</v>
      </c>
      <c r="Y78" s="300">
        <f t="shared" si="8"/>
        <v>1.4203663882567373E-2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0.27395163463638372</v>
      </c>
      <c r="C79" s="301">
        <f t="shared" si="9"/>
        <v>0.25303425173099114</v>
      </c>
      <c r="D79" s="301">
        <f t="shared" si="9"/>
        <v>0.24817399044267377</v>
      </c>
      <c r="E79" s="301">
        <f t="shared" si="9"/>
        <v>0.25334627952308564</v>
      </c>
      <c r="F79" s="301">
        <f t="shared" si="9"/>
        <v>0.27613656029871864</v>
      </c>
      <c r="G79" s="301">
        <f t="shared" si="9"/>
        <v>0.23576309639196918</v>
      </c>
      <c r="H79" s="301">
        <f t="shared" si="9"/>
        <v>0.21796060825921856</v>
      </c>
      <c r="I79" s="301">
        <f t="shared" si="9"/>
        <v>0.22815856550686572</v>
      </c>
      <c r="J79" s="301">
        <f t="shared" si="9"/>
        <v>0.22024266485279373</v>
      </c>
      <c r="K79" s="301">
        <f t="shared" si="9"/>
        <v>0.21867536587587116</v>
      </c>
      <c r="L79" s="301">
        <f t="shared" si="9"/>
        <v>0.23518194625630892</v>
      </c>
      <c r="M79" s="301">
        <f t="shared" si="9"/>
        <v>0.21791486143299815</v>
      </c>
      <c r="N79" s="301">
        <f t="shared" si="9"/>
        <v>0.22890176340051588</v>
      </c>
      <c r="O79" s="301">
        <f t="shared" si="9"/>
        <v>0.22760814078446878</v>
      </c>
      <c r="P79" s="301">
        <f t="shared" si="9"/>
        <v>0.22375429024842355</v>
      </c>
      <c r="Q79" s="301">
        <f t="shared" si="9"/>
        <v>0.15612791457848194</v>
      </c>
      <c r="R79" s="301">
        <f t="shared" si="9"/>
        <v>0.13472130305799904</v>
      </c>
      <c r="S79" s="301">
        <f t="shared" si="9"/>
        <v>0.14974665309920451</v>
      </c>
      <c r="T79" s="301">
        <f t="shared" si="9"/>
        <v>0.14619656565647185</v>
      </c>
      <c r="U79" s="301">
        <f t="shared" si="9"/>
        <v>0.1498275758175559</v>
      </c>
      <c r="V79" s="301">
        <f t="shared" si="9"/>
        <v>0.14857392288283619</v>
      </c>
      <c r="W79" s="301">
        <f t="shared" si="9"/>
        <v>0.14322747398916341</v>
      </c>
      <c r="X79" s="301">
        <f t="shared" si="9"/>
        <v>0.13510329585507586</v>
      </c>
      <c r="Y79" s="301">
        <f t="shared" si="9"/>
        <v>0.14005020884084818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0.34233648056269983</v>
      </c>
      <c r="C80" s="301">
        <f t="shared" si="10"/>
        <v>0.35035840644718685</v>
      </c>
      <c r="D80" s="301">
        <f t="shared" si="10"/>
        <v>0.35617614729882935</v>
      </c>
      <c r="E80" s="301">
        <f t="shared" si="10"/>
        <v>0.34923910367569655</v>
      </c>
      <c r="F80" s="301">
        <f t="shared" si="10"/>
        <v>0.31929027316480146</v>
      </c>
      <c r="G80" s="301">
        <f t="shared" si="10"/>
        <v>0.35299482452864361</v>
      </c>
      <c r="H80" s="301">
        <f t="shared" si="10"/>
        <v>0.35635558359158054</v>
      </c>
      <c r="I80" s="301">
        <f t="shared" si="10"/>
        <v>0.34457067019162113</v>
      </c>
      <c r="J80" s="301">
        <f t="shared" si="10"/>
        <v>0.35154179418505654</v>
      </c>
      <c r="K80" s="301">
        <f t="shared" si="10"/>
        <v>0.34088036633696339</v>
      </c>
      <c r="L80" s="301">
        <f t="shared" si="10"/>
        <v>0.33149614641998426</v>
      </c>
      <c r="M80" s="301">
        <f t="shared" si="10"/>
        <v>0.34682577994276842</v>
      </c>
      <c r="N80" s="301">
        <f t="shared" si="10"/>
        <v>0.33099288925218984</v>
      </c>
      <c r="O80" s="301">
        <f t="shared" si="10"/>
        <v>0.32708395465318318</v>
      </c>
      <c r="P80" s="301">
        <f t="shared" si="10"/>
        <v>0.31559522736212076</v>
      </c>
      <c r="Q80" s="301">
        <f t="shared" si="10"/>
        <v>0.34761706980242901</v>
      </c>
      <c r="R80" s="301">
        <f t="shared" si="10"/>
        <v>0.34247632862494487</v>
      </c>
      <c r="S80" s="301">
        <f t="shared" si="10"/>
        <v>0.34309377569757182</v>
      </c>
      <c r="T80" s="301">
        <f t="shared" si="10"/>
        <v>0.35117782573643486</v>
      </c>
      <c r="U80" s="301">
        <f t="shared" si="10"/>
        <v>0.35142280569077172</v>
      </c>
      <c r="V80" s="301">
        <f t="shared" si="10"/>
        <v>0.35557015842200873</v>
      </c>
      <c r="W80" s="301">
        <f t="shared" si="10"/>
        <v>0.36909328256584112</v>
      </c>
      <c r="X80" s="301">
        <f t="shared" si="10"/>
        <v>0.37901191503338894</v>
      </c>
      <c r="Y80" s="301">
        <f t="shared" si="10"/>
        <v>0.38361722430026124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0.33815964337038279</v>
      </c>
      <c r="C81" s="302">
        <f t="shared" si="11"/>
        <v>0.34614481466714547</v>
      </c>
      <c r="D81" s="302">
        <f t="shared" si="11"/>
        <v>0.3523581537426585</v>
      </c>
      <c r="E81" s="302">
        <f t="shared" si="11"/>
        <v>0.34575504210208796</v>
      </c>
      <c r="F81" s="302">
        <f t="shared" si="11"/>
        <v>0.31495697190308369</v>
      </c>
      <c r="G81" s="302">
        <f t="shared" si="11"/>
        <v>0.34880862448947003</v>
      </c>
      <c r="H81" s="302">
        <f t="shared" si="11"/>
        <v>0.35171050968804912</v>
      </c>
      <c r="I81" s="302">
        <f t="shared" si="11"/>
        <v>0.33947982628380846</v>
      </c>
      <c r="J81" s="302">
        <f t="shared" si="11"/>
        <v>0.34684094274676963</v>
      </c>
      <c r="K81" s="302">
        <f t="shared" si="11"/>
        <v>0.33533293547678289</v>
      </c>
      <c r="L81" s="302">
        <f t="shared" si="11"/>
        <v>0.32581532674710617</v>
      </c>
      <c r="M81" s="302">
        <f t="shared" si="11"/>
        <v>0.34096949548149463</v>
      </c>
      <c r="N81" s="302">
        <f t="shared" si="11"/>
        <v>0.32440036384231846</v>
      </c>
      <c r="O81" s="302">
        <f t="shared" si="11"/>
        <v>0.3199682417603068</v>
      </c>
      <c r="P81" s="302">
        <f t="shared" si="11"/>
        <v>0.30710666301912137</v>
      </c>
      <c r="Q81" s="302">
        <f t="shared" si="11"/>
        <v>0.33763428578332821</v>
      </c>
      <c r="R81" s="302">
        <f t="shared" si="11"/>
        <v>0.33076300591130736</v>
      </c>
      <c r="S81" s="302">
        <f t="shared" si="11"/>
        <v>0.33145332849083597</v>
      </c>
      <c r="T81" s="302">
        <f t="shared" si="11"/>
        <v>0.34005483726590036</v>
      </c>
      <c r="U81" s="302">
        <f t="shared" si="11"/>
        <v>0.34045605316307143</v>
      </c>
      <c r="V81" s="302">
        <f t="shared" si="11"/>
        <v>0.34520437230984352</v>
      </c>
      <c r="W81" s="302">
        <f t="shared" si="11"/>
        <v>0.35965167550679472</v>
      </c>
      <c r="X81" s="302">
        <f t="shared" si="11"/>
        <v>0.37055670541669733</v>
      </c>
      <c r="Y81" s="302">
        <f t="shared" si="11"/>
        <v>0.37614924846362824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4.1768371923170443E-3</v>
      </c>
      <c r="C82" s="302">
        <f t="shared" si="12"/>
        <v>4.2135917800413744E-3</v>
      </c>
      <c r="D82" s="302">
        <f t="shared" si="12"/>
        <v>3.8179935561708637E-3</v>
      </c>
      <c r="E82" s="302">
        <f t="shared" si="12"/>
        <v>3.4840615736085752E-3</v>
      </c>
      <c r="F82" s="302">
        <f t="shared" si="12"/>
        <v>4.333301261717739E-3</v>
      </c>
      <c r="G82" s="302">
        <f t="shared" si="12"/>
        <v>4.1862000391735855E-3</v>
      </c>
      <c r="H82" s="302">
        <f t="shared" si="12"/>
        <v>4.6450739035314688E-3</v>
      </c>
      <c r="I82" s="302">
        <f t="shared" si="12"/>
        <v>5.0908439078126708E-3</v>
      </c>
      <c r="J82" s="302">
        <f t="shared" si="12"/>
        <v>4.7008514382869127E-3</v>
      </c>
      <c r="K82" s="302">
        <f t="shared" si="12"/>
        <v>5.5474308601804641E-3</v>
      </c>
      <c r="L82" s="302">
        <f t="shared" si="12"/>
        <v>5.6808196728781015E-3</v>
      </c>
      <c r="M82" s="302">
        <f t="shared" si="12"/>
        <v>5.8562844612737499E-3</v>
      </c>
      <c r="N82" s="302">
        <f t="shared" si="12"/>
        <v>6.5925254098713696E-3</v>
      </c>
      <c r="O82" s="302">
        <f t="shared" si="12"/>
        <v>7.1157128928763949E-3</v>
      </c>
      <c r="P82" s="302">
        <f t="shared" si="12"/>
        <v>8.4885643429993326E-3</v>
      </c>
      <c r="Q82" s="302">
        <f t="shared" si="12"/>
        <v>9.9827840191007936E-3</v>
      </c>
      <c r="R82" s="302">
        <f t="shared" si="12"/>
        <v>1.1713322713637554E-2</v>
      </c>
      <c r="S82" s="302">
        <f t="shared" si="12"/>
        <v>1.1640447206735832E-2</v>
      </c>
      <c r="T82" s="302">
        <f t="shared" si="12"/>
        <v>1.1122988470534468E-2</v>
      </c>
      <c r="U82" s="302">
        <f t="shared" si="12"/>
        <v>1.0966752527700352E-2</v>
      </c>
      <c r="V82" s="302">
        <f t="shared" si="12"/>
        <v>1.0365786112165215E-2</v>
      </c>
      <c r="W82" s="302">
        <f t="shared" si="12"/>
        <v>9.4416070590464286E-3</v>
      </c>
      <c r="X82" s="302">
        <f t="shared" si="12"/>
        <v>8.4552096166915607E-3</v>
      </c>
      <c r="Y82" s="302">
        <f t="shared" si="12"/>
        <v>7.4679758366330033E-3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4.0893947785325756E-2</v>
      </c>
      <c r="C83" s="301">
        <f t="shared" si="13"/>
        <v>3.4198741821086988E-2</v>
      </c>
      <c r="D83" s="301">
        <f t="shared" si="13"/>
        <v>3.3689212458003159E-2</v>
      </c>
      <c r="E83" s="301">
        <f t="shared" si="13"/>
        <v>3.3753324529419891E-2</v>
      </c>
      <c r="F83" s="301">
        <f t="shared" si="13"/>
        <v>3.6274207866281549E-2</v>
      </c>
      <c r="G83" s="301">
        <f t="shared" si="13"/>
        <v>2.9394007835375862E-2</v>
      </c>
      <c r="H83" s="301">
        <f t="shared" si="13"/>
        <v>2.7180545331340889E-2</v>
      </c>
      <c r="I83" s="301">
        <f t="shared" si="13"/>
        <v>2.8897265210787521E-2</v>
      </c>
      <c r="J83" s="301">
        <f t="shared" si="13"/>
        <v>2.7268518954005713E-2</v>
      </c>
      <c r="K83" s="301">
        <f t="shared" si="13"/>
        <v>2.8558754930382024E-2</v>
      </c>
      <c r="L83" s="301">
        <f t="shared" si="13"/>
        <v>3.3433815855225042E-2</v>
      </c>
      <c r="M83" s="301">
        <f t="shared" si="13"/>
        <v>3.0738922660909312E-2</v>
      </c>
      <c r="N83" s="301">
        <f t="shared" si="13"/>
        <v>3.352984117019725E-2</v>
      </c>
      <c r="O83" s="301">
        <f t="shared" si="13"/>
        <v>3.3981812550489258E-2</v>
      </c>
      <c r="P83" s="301">
        <f t="shared" si="13"/>
        <v>3.2778546304171798E-2</v>
      </c>
      <c r="Q83" s="301">
        <f t="shared" si="13"/>
        <v>1.9971141257512787E-2</v>
      </c>
      <c r="R83" s="301">
        <f t="shared" si="13"/>
        <v>1.5413808834828785E-2</v>
      </c>
      <c r="S83" s="301">
        <f t="shared" si="13"/>
        <v>2.0400536054438159E-2</v>
      </c>
      <c r="T83" s="301">
        <f t="shared" si="13"/>
        <v>1.9288907547195758E-2</v>
      </c>
      <c r="U83" s="301">
        <f t="shared" si="13"/>
        <v>2.0151619747830522E-2</v>
      </c>
      <c r="V83" s="301">
        <f t="shared" si="13"/>
        <v>1.8989329548935251E-2</v>
      </c>
      <c r="W83" s="301">
        <f t="shared" si="13"/>
        <v>1.7576762312755633E-2</v>
      </c>
      <c r="X83" s="301">
        <f t="shared" si="13"/>
        <v>1.4685043952655949E-2</v>
      </c>
      <c r="Y83" s="301">
        <f t="shared" si="13"/>
        <v>1.5951816957600635E-2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6.733153675163403E-3</v>
      </c>
      <c r="C84" s="302">
        <f t="shared" si="14"/>
        <v>5.4292313723400681E-3</v>
      </c>
      <c r="D84" s="302">
        <f t="shared" si="14"/>
        <v>5.8598821303813943E-3</v>
      </c>
      <c r="E84" s="302">
        <f t="shared" si="14"/>
        <v>4.5531494886882195E-3</v>
      </c>
      <c r="F84" s="302">
        <f t="shared" si="14"/>
        <v>3.0402620243432693E-3</v>
      </c>
      <c r="G84" s="302">
        <f t="shared" si="14"/>
        <v>2.5966370394036064E-3</v>
      </c>
      <c r="H84" s="302">
        <f t="shared" si="14"/>
        <v>3.3113473731632703E-3</v>
      </c>
      <c r="I84" s="302">
        <f t="shared" si="14"/>
        <v>2.9155752796453647E-3</v>
      </c>
      <c r="J84" s="302">
        <f t="shared" si="14"/>
        <v>2.8521631792669667E-3</v>
      </c>
      <c r="K84" s="302">
        <f t="shared" si="14"/>
        <v>3.8589734203779862E-3</v>
      </c>
      <c r="L84" s="302">
        <f t="shared" si="14"/>
        <v>4.3185082122007131E-3</v>
      </c>
      <c r="M84" s="302">
        <f t="shared" si="14"/>
        <v>5.3212117195969863E-3</v>
      </c>
      <c r="N84" s="302">
        <f t="shared" si="14"/>
        <v>4.9524224247290477E-3</v>
      </c>
      <c r="O84" s="302">
        <f t="shared" si="14"/>
        <v>5.3545135153550598E-3</v>
      </c>
      <c r="P84" s="302">
        <f t="shared" si="14"/>
        <v>4.6142612785791005E-3</v>
      </c>
      <c r="Q84" s="302">
        <f t="shared" si="14"/>
        <v>5.4149620297695728E-3</v>
      </c>
      <c r="R84" s="302">
        <f t="shared" si="14"/>
        <v>4.6510341596229764E-3</v>
      </c>
      <c r="S84" s="302">
        <f t="shared" si="14"/>
        <v>6.2336485250518514E-3</v>
      </c>
      <c r="T84" s="302">
        <f t="shared" si="14"/>
        <v>5.7720817605414485E-3</v>
      </c>
      <c r="U84" s="302">
        <f t="shared" si="14"/>
        <v>5.9918333967443945E-3</v>
      </c>
      <c r="V84" s="302">
        <f t="shared" si="14"/>
        <v>5.4757651356708717E-3</v>
      </c>
      <c r="W84" s="302">
        <f t="shared" si="14"/>
        <v>5.5474893616861498E-3</v>
      </c>
      <c r="X84" s="302">
        <f t="shared" si="14"/>
        <v>4.8047893200084783E-3</v>
      </c>
      <c r="Y84" s="302">
        <f t="shared" si="14"/>
        <v>5.3898288352408532E-3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3.3728193115243804E-2</v>
      </c>
      <c r="C85" s="302">
        <f t="shared" si="15"/>
        <v>2.8333102728671202E-2</v>
      </c>
      <c r="D85" s="302">
        <f t="shared" si="15"/>
        <v>2.7433895280732642E-2</v>
      </c>
      <c r="E85" s="302">
        <f t="shared" si="15"/>
        <v>2.8839325806322209E-2</v>
      </c>
      <c r="F85" s="302">
        <f t="shared" si="15"/>
        <v>3.2785139639831797E-2</v>
      </c>
      <c r="G85" s="302">
        <f t="shared" si="15"/>
        <v>2.6363800077629278E-2</v>
      </c>
      <c r="H85" s="302">
        <f t="shared" si="15"/>
        <v>2.3388101018169002E-2</v>
      </c>
      <c r="I85" s="302">
        <f t="shared" si="15"/>
        <v>2.5454423954975845E-2</v>
      </c>
      <c r="J85" s="302">
        <f t="shared" si="15"/>
        <v>2.3929481875773314E-2</v>
      </c>
      <c r="K85" s="302">
        <f t="shared" si="15"/>
        <v>2.4125226170913918E-2</v>
      </c>
      <c r="L85" s="302">
        <f t="shared" si="15"/>
        <v>2.8526937034047666E-2</v>
      </c>
      <c r="M85" s="302">
        <f t="shared" si="15"/>
        <v>2.4811167193537542E-2</v>
      </c>
      <c r="N85" s="302">
        <f t="shared" si="15"/>
        <v>2.7894621470874386E-2</v>
      </c>
      <c r="O85" s="302">
        <f t="shared" si="15"/>
        <v>2.7890314485514857E-2</v>
      </c>
      <c r="P85" s="302">
        <f t="shared" si="15"/>
        <v>2.7285112290067769E-2</v>
      </c>
      <c r="Q85" s="302">
        <f t="shared" si="15"/>
        <v>1.352224802576492E-2</v>
      </c>
      <c r="R85" s="302">
        <f t="shared" si="15"/>
        <v>9.549609108436205E-3</v>
      </c>
      <c r="S85" s="302">
        <f t="shared" si="15"/>
        <v>1.2961269782974382E-2</v>
      </c>
      <c r="T85" s="302">
        <f t="shared" si="15"/>
        <v>1.2364801980777523E-2</v>
      </c>
      <c r="U85" s="302">
        <f t="shared" si="15"/>
        <v>1.3023944125002877E-2</v>
      </c>
      <c r="V85" s="302">
        <f t="shared" si="15"/>
        <v>1.243996513736155E-2</v>
      </c>
      <c r="W85" s="302">
        <f t="shared" si="15"/>
        <v>1.1051392219953961E-2</v>
      </c>
      <c r="X85" s="302">
        <f t="shared" si="15"/>
        <v>9.0045364937758453E-3</v>
      </c>
      <c r="Y85" s="302">
        <f t="shared" si="15"/>
        <v>9.7885191964227937E-3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4.3260099491855097E-4</v>
      </c>
      <c r="C86" s="302">
        <f t="shared" si="16"/>
        <v>4.3640772007571383E-4</v>
      </c>
      <c r="D86" s="302">
        <f t="shared" si="16"/>
        <v>3.9543504688912526E-4</v>
      </c>
      <c r="E86" s="302">
        <f t="shared" si="16"/>
        <v>3.6084923440945962E-4</v>
      </c>
      <c r="F86" s="302">
        <f t="shared" si="16"/>
        <v>4.4880620210648015E-4</v>
      </c>
      <c r="G86" s="302">
        <f t="shared" si="16"/>
        <v>4.3357071834297856E-4</v>
      </c>
      <c r="H86" s="302">
        <f t="shared" si="16"/>
        <v>4.8109694000861601E-4</v>
      </c>
      <c r="I86" s="302">
        <f t="shared" si="16"/>
        <v>5.2726597616631246E-4</v>
      </c>
      <c r="J86" s="302">
        <f t="shared" si="16"/>
        <v>4.8687389896543006E-4</v>
      </c>
      <c r="K86" s="302">
        <f t="shared" si="16"/>
        <v>5.7455533909011973E-4</v>
      </c>
      <c r="L86" s="302">
        <f t="shared" si="16"/>
        <v>5.8837060897666072E-4</v>
      </c>
      <c r="M86" s="302">
        <f t="shared" si="16"/>
        <v>6.0654374777478152E-4</v>
      </c>
      <c r="N86" s="302">
        <f t="shared" si="16"/>
        <v>6.8279727459382062E-4</v>
      </c>
      <c r="O86" s="302">
        <f t="shared" si="16"/>
        <v>7.3698454961934091E-4</v>
      </c>
      <c r="P86" s="302">
        <f t="shared" si="16"/>
        <v>8.7917273552493079E-4</v>
      </c>
      <c r="Q86" s="302">
        <f t="shared" si="16"/>
        <v>1.0339312019782966E-3</v>
      </c>
      <c r="R86" s="302">
        <f t="shared" si="16"/>
        <v>1.2131655667696039E-3</v>
      </c>
      <c r="S86" s="302">
        <f t="shared" si="16"/>
        <v>1.2056177464119246E-3</v>
      </c>
      <c r="T86" s="302">
        <f t="shared" si="16"/>
        <v>1.1520238058767842E-3</v>
      </c>
      <c r="U86" s="302">
        <f t="shared" si="16"/>
        <v>1.1358422260832504E-3</v>
      </c>
      <c r="V86" s="302">
        <f t="shared" si="16"/>
        <v>1.0735992759028259E-3</v>
      </c>
      <c r="W86" s="302">
        <f t="shared" si="16"/>
        <v>9.7788073111552271E-4</v>
      </c>
      <c r="X86" s="302">
        <f t="shared" si="16"/>
        <v>8.757181388716254E-4</v>
      </c>
      <c r="Y86" s="302">
        <f t="shared" si="16"/>
        <v>7.7346892593698944E-4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7.7383535355524313E-3</v>
      </c>
      <c r="C87" s="301">
        <f t="shared" si="17"/>
        <v>6.8663070308529351E-3</v>
      </c>
      <c r="D87" s="301">
        <f t="shared" si="17"/>
        <v>6.6387185013525828E-3</v>
      </c>
      <c r="E87" s="301">
        <f t="shared" si="17"/>
        <v>6.1286135521774164E-3</v>
      </c>
      <c r="F87" s="301">
        <f t="shared" si="17"/>
        <v>6.4881800679661315E-3</v>
      </c>
      <c r="G87" s="301">
        <f t="shared" si="17"/>
        <v>5.747093588783417E-3</v>
      </c>
      <c r="H87" s="301">
        <f t="shared" si="17"/>
        <v>6.0999323600933516E-3</v>
      </c>
      <c r="I87" s="301">
        <f t="shared" si="17"/>
        <v>6.4132492624992942E-3</v>
      </c>
      <c r="J87" s="301">
        <f t="shared" si="17"/>
        <v>6.0161618021586424E-3</v>
      </c>
      <c r="K87" s="301">
        <f t="shared" si="17"/>
        <v>6.9772405767793534E-3</v>
      </c>
      <c r="L87" s="301">
        <f t="shared" si="17"/>
        <v>7.5784366993668865E-3</v>
      </c>
      <c r="M87" s="301">
        <f t="shared" si="17"/>
        <v>7.8147922363154404E-3</v>
      </c>
      <c r="N87" s="301">
        <f t="shared" si="17"/>
        <v>8.3921771918262708E-3</v>
      </c>
      <c r="O87" s="301">
        <f t="shared" si="17"/>
        <v>8.8944723128401623E-3</v>
      </c>
      <c r="P87" s="301">
        <f t="shared" si="17"/>
        <v>9.4730310933958464E-3</v>
      </c>
      <c r="Q87" s="301">
        <f t="shared" si="17"/>
        <v>9.743103881492075E-3</v>
      </c>
      <c r="R87" s="301">
        <f t="shared" si="17"/>
        <v>1.0298296236553007E-2</v>
      </c>
      <c r="S87" s="301">
        <f t="shared" si="17"/>
        <v>1.1115044262099957E-2</v>
      </c>
      <c r="T87" s="301">
        <f t="shared" si="17"/>
        <v>1.0548682639749472E-2</v>
      </c>
      <c r="U87" s="301">
        <f t="shared" si="17"/>
        <v>1.0574803056726754E-2</v>
      </c>
      <c r="V87" s="301">
        <f t="shared" si="17"/>
        <v>9.9369073755751578E-3</v>
      </c>
      <c r="W87" s="301">
        <f t="shared" si="17"/>
        <v>9.2455611324799188E-3</v>
      </c>
      <c r="X87" s="301">
        <f t="shared" si="17"/>
        <v>8.1485636216557071E-3</v>
      </c>
      <c r="Y87" s="301">
        <f t="shared" si="17"/>
        <v>7.7743912669971009E-3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2.4261959481881481E-3</v>
      </c>
      <c r="C88" s="302">
        <f t="shared" si="18"/>
        <v>1.9356341131005258E-3</v>
      </c>
      <c r="D88" s="302">
        <f t="shared" si="18"/>
        <v>2.0384878033189377E-3</v>
      </c>
      <c r="E88" s="302">
        <f t="shared" si="18"/>
        <v>1.644471379909432E-3</v>
      </c>
      <c r="F88" s="302">
        <f t="shared" si="18"/>
        <v>1.1430363661923979E-3</v>
      </c>
      <c r="G88" s="302">
        <f t="shared" si="18"/>
        <v>9.8277731419772339E-4</v>
      </c>
      <c r="H88" s="302">
        <f t="shared" si="18"/>
        <v>1.254669777981488E-3</v>
      </c>
      <c r="I88" s="302">
        <f t="shared" si="18"/>
        <v>1.1164080018231349E-3</v>
      </c>
      <c r="J88" s="302">
        <f t="shared" si="18"/>
        <v>1.0931161523096472E-3</v>
      </c>
      <c r="K88" s="302">
        <f t="shared" si="18"/>
        <v>1.4770974674366616E-3</v>
      </c>
      <c r="L88" s="302">
        <f t="shared" si="18"/>
        <v>1.6585221075694225E-3</v>
      </c>
      <c r="M88" s="302">
        <f t="shared" si="18"/>
        <v>2.0578752438637064E-3</v>
      </c>
      <c r="N88" s="302">
        <f t="shared" si="18"/>
        <v>1.9142018340835073E-3</v>
      </c>
      <c r="O88" s="302">
        <f t="shared" si="18"/>
        <v>2.0692750207601382E-3</v>
      </c>
      <c r="P88" s="302">
        <f t="shared" si="18"/>
        <v>1.7814006487386872E-3</v>
      </c>
      <c r="Q88" s="302">
        <f t="shared" si="18"/>
        <v>2.0943352549530367E-3</v>
      </c>
      <c r="R88" s="302">
        <f t="shared" si="18"/>
        <v>1.7988374020292495E-3</v>
      </c>
      <c r="S88" s="302">
        <f t="shared" si="18"/>
        <v>2.4073189205633325E-3</v>
      </c>
      <c r="T88" s="302">
        <f t="shared" si="18"/>
        <v>2.2295730649452019E-3</v>
      </c>
      <c r="U88" s="302">
        <f t="shared" si="18"/>
        <v>2.3098881552646878E-3</v>
      </c>
      <c r="V88" s="302">
        <f t="shared" si="18"/>
        <v>2.1151416019267E-3</v>
      </c>
      <c r="W88" s="302">
        <f t="shared" si="18"/>
        <v>2.1421837370527853E-3</v>
      </c>
      <c r="X88" s="302">
        <f t="shared" si="18"/>
        <v>1.8544313709285406E-3</v>
      </c>
      <c r="Y88" s="302">
        <f t="shared" si="18"/>
        <v>2.077081288372563E-3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2.5375443096108184E-3</v>
      </c>
      <c r="C89" s="302">
        <f t="shared" si="19"/>
        <v>2.1316440924392119E-3</v>
      </c>
      <c r="D89" s="302">
        <f t="shared" si="19"/>
        <v>2.0639921214344287E-3</v>
      </c>
      <c r="E89" s="302">
        <f t="shared" si="19"/>
        <v>2.1697298412280018E-3</v>
      </c>
      <c r="F89" s="302">
        <f t="shared" si="19"/>
        <v>2.4665935779183794E-3</v>
      </c>
      <c r="G89" s="302">
        <f t="shared" si="19"/>
        <v>1.9834833914203834E-3</v>
      </c>
      <c r="H89" s="302">
        <f t="shared" si="19"/>
        <v>1.7596063461945339E-3</v>
      </c>
      <c r="I89" s="302">
        <f t="shared" si="19"/>
        <v>1.9150663790577429E-3</v>
      </c>
      <c r="J89" s="302">
        <f t="shared" si="19"/>
        <v>1.8003371944155476E-3</v>
      </c>
      <c r="K89" s="302">
        <f t="shared" si="19"/>
        <v>1.815064037937097E-3</v>
      </c>
      <c r="L89" s="302">
        <f t="shared" si="19"/>
        <v>2.1462272376712968E-3</v>
      </c>
      <c r="M89" s="302">
        <f t="shared" si="19"/>
        <v>1.8666708860341718E-3</v>
      </c>
      <c r="N89" s="302">
        <f t="shared" si="19"/>
        <v>2.0986549068996393E-3</v>
      </c>
      <c r="O89" s="302">
        <f t="shared" si="19"/>
        <v>2.0983308703835636E-3</v>
      </c>
      <c r="P89" s="302">
        <f t="shared" si="19"/>
        <v>2.052798416807606E-3</v>
      </c>
      <c r="Q89" s="302">
        <f t="shared" si="19"/>
        <v>1.0173478138506525E-3</v>
      </c>
      <c r="R89" s="302">
        <f t="shared" si="19"/>
        <v>7.1846588903595244E-4</v>
      </c>
      <c r="S89" s="302">
        <f t="shared" si="19"/>
        <v>9.7514255420496905E-4</v>
      </c>
      <c r="T89" s="302">
        <f t="shared" si="19"/>
        <v>9.3026723366351229E-4</v>
      </c>
      <c r="U89" s="302">
        <f t="shared" si="19"/>
        <v>9.7985786520397833E-4</v>
      </c>
      <c r="V89" s="302">
        <f t="shared" si="19"/>
        <v>9.3592214199585274E-4</v>
      </c>
      <c r="W89" s="302">
        <f t="shared" si="19"/>
        <v>8.3145270620343275E-4</v>
      </c>
      <c r="X89" s="302">
        <f t="shared" si="19"/>
        <v>6.7745729106777493E-4</v>
      </c>
      <c r="Y89" s="302">
        <f t="shared" si="19"/>
        <v>7.3644031571832951E-4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2.7746132777534652E-3</v>
      </c>
      <c r="C90" s="302">
        <f t="shared" si="20"/>
        <v>2.7990288253131978E-3</v>
      </c>
      <c r="D90" s="302">
        <f t="shared" si="20"/>
        <v>2.536238576599216E-3</v>
      </c>
      <c r="E90" s="302">
        <f t="shared" si="20"/>
        <v>2.314412331039982E-3</v>
      </c>
      <c r="F90" s="302">
        <f t="shared" si="20"/>
        <v>2.878550123855354E-3</v>
      </c>
      <c r="G90" s="302">
        <f t="shared" si="20"/>
        <v>2.7808328831653109E-3</v>
      </c>
      <c r="H90" s="302">
        <f t="shared" si="20"/>
        <v>3.0856562359173304E-3</v>
      </c>
      <c r="I90" s="302">
        <f t="shared" si="20"/>
        <v>3.3817748816184169E-3</v>
      </c>
      <c r="J90" s="302">
        <f t="shared" si="20"/>
        <v>3.1227084554334471E-3</v>
      </c>
      <c r="K90" s="302">
        <f t="shared" si="20"/>
        <v>3.6850790714055945E-3</v>
      </c>
      <c r="L90" s="302">
        <f t="shared" si="20"/>
        <v>3.7736873541261672E-3</v>
      </c>
      <c r="M90" s="302">
        <f t="shared" si="20"/>
        <v>3.8902461064175627E-3</v>
      </c>
      <c r="N90" s="302">
        <f t="shared" si="20"/>
        <v>4.379320450843124E-3</v>
      </c>
      <c r="O90" s="302">
        <f t="shared" si="20"/>
        <v>4.7268664216964604E-3</v>
      </c>
      <c r="P90" s="302">
        <f t="shared" si="20"/>
        <v>5.6388320278495541E-3</v>
      </c>
      <c r="Q90" s="302">
        <f t="shared" si="20"/>
        <v>6.6314208126883852E-3</v>
      </c>
      <c r="R90" s="302">
        <f t="shared" si="20"/>
        <v>7.7809929454878048E-3</v>
      </c>
      <c r="S90" s="302">
        <f t="shared" si="20"/>
        <v>7.7325827873316565E-3</v>
      </c>
      <c r="T90" s="302">
        <f t="shared" si="20"/>
        <v>7.3888423411407585E-3</v>
      </c>
      <c r="U90" s="302">
        <f t="shared" si="20"/>
        <v>7.2850570362580896E-3</v>
      </c>
      <c r="V90" s="302">
        <f t="shared" si="20"/>
        <v>6.8858436316526061E-3</v>
      </c>
      <c r="W90" s="302">
        <f t="shared" si="20"/>
        <v>6.2719246892236997E-3</v>
      </c>
      <c r="X90" s="302">
        <f t="shared" si="20"/>
        <v>5.6166749596593913E-3</v>
      </c>
      <c r="Y90" s="302">
        <f t="shared" si="20"/>
        <v>4.9608696629062088E-3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0.20851239128564109</v>
      </c>
      <c r="C91" s="301">
        <f t="shared" si="21"/>
        <v>0.22506647790289866</v>
      </c>
      <c r="D91" s="301">
        <f t="shared" si="21"/>
        <v>0.22804477897935349</v>
      </c>
      <c r="E91" s="301">
        <f t="shared" si="21"/>
        <v>0.23627645181447232</v>
      </c>
      <c r="F91" s="301">
        <f t="shared" si="21"/>
        <v>0.21973325133056976</v>
      </c>
      <c r="G91" s="301">
        <f t="shared" si="21"/>
        <v>0.24737976165860395</v>
      </c>
      <c r="H91" s="301">
        <f t="shared" si="21"/>
        <v>0.25568564668706395</v>
      </c>
      <c r="I91" s="301">
        <f t="shared" si="21"/>
        <v>0.25329984561603242</v>
      </c>
      <c r="J91" s="301">
        <f t="shared" si="21"/>
        <v>0.26137252653066034</v>
      </c>
      <c r="K91" s="301">
        <f t="shared" si="21"/>
        <v>0.24516884448626999</v>
      </c>
      <c r="L91" s="301">
        <f t="shared" si="21"/>
        <v>0.23370174263661611</v>
      </c>
      <c r="M91" s="301">
        <f t="shared" si="21"/>
        <v>0.23935963623555301</v>
      </c>
      <c r="N91" s="301">
        <f t="shared" si="21"/>
        <v>0.22923052597921462</v>
      </c>
      <c r="O91" s="301">
        <f t="shared" si="21"/>
        <v>0.22660510798032263</v>
      </c>
      <c r="P91" s="301">
        <f t="shared" si="21"/>
        <v>0.22009273498938517</v>
      </c>
      <c r="Q91" s="301">
        <f t="shared" si="21"/>
        <v>0.24008751612754695</v>
      </c>
      <c r="R91" s="301">
        <f t="shared" si="21"/>
        <v>0.23880399911103198</v>
      </c>
      <c r="S91" s="301">
        <f t="shared" si="21"/>
        <v>0.23049538078585405</v>
      </c>
      <c r="T91" s="301">
        <f t="shared" si="21"/>
        <v>0.23998830477840308</v>
      </c>
      <c r="U91" s="301">
        <f t="shared" si="21"/>
        <v>0.23897325773915623</v>
      </c>
      <c r="V91" s="301">
        <f t="shared" si="21"/>
        <v>0.24556547253047828</v>
      </c>
      <c r="W91" s="301">
        <f t="shared" si="21"/>
        <v>0.25663453137549663</v>
      </c>
      <c r="X91" s="301">
        <f t="shared" si="21"/>
        <v>0.26967267046978577</v>
      </c>
      <c r="Y91" s="301">
        <f t="shared" si="21"/>
        <v>0.270572438741984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9.2657429934206406E-2</v>
      </c>
      <c r="C92" s="235">
        <f t="shared" si="22"/>
        <v>9.5373523657031348E-2</v>
      </c>
      <c r="D92" s="235">
        <f t="shared" si="22"/>
        <v>9.2133560416132604E-2</v>
      </c>
      <c r="E92" s="235">
        <f t="shared" si="22"/>
        <v>8.7163872152291128E-2</v>
      </c>
      <c r="F92" s="235">
        <f t="shared" si="22"/>
        <v>0.10376611999269544</v>
      </c>
      <c r="G92" s="235">
        <f t="shared" si="22"/>
        <v>9.346288710310581E-2</v>
      </c>
      <c r="H92" s="235">
        <f t="shared" si="22"/>
        <v>9.9702406117877701E-2</v>
      </c>
      <c r="I92" s="235">
        <f t="shared" si="22"/>
        <v>0.10222229185948239</v>
      </c>
      <c r="J92" s="235">
        <f t="shared" si="22"/>
        <v>9.776672364242181E-2</v>
      </c>
      <c r="K92" s="235">
        <f t="shared" si="22"/>
        <v>0.11833748345926746</v>
      </c>
      <c r="L92" s="235">
        <f t="shared" si="22"/>
        <v>0.11828314531590789</v>
      </c>
      <c r="M92" s="235">
        <f t="shared" si="22"/>
        <v>0.1175471217383552</v>
      </c>
      <c r="N92" s="235">
        <f t="shared" si="22"/>
        <v>0.12751437068709523</v>
      </c>
      <c r="O92" s="235">
        <f t="shared" si="22"/>
        <v>0.13332538998752605</v>
      </c>
      <c r="P92" s="235">
        <f t="shared" si="22"/>
        <v>0.1522926032406243</v>
      </c>
      <c r="Q92" s="235">
        <f t="shared" si="22"/>
        <v>0.17473301136242089</v>
      </c>
      <c r="R92" s="235">
        <f t="shared" si="22"/>
        <v>0.20086122621588071</v>
      </c>
      <c r="S92" s="235">
        <f t="shared" si="22"/>
        <v>0.19220804936657013</v>
      </c>
      <c r="T92" s="235">
        <f t="shared" si="22"/>
        <v>0.18246091530824865</v>
      </c>
      <c r="U92" s="235">
        <f t="shared" si="22"/>
        <v>0.17941333553879116</v>
      </c>
      <c r="V92" s="235">
        <f t="shared" si="22"/>
        <v>0.1726446105315145</v>
      </c>
      <c r="W92" s="235">
        <f t="shared" si="22"/>
        <v>0.15831215871626458</v>
      </c>
      <c r="X92" s="235">
        <f t="shared" si="22"/>
        <v>0.14837878585220302</v>
      </c>
      <c r="Y92" s="235">
        <f t="shared" si="22"/>
        <v>0.13820059946611488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17.73370683439973</v>
      </c>
      <c r="C96" s="320">
        <f t="shared" si="23"/>
        <v>17.032423622107817</v>
      </c>
      <c r="D96" s="320">
        <f t="shared" si="23"/>
        <v>18.184929722769859</v>
      </c>
      <c r="E96" s="320">
        <f t="shared" si="23"/>
        <v>17.961880020552584</v>
      </c>
      <c r="F96" s="320">
        <f t="shared" si="23"/>
        <v>15.753341298980542</v>
      </c>
      <c r="G96" s="320">
        <f t="shared" si="23"/>
        <v>15.142489570309227</v>
      </c>
      <c r="H96" s="320">
        <f t="shared" si="23"/>
        <v>13.605833253109465</v>
      </c>
      <c r="I96" s="320">
        <f t="shared" si="23"/>
        <v>12.73101477718884</v>
      </c>
      <c r="J96" s="320">
        <f t="shared" si="23"/>
        <v>12.4676386010988</v>
      </c>
      <c r="K96" s="320">
        <f t="shared" si="23"/>
        <v>12.894691941793219</v>
      </c>
      <c r="L96" s="320">
        <f t="shared" si="23"/>
        <v>14.174721723215248</v>
      </c>
      <c r="M96" s="320">
        <f t="shared" si="23"/>
        <v>14.936575398463971</v>
      </c>
      <c r="N96" s="320">
        <f t="shared" si="23"/>
        <v>16.859137337146375</v>
      </c>
      <c r="O96" s="320">
        <f t="shared" si="23"/>
        <v>17.19454285202087</v>
      </c>
      <c r="P96" s="320">
        <f t="shared" si="23"/>
        <v>16.972298069628224</v>
      </c>
      <c r="Q96" s="320">
        <f t="shared" si="23"/>
        <v>15.366048558723577</v>
      </c>
      <c r="R96" s="320">
        <f t="shared" si="23"/>
        <v>15.523627111885204</v>
      </c>
      <c r="S96" s="320">
        <f t="shared" si="23"/>
        <v>15.747859716632805</v>
      </c>
      <c r="T96" s="320">
        <f t="shared" si="23"/>
        <v>15.476753204374154</v>
      </c>
      <c r="U96" s="320">
        <f t="shared" si="23"/>
        <v>15.548329360776656</v>
      </c>
      <c r="V96" s="320">
        <f t="shared" si="23"/>
        <v>14.981976265675129</v>
      </c>
      <c r="W96" s="320">
        <f t="shared" si="23"/>
        <v>15.416766779378326</v>
      </c>
      <c r="X96" s="320">
        <f t="shared" si="23"/>
        <v>14.106148551440025</v>
      </c>
      <c r="Y96" s="320">
        <f t="shared" si="23"/>
        <v>13.234937325274784</v>
      </c>
      <c r="DA96" s="95"/>
    </row>
    <row r="97" spans="1:105" ht="12" customHeight="1" x14ac:dyDescent="0.25">
      <c r="A97" s="55" t="s">
        <v>91</v>
      </c>
      <c r="B97" s="330">
        <f>IF(B$6=0,0,B$6/OIS!B$5*1000)</f>
        <v>0.15125672698599854</v>
      </c>
      <c r="C97" s="330">
        <f>IF(C$6=0,0,C$6/OIS!C$5*1000)</f>
        <v>0.15177151115968632</v>
      </c>
      <c r="D97" s="330">
        <f>IF(D$6=0,0,D$6/OIS!D$5*1000)</f>
        <v>0.16357602767928164</v>
      </c>
      <c r="E97" s="330">
        <f>IF(E$6=0,0,E$6/OIS!E$5*1000)</f>
        <v>0.15637970382249586</v>
      </c>
      <c r="F97" s="330">
        <f>IF(F$6=0,0,F$6/OIS!F$5*1000)</f>
        <v>0.15879133878743931</v>
      </c>
      <c r="G97" s="330">
        <f>IF(G$6=0,0,G$6/OIS!G$5*1000)</f>
        <v>0.13090375150707073</v>
      </c>
      <c r="H97" s="330">
        <f>IF(H$6=0,0,H$6/OIS!H$5*1000)</f>
        <v>0.12172896292447161</v>
      </c>
      <c r="I97" s="330">
        <f>IF(I$6=0,0,I$6/OIS!I$5*1000)</f>
        <v>0.11037064417359925</v>
      </c>
      <c r="J97" s="330">
        <f>IF(J$6=0,0,J$6/OIS!J$5*1000)</f>
        <v>0.10658972904409218</v>
      </c>
      <c r="K97" s="330">
        <f>IF(K$6=0,0,K$6/OIS!K$5*1000)</f>
        <v>0.13625388884803091</v>
      </c>
      <c r="L97" s="330">
        <f>IF(L$6=0,0,L$6/OIS!L$5*1000)</f>
        <v>0.14675616868134767</v>
      </c>
      <c r="M97" s="330">
        <f>IF(M$6=0,0,M$6/OIS!M$5*1000)</f>
        <v>0.14885329556295696</v>
      </c>
      <c r="N97" s="330">
        <f>IF(N$6=0,0,N$6/OIS!N$5*1000)</f>
        <v>0.17606371318877137</v>
      </c>
      <c r="O97" s="330">
        <f>IF(O$6=0,0,O$6/OIS!O$5*1000)</f>
        <v>0.18187641968807416</v>
      </c>
      <c r="P97" s="330">
        <f>IF(P$6=0,0,P$6/OIS!P$5*1000)</f>
        <v>0.19568207094774159</v>
      </c>
      <c r="Q97" s="330">
        <f>IF(Q$6=0,0,Q$6/OIS!Q$5*1000)</f>
        <v>0.19753232799879286</v>
      </c>
      <c r="R97" s="330">
        <f>IF(R$6=0,0,R$6/OIS!R$5*1000)</f>
        <v>0.22373811245409556</v>
      </c>
      <c r="S97" s="330">
        <f>IF(S$6=0,0,S$6/OIS!S$5*1000)</f>
        <v>0.20676662170031102</v>
      </c>
      <c r="T97" s="330">
        <f>IF(T$6=0,0,T$6/OIS!T$5*1000)</f>
        <v>0.19117341739185825</v>
      </c>
      <c r="U97" s="330">
        <f>IF(U$6=0,0,U$6/OIS!U$5*1000)</f>
        <v>0.18814522750287932</v>
      </c>
      <c r="V97" s="330">
        <f>IF(V$6=0,0,V$6/OIS!V$5*1000)</f>
        <v>0.17875346178327312</v>
      </c>
      <c r="W97" s="330">
        <f>IF(W$6=0,0,W$6/OIS!W$5*1000)</f>
        <v>0.17017526907500716</v>
      </c>
      <c r="X97" s="330">
        <f>IF(X$6=0,0,X$6/OIS!X$5*1000)</f>
        <v>0.15446002091506222</v>
      </c>
      <c r="Y97" s="330">
        <f>IF(Y$6=0,0,Y$6/OIS!Y$5*1000)</f>
        <v>0.14324402602510194</v>
      </c>
      <c r="DA97" s="67"/>
    </row>
    <row r="98" spans="1:105" ht="12" customHeight="1" x14ac:dyDescent="0.25">
      <c r="A98" s="173" t="s">
        <v>92</v>
      </c>
      <c r="B98" s="331">
        <f>IF(B$7=0,0,B$7/OIS!B$5*1000)</f>
        <v>7.2856643598961796E-2</v>
      </c>
      <c r="C98" s="331">
        <f>IF(C$7=0,0,C$7/OIS!C$5*1000)</f>
        <v>7.2776982672905416E-2</v>
      </c>
      <c r="D98" s="331">
        <f>IF(D$7=0,0,D$7/OIS!D$5*1000)</f>
        <v>7.74220140190751E-2</v>
      </c>
      <c r="E98" s="331">
        <f>IF(E$7=0,0,E$7/OIS!E$5*1000)</f>
        <v>7.3529327915581102E-2</v>
      </c>
      <c r="F98" s="331">
        <f>IF(F$7=0,0,F$7/OIS!F$5*1000)</f>
        <v>7.5268270658367969E-2</v>
      </c>
      <c r="G98" s="331">
        <f>IF(G$7=0,0,G$7/OIS!G$5*1000)</f>
        <v>6.296151708864034E-2</v>
      </c>
      <c r="H98" s="331">
        <f>IF(H$7=0,0,H$7/OIS!H$5*1000)</f>
        <v>5.9094028435123659E-2</v>
      </c>
      <c r="I98" s="331">
        <f>IF(I$7=0,0,I$7/OIS!I$5*1000)</f>
        <v>5.4542789816546373E-2</v>
      </c>
      <c r="J98" s="331">
        <f>IF(J$7=0,0,J$7/OIS!J$5*1000)</f>
        <v>5.2163675233104244E-2</v>
      </c>
      <c r="K98" s="331">
        <f>IF(K$7=0,0,K$7/OIS!K$5*1000)</f>
        <v>6.6246676737870533E-2</v>
      </c>
      <c r="L98" s="331">
        <f>IF(L$7=0,0,L$7/OIS!L$5*1000)</f>
        <v>7.1798822904526952E-2</v>
      </c>
      <c r="M98" s="331">
        <f>IF(M$7=0,0,M$7/OIS!M$5*1000)</f>
        <v>7.3568230568587592E-2</v>
      </c>
      <c r="N98" s="331">
        <f>IF(N$7=0,0,N$7/OIS!N$5*1000)</f>
        <v>8.8001399352240425E-2</v>
      </c>
      <c r="O98" s="331">
        <f>IF(O$7=0,0,O$7/OIS!O$5*1000)</f>
        <v>9.1873205297536245E-2</v>
      </c>
      <c r="P98" s="331">
        <f>IF(P$7=0,0,P$7/OIS!P$5*1000)</f>
        <v>0.10044094814573677</v>
      </c>
      <c r="Q98" s="331">
        <f>IF(Q$7=0,0,Q$7/OIS!Q$5*1000)</f>
        <v>0.10241167654116011</v>
      </c>
      <c r="R98" s="331">
        <f>IF(R$7=0,0,R$7/OIS!R$5*1000)</f>
        <v>0.11703507562053046</v>
      </c>
      <c r="S98" s="331">
        <f>IF(S$7=0,0,S$7/OIS!S$5*1000)</f>
        <v>0.11011554280850433</v>
      </c>
      <c r="T98" s="331">
        <f>IF(T$7=0,0,T$7/OIS!T$5*1000)</f>
        <v>0.10215228894493317</v>
      </c>
      <c r="U98" s="331">
        <f>IF(U$7=0,0,U$7/OIS!U$5*1000)</f>
        <v>0.10067443213513892</v>
      </c>
      <c r="V98" s="331">
        <f>IF(V$7=0,0,V$7/OIS!V$5*1000)</f>
        <v>9.4789566424288985E-2</v>
      </c>
      <c r="W98" s="331">
        <f>IF(W$7=0,0,W$7/OIS!W$5*1000)</f>
        <v>8.9947326758366253E-2</v>
      </c>
      <c r="X98" s="331">
        <f>IF(X$7=0,0,X$7/OIS!X$5*1000)</f>
        <v>7.9993781706215891E-2</v>
      </c>
      <c r="Y98" s="331">
        <f>IF(Y$7=0,0,Y$7/OIS!Y$5*1000)</f>
        <v>7.2675797667357683E-2</v>
      </c>
      <c r="DA98" s="177"/>
    </row>
    <row r="99" spans="1:105" ht="12" customHeight="1" x14ac:dyDescent="0.25">
      <c r="A99" s="173" t="s">
        <v>93</v>
      </c>
      <c r="B99" s="331">
        <f>IF(B$8=0,0,B$8/OIS!B$5*1000)</f>
        <v>0.12110435243947629</v>
      </c>
      <c r="C99" s="331">
        <f>IF(C$8=0,0,C$8/OIS!C$5*1000)</f>
        <v>0.12057314136106595</v>
      </c>
      <c r="D99" s="331">
        <f>IF(D$8=0,0,D$8/OIS!D$5*1000)</f>
        <v>0.1270271861604185</v>
      </c>
      <c r="E99" s="331">
        <f>IF(E$8=0,0,E$8/OIS!E$5*1000)</f>
        <v>0.12003762464840499</v>
      </c>
      <c r="F99" s="331">
        <f>IF(F$8=0,0,F$8/OIS!F$5*1000)</f>
        <v>0.12363088592623117</v>
      </c>
      <c r="G99" s="331">
        <f>IF(G$8=0,0,G$8/OIS!G$5*1000)</f>
        <v>0.1045448969001283</v>
      </c>
      <c r="H99" s="331">
        <f>IF(H$8=0,0,H$8/OIS!H$5*1000)</f>
        <v>9.8787906853610663E-2</v>
      </c>
      <c r="I99" s="331">
        <f>IF(I$8=0,0,I$8/OIS!I$5*1000)</f>
        <v>9.2342321286852144E-2</v>
      </c>
      <c r="J99" s="331">
        <f>IF(J$8=0,0,J$8/OIS!J$5*1000)</f>
        <v>8.7708534845302902E-2</v>
      </c>
      <c r="K99" s="331">
        <f>IF(K$8=0,0,K$8/OIS!K$5*1000)</f>
        <v>0.11086755536280872</v>
      </c>
      <c r="L99" s="331">
        <f>IF(L$8=0,0,L$8/OIS!L$5*1000)</f>
        <v>0.12069714982706664</v>
      </c>
      <c r="M99" s="331">
        <f>IF(M$8=0,0,M$8/OIS!M$5*1000)</f>
        <v>0.12456253705783832</v>
      </c>
      <c r="N99" s="331">
        <f>IF(N$8=0,0,N$8/OIS!N$5*1000)</f>
        <v>0.15016853902101526</v>
      </c>
      <c r="O99" s="331">
        <f>IF(O$8=0,0,O$8/OIS!O$5*1000)</f>
        <v>0.15790922072357175</v>
      </c>
      <c r="P99" s="331">
        <f>IF(P$8=0,0,P$8/OIS!P$5*1000)</f>
        <v>0.17448533428282129</v>
      </c>
      <c r="Q99" s="331">
        <f>IF(Q$8=0,0,Q$8/OIS!Q$5*1000)</f>
        <v>0.17907516592569647</v>
      </c>
      <c r="R99" s="331">
        <f>IF(R$8=0,0,R$8/OIS!R$5*1000)</f>
        <v>0.20581797032428045</v>
      </c>
      <c r="S99" s="331">
        <f>IF(S$8=0,0,S$8/OIS!S$5*1000)</f>
        <v>0.19584404653088311</v>
      </c>
      <c r="T99" s="331">
        <f>IF(T$8=0,0,T$8/OIS!T$5*1000)</f>
        <v>0.18205662832287381</v>
      </c>
      <c r="U99" s="331">
        <f>IF(U$8=0,0,U$8/OIS!U$5*1000)</f>
        <v>0.17957665848760551</v>
      </c>
      <c r="V99" s="331">
        <f>IF(V$8=0,0,V$8/OIS!V$5*1000)</f>
        <v>0.16813788613991626</v>
      </c>
      <c r="W99" s="331">
        <f>IF(W$8=0,0,W$8/OIS!W$5*1000)</f>
        <v>0.15922432142885484</v>
      </c>
      <c r="X99" s="331">
        <f>IF(X$8=0,0,X$8/OIS!X$5*1000)</f>
        <v>0.13977745278643275</v>
      </c>
      <c r="Y99" s="331">
        <f>IF(Y$8=0,0,Y$8/OIS!Y$5*1000)</f>
        <v>0.12528162652340794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5.4339164293588663E-2</v>
      </c>
      <c r="C100" s="331">
        <f>IF(C$9=0,0,C$9/OIS!C$5*1000)</f>
        <v>5.4570001757589928E-2</v>
      </c>
      <c r="D100" s="331">
        <f>IF(D$9=0,0,D$9/OIS!D$5*1000)</f>
        <v>5.8956624239455774E-2</v>
      </c>
      <c r="E100" s="331">
        <f>IF(E$9=0,0,E$9/OIS!E$5*1000)</f>
        <v>5.6431075295510461E-2</v>
      </c>
      <c r="F100" s="331">
        <f>IF(F$9=0,0,F$9/OIS!F$5*1000)</f>
        <v>5.7216574009698352E-2</v>
      </c>
      <c r="G100" s="331">
        <f>IF(G$9=0,0,G$9/OIS!G$5*1000)</f>
        <v>4.7040166269478018E-2</v>
      </c>
      <c r="H100" s="331">
        <f>IF(H$9=0,0,H$9/OIS!H$5*1000)</f>
        <v>4.3666805859122734E-2</v>
      </c>
      <c r="I100" s="331">
        <f>IF(I$9=0,0,I$9/OIS!I$5*1000)</f>
        <v>3.9457451152529417E-2</v>
      </c>
      <c r="J100" s="331">
        <f>IF(J$9=0,0,J$9/OIS!J$5*1000)</f>
        <v>3.8177322120304683E-2</v>
      </c>
      <c r="K100" s="331">
        <f>IF(K$9=0,0,K$9/OIS!K$5*1000)</f>
        <v>4.8862998277503594E-2</v>
      </c>
      <c r="L100" s="331">
        <f>IF(L$9=0,0,L$9/OIS!L$5*1000)</f>
        <v>5.2566820285533972E-2</v>
      </c>
      <c r="M100" s="331">
        <f>IF(M$9=0,0,M$9/OIS!M$5*1000)</f>
        <v>5.3213838985363901E-2</v>
      </c>
      <c r="N100" s="331">
        <f>IF(N$9=0,0,N$9/OIS!N$5*1000)</f>
        <v>6.2803356543809322E-2</v>
      </c>
      <c r="O100" s="331">
        <f>IF(O$9=0,0,O$9/OIS!O$5*1000)</f>
        <v>6.4741392162054837E-2</v>
      </c>
      <c r="P100" s="331">
        <f>IF(P$9=0,0,P$9/OIS!P$5*1000)</f>
        <v>6.9432385078509656E-2</v>
      </c>
      <c r="Q100" s="331">
        <f>IF(Q$9=0,0,Q$9/OIS!Q$5*1000)</f>
        <v>6.9945849945112007E-2</v>
      </c>
      <c r="R100" s="331">
        <f>IF(R$9=0,0,R$9/OIS!R$5*1000)</f>
        <v>7.9080002926387269E-2</v>
      </c>
      <c r="S100" s="331">
        <f>IF(S$9=0,0,S$9/OIS!S$5*1000)</f>
        <v>7.2807114082293553E-2</v>
      </c>
      <c r="T100" s="331">
        <f>IF(T$9=0,0,T$9/OIS!T$5*1000)</f>
        <v>6.7268617833162292E-2</v>
      </c>
      <c r="U100" s="331">
        <f>IF(U$9=0,0,U$9/OIS!U$5*1000)</f>
        <v>6.6183434213557754E-2</v>
      </c>
      <c r="V100" s="331">
        <f>IF(V$9=0,0,V$9/OIS!V$5*1000)</f>
        <v>6.3000123160649402E-2</v>
      </c>
      <c r="W100" s="331">
        <f>IF(W$9=0,0,W$9/OIS!W$5*1000)</f>
        <v>6.0017917263427076E-2</v>
      </c>
      <c r="X100" s="331">
        <f>IF(X$9=0,0,X$9/OIS!X$5*1000)</f>
        <v>5.4706186958926074E-2</v>
      </c>
      <c r="Y100" s="331">
        <f>IF(Y$9=0,0,Y$9/OIS!Y$5*1000)</f>
        <v>5.0945197108448408E-2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0.20178889542839246</v>
      </c>
      <c r="C101" s="332">
        <f>IF(C$10=0,0,C$10/OIS!C$5*1000)</f>
        <v>0.19818546044973476</v>
      </c>
      <c r="D101" s="332">
        <f>IF(D$10=0,0,D$10/OIS!D$5*1000)</f>
        <v>0.21210189687543285</v>
      </c>
      <c r="E101" s="332">
        <f>IF(E$10=0,0,E$10/OIS!E$5*1000)</f>
        <v>0.2059850540069432</v>
      </c>
      <c r="F101" s="332">
        <f>IF(F$10=0,0,F$10/OIS!F$5*1000)</f>
        <v>0.18862560512807511</v>
      </c>
      <c r="G101" s="332">
        <f>IF(G$10=0,0,G$10/OIS!G$5*1000)</f>
        <v>0.18844854577131542</v>
      </c>
      <c r="H101" s="332">
        <f>IF(H$10=0,0,H$10/OIS!H$5*1000)</f>
        <v>0.18034599148956101</v>
      </c>
      <c r="I101" s="332">
        <f>IF(I$10=0,0,I$10/OIS!I$5*1000)</f>
        <v>0.16718094038570866</v>
      </c>
      <c r="J101" s="332">
        <f>IF(J$10=0,0,J$10/OIS!J$5*1000)</f>
        <v>0.16159759759889525</v>
      </c>
      <c r="K101" s="332">
        <f>IF(K$10=0,0,K$10/OIS!K$5*1000)</f>
        <v>0.1716341987580057</v>
      </c>
      <c r="L101" s="332">
        <f>IF(L$10=0,0,L$10/OIS!L$5*1000)</f>
        <v>0.17977338648024763</v>
      </c>
      <c r="M101" s="332">
        <f>IF(M$10=0,0,M$10/OIS!M$5*1000)</f>
        <v>0.19426115565128957</v>
      </c>
      <c r="N101" s="332">
        <f>IF(N$10=0,0,N$10/OIS!N$5*1000)</f>
        <v>0.22157921339556891</v>
      </c>
      <c r="O101" s="332">
        <f>IF(O$10=0,0,O$10/OIS!O$5*1000)</f>
        <v>0.23438712099431744</v>
      </c>
      <c r="P101" s="332">
        <f>IF(P$10=0,0,P$10/OIS!P$5*1000)</f>
        <v>0.24091523187452837</v>
      </c>
      <c r="Q101" s="332">
        <f>IF(Q$10=0,0,Q$10/OIS!Q$5*1000)</f>
        <v>0.24577074484434866</v>
      </c>
      <c r="R101" s="332">
        <f>IF(R$10=0,0,R$10/OIS!R$5*1000)</f>
        <v>0.2657737142114257</v>
      </c>
      <c r="S101" s="332">
        <f>IF(S$10=0,0,S$10/OIS!S$5*1000)</f>
        <v>0.2481671986410264</v>
      </c>
      <c r="T101" s="332">
        <f>IF(T$10=0,0,T$10/OIS!T$5*1000)</f>
        <v>0.23643020591945929</v>
      </c>
      <c r="U101" s="332">
        <f>IF(U$10=0,0,U$10/OIS!U$5*1000)</f>
        <v>0.23718649026847627</v>
      </c>
      <c r="V101" s="332">
        <f>IF(V$10=0,0,V$10/OIS!V$5*1000)</f>
        <v>0.22523483401810962</v>
      </c>
      <c r="W101" s="332">
        <f>IF(W$10=0,0,W$10/OIS!W$5*1000)</f>
        <v>0.22842247275359995</v>
      </c>
      <c r="X101" s="332">
        <f>IF(X$10=0,0,X$10/OIS!X$5*1000)</f>
        <v>0.2058353662934494</v>
      </c>
      <c r="Y101" s="332">
        <f>IF(Y$10=0,0,Y$10/OIS!Y$5*1000)</f>
        <v>0.18798460127504826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4.858177975446214</v>
      </c>
      <c r="C102" s="348">
        <f>IF(C$16=0,0,C$16/OIS!C$5*1000)</f>
        <v>4.3097865663853092</v>
      </c>
      <c r="D102" s="348">
        <f>IF(D$16=0,0,D$16/OIS!D$5*1000)</f>
        <v>4.5130265752193823</v>
      </c>
      <c r="E102" s="348">
        <f>IF(E$16=0,0,E$16/OIS!E$5*1000)</f>
        <v>4.5505754764470421</v>
      </c>
      <c r="F102" s="348">
        <f>IF(F$16=0,0,F$16/OIS!F$5*1000)</f>
        <v>4.3500734795122362</v>
      </c>
      <c r="G102" s="348">
        <f>IF(G$16=0,0,G$16/OIS!G$5*1000)</f>
        <v>3.5700402281792014</v>
      </c>
      <c r="H102" s="348">
        <f>IF(H$16=0,0,H$16/OIS!H$5*1000)</f>
        <v>2.9655356917212403</v>
      </c>
      <c r="I102" s="348">
        <f>IF(I$16=0,0,I$16/OIS!I$5*1000)</f>
        <v>2.9046900690101154</v>
      </c>
      <c r="J102" s="348">
        <f>IF(J$16=0,0,J$16/OIS!J$5*1000)</f>
        <v>2.7459059499275571</v>
      </c>
      <c r="K102" s="348">
        <f>IF(K$16=0,0,K$16/OIS!K$5*1000)</f>
        <v>2.8197514782282793</v>
      </c>
      <c r="L102" s="348">
        <f>IF(L$16=0,0,L$16/OIS!L$5*1000)</f>
        <v>3.3336386425073421</v>
      </c>
      <c r="M102" s="348">
        <f>IF(M$16=0,0,M$16/OIS!M$5*1000)</f>
        <v>3.2549017582398063</v>
      </c>
      <c r="N102" s="348">
        <f>IF(N$16=0,0,N$16/OIS!N$5*1000)</f>
        <v>3.8590862658842831</v>
      </c>
      <c r="O102" s="348">
        <f>IF(O$16=0,0,O$16/OIS!O$5*1000)</f>
        <v>3.9136179301873484</v>
      </c>
      <c r="P102" s="348">
        <f>IF(P$16=0,0,P$16/OIS!P$5*1000)</f>
        <v>3.7976245084543532</v>
      </c>
      <c r="Q102" s="348">
        <f>IF(Q$16=0,0,Q$16/OIS!Q$5*1000)</f>
        <v>2.3990691167852001</v>
      </c>
      <c r="R102" s="348">
        <f>IF(R$16=0,0,R$16/OIS!R$5*1000)</f>
        <v>2.0913632726996578</v>
      </c>
      <c r="S102" s="348">
        <f>IF(S$16=0,0,S$16/OIS!S$5*1000)</f>
        <v>2.3581892860415512</v>
      </c>
      <c r="T102" s="348">
        <f>IF(T$16=0,0,T$16/OIS!T$5*1000)</f>
        <v>2.2626481659922968</v>
      </c>
      <c r="U102" s="348">
        <f>IF(U$16=0,0,U$16/OIS!U$5*1000)</f>
        <v>2.3295684961380942</v>
      </c>
      <c r="V102" s="348">
        <f>IF(V$16=0,0,V$16/OIS!V$5*1000)</f>
        <v>2.2259309863288994</v>
      </c>
      <c r="W102" s="348">
        <f>IF(W$16=0,0,W$16/OIS!W$5*1000)</f>
        <v>2.2081045628904077</v>
      </c>
      <c r="X102" s="348">
        <f>IF(X$16=0,0,X$16/OIS!X$5*1000)</f>
        <v>1.905787161120851</v>
      </c>
      <c r="Y102" s="348">
        <f>IF(Y$16=0,0,Y$16/OIS!Y$5*1000)</f>
        <v>1.8535557364002699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6.0708947850190986</v>
      </c>
      <c r="C103" s="348">
        <f>IF(C$27=0,0,C$27/OIS!C$5*1000)</f>
        <v>5.967452798175116</v>
      </c>
      <c r="D103" s="348">
        <f>IF(D$27=0,0,D$27/OIS!D$5*1000)</f>
        <v>6.4770382075561397</v>
      </c>
      <c r="E103" s="348">
        <f>IF(E$27=0,0,E$27/OIS!E$5*1000)</f>
        <v>6.2729908787081863</v>
      </c>
      <c r="F103" s="348">
        <f>IF(F$27=0,0,F$27/OIS!F$5*1000)</f>
        <v>5.029888646609848</v>
      </c>
      <c r="G103" s="348">
        <f>IF(G$27=0,0,G$27/OIS!G$5*1000)</f>
        <v>5.3452204487981207</v>
      </c>
      <c r="H103" s="348">
        <f>IF(H$27=0,0,H$27/OIS!H$5*1000)</f>
        <v>4.8485146491615545</v>
      </c>
      <c r="I103" s="348">
        <f>IF(I$27=0,0,I$27/OIS!I$5*1000)</f>
        <v>4.3867342939953913</v>
      </c>
      <c r="J103" s="348">
        <f>IF(J$27=0,0,J$27/OIS!J$5*1000)</f>
        <v>4.382896043081141</v>
      </c>
      <c r="K103" s="348">
        <f>IF(K$27=0,0,K$27/OIS!K$5*1000)</f>
        <v>4.3955473129207618</v>
      </c>
      <c r="L103" s="348">
        <f>IF(L$27=0,0,L$27/OIS!L$5*1000)</f>
        <v>4.6988656278214922</v>
      </c>
      <c r="M103" s="348">
        <f>IF(M$27=0,0,M$27/OIS!M$5*1000)</f>
        <v>5.1803894122462344</v>
      </c>
      <c r="N103" s="348">
        <f>IF(N$27=0,0,N$27/OIS!N$5*1000)</f>
        <v>5.5802545775215497</v>
      </c>
      <c r="O103" s="348">
        <f>IF(O$27=0,0,O$27/OIS!O$5*1000)</f>
        <v>5.6240590744926102</v>
      </c>
      <c r="P103" s="348">
        <f>IF(P$27=0,0,P$27/OIS!P$5*1000)</f>
        <v>5.3563762681420037</v>
      </c>
      <c r="Q103" s="348">
        <f>IF(Q$27=0,0,Q$27/OIS!Q$5*1000)</f>
        <v>5.3415007744253273</v>
      </c>
      <c r="R103" s="348">
        <f>IF(R$27=0,0,R$27/OIS!R$5*1000)</f>
        <v>5.3164748202211038</v>
      </c>
      <c r="S103" s="348">
        <f>IF(S$27=0,0,S$27/OIS!S$5*1000)</f>
        <v>5.4029926493352463</v>
      </c>
      <c r="T103" s="348">
        <f>IF(T$27=0,0,T$27/OIS!T$5*1000)</f>
        <v>5.4350925397715146</v>
      </c>
      <c r="U103" s="348">
        <f>IF(U$27=0,0,U$27/OIS!U$5*1000)</f>
        <v>5.464037527768336</v>
      </c>
      <c r="V103" s="348">
        <f>IF(V$27=0,0,V$27/OIS!V$5*1000)</f>
        <v>5.3271436742608822</v>
      </c>
      <c r="W103" s="348">
        <f>IF(W$27=0,0,W$27/OIS!W$5*1000)</f>
        <v>5.6902250571527571</v>
      </c>
      <c r="X103" s="348">
        <f>IF(X$27=0,0,X$27/OIS!X$5*1000)</f>
        <v>5.3463983762267482</v>
      </c>
      <c r="Y103" s="348">
        <f>IF(Y$27=0,0,Y$27/OIS!Y$5*1000)</f>
        <v>5.0771499205098358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0.72520128132621686</v>
      </c>
      <c r="C104" s="348">
        <f>IF(C$35=0,0,C$35/OIS!C$5*1000)</f>
        <v>0.58248745803984836</v>
      </c>
      <c r="D104" s="348">
        <f>IF(D$35=0,0,D$35/OIS!D$5*1000)</f>
        <v>0.61263596096425055</v>
      </c>
      <c r="E104" s="348">
        <f>IF(E$35=0,0,E$35/OIS!E$5*1000)</f>
        <v>0.60627316549221455</v>
      </c>
      <c r="F104" s="348">
        <f>IF(F$35=0,0,F$35/OIS!F$5*1000)</f>
        <v>0.5714399768676981</v>
      </c>
      <c r="G104" s="348">
        <f>IF(G$35=0,0,G$35/OIS!G$5*1000)</f>
        <v>0.4450984570767666</v>
      </c>
      <c r="H104" s="348">
        <f>IF(H$35=0,0,H$35/OIS!H$5*1000)</f>
        <v>0.36981396750680695</v>
      </c>
      <c r="I104" s="348">
        <f>IF(I$35=0,0,I$35/OIS!I$5*1000)</f>
        <v>0.36789151041888096</v>
      </c>
      <c r="J104" s="348">
        <f>IF(J$35=0,0,J$35/OIS!J$5*1000)</f>
        <v>0.33997403950575589</v>
      </c>
      <c r="K104" s="348">
        <f>IF(K$35=0,0,K$35/OIS!K$5*1000)</f>
        <v>0.36825634706844435</v>
      </c>
      <c r="L104" s="348">
        <f>IF(L$35=0,0,L$35/OIS!L$5*1000)</f>
        <v>0.47391503589303668</v>
      </c>
      <c r="M104" s="348">
        <f>IF(M$35=0,0,M$35/OIS!M$5*1000)</f>
        <v>0.45913423599222475</v>
      </c>
      <c r="N104" s="348">
        <f>IF(N$35=0,0,N$35/OIS!N$5*1000)</f>
        <v>0.56528419718106016</v>
      </c>
      <c r="O104" s="348">
        <f>IF(O$35=0,0,O$35/OIS!O$5*1000)</f>
        <v>0.58430173208872827</v>
      </c>
      <c r="P104" s="348">
        <f>IF(P$35=0,0,P$35/OIS!P$5*1000)</f>
        <v>0.55632725816351447</v>
      </c>
      <c r="Q104" s="348">
        <f>IF(Q$35=0,0,Q$35/OIS!Q$5*1000)</f>
        <v>0.30687752633606935</v>
      </c>
      <c r="R104" s="348">
        <f>IF(R$35=0,0,R$35/OIS!R$5*1000)</f>
        <v>0.23927822072576391</v>
      </c>
      <c r="S104" s="348">
        <f>IF(S$35=0,0,S$35/OIS!S$5*1000)</f>
        <v>0.321264779929402</v>
      </c>
      <c r="T104" s="348">
        <f>IF(T$35=0,0,T$35/OIS!T$5*1000)</f>
        <v>0.29852966168993866</v>
      </c>
      <c r="U104" s="348">
        <f>IF(U$35=0,0,U$35/OIS!U$5*1000)</f>
        <v>0.31332402099239998</v>
      </c>
      <c r="V104" s="348">
        <f>IF(V$35=0,0,V$35/OIS!V$5*1000)</f>
        <v>0.28449768460323133</v>
      </c>
      <c r="W104" s="348">
        <f>IF(W$35=0,0,W$35/OIS!W$5*1000)</f>
        <v>0.27097684531232002</v>
      </c>
      <c r="X104" s="348">
        <f>IF(X$35=0,0,X$35/OIS!X$5*1000)</f>
        <v>0.20714941148059077</v>
      </c>
      <c r="Y104" s="348">
        <f>IF(Y$35=0,0,Y$35/OIS!Y$5*1000)</f>
        <v>0.21112129765809987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0.13722969298042742</v>
      </c>
      <c r="C105" s="348">
        <f>IF(C$54=0,0,C$54/OIS!C$5*1000)</f>
        <v>0.1169498500689445</v>
      </c>
      <c r="D105" s="348">
        <f>IF(D$54=0,0,D$54/OIS!D$5*1000)</f>
        <v>0.1207246293963488</v>
      </c>
      <c r="E105" s="348">
        <f>IF(E$54=0,0,E$54/OIS!E$5*1000)</f>
        <v>0.11008142131654332</v>
      </c>
      <c r="F105" s="348">
        <f>IF(F$54=0,0,F$54/OIS!F$5*1000)</f>
        <v>0.10221051501991328</v>
      </c>
      <c r="G105" s="348">
        <f>IF(G$54=0,0,G$54/OIS!G$5*1000)</f>
        <v>8.7025304727743905E-2</v>
      </c>
      <c r="H105" s="348">
        <f>IF(H$54=0,0,H$54/OIS!H$5*1000)</f>
        <v>8.299466254667659E-2</v>
      </c>
      <c r="I105" s="348">
        <f>IF(I$54=0,0,I$54/OIS!I$5*1000)</f>
        <v>8.1647171130673962E-2</v>
      </c>
      <c r="J105" s="348">
        <f>IF(J$54=0,0,J$54/OIS!J$5*1000)</f>
        <v>7.5007331115049203E-2</v>
      </c>
      <c r="K105" s="348">
        <f>IF(K$54=0,0,K$54/OIS!K$5*1000)</f>
        <v>8.9969367841349387E-2</v>
      </c>
      <c r="L105" s="348">
        <f>IF(L$54=0,0,L$54/OIS!L$5*1000)</f>
        <v>0.10742223131052743</v>
      </c>
      <c r="M105" s="348">
        <f>IF(M$54=0,0,M$54/OIS!M$5*1000)</f>
        <v>0.11672623346105647</v>
      </c>
      <c r="N105" s="348">
        <f>IF(N$54=0,0,N$54/OIS!N$5*1000)</f>
        <v>0.14148486783466652</v>
      </c>
      <c r="O105" s="348">
        <f>IF(O$54=0,0,O$54/OIS!O$5*1000)</f>
        <v>0.15293638532924336</v>
      </c>
      <c r="P105" s="348">
        <f>IF(P$54=0,0,P$54/OIS!P$5*1000)</f>
        <v>0.1607791073399705</v>
      </c>
      <c r="Q105" s="348">
        <f>IF(Q$54=0,0,Q$54/OIS!Q$5*1000)</f>
        <v>0.1497130073556954</v>
      </c>
      <c r="R105" s="348">
        <f>IF(R$54=0,0,R$54/OIS!R$5*1000)</f>
        <v>0.15986691066397968</v>
      </c>
      <c r="S105" s="348">
        <f>IF(S$54=0,0,S$54/OIS!S$5*1000)</f>
        <v>0.17503815778371462</v>
      </c>
      <c r="T105" s="348">
        <f>IF(T$54=0,0,T$54/OIS!T$5*1000)</f>
        <v>0.16325935784666859</v>
      </c>
      <c r="U105" s="348">
        <f>IF(U$54=0,0,U$54/OIS!U$5*1000)</f>
        <v>0.16442052085133532</v>
      </c>
      <c r="V105" s="348">
        <f>IF(V$54=0,0,V$54/OIS!V$5*1000)</f>
        <v>0.14887451045507918</v>
      </c>
      <c r="W105" s="348">
        <f>IF(W$54=0,0,W$54/OIS!W$5*1000)</f>
        <v>0.14253665972392784</v>
      </c>
      <c r="X105" s="348">
        <f>IF(X$54=0,0,X$54/OIS!X$5*1000)</f>
        <v>0.11494484892793551</v>
      </c>
      <c r="Y105" s="348">
        <f>IF(Y$54=0,0,Y$54/OIS!Y$5*1000)</f>
        <v>0.10289358116087025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3.6976976183992032</v>
      </c>
      <c r="C106" s="348">
        <f>IF(C$68=0,0,C$68/OIS!C$5*1000)</f>
        <v>3.8334275947779375</v>
      </c>
      <c r="D106" s="348">
        <f>IF(D$68=0,0,D$68/OIS!D$5*1000)</f>
        <v>4.1469782793841308</v>
      </c>
      <c r="E106" s="348">
        <f>IF(E$68=0,0,E$68/OIS!E$5*1000)</f>
        <v>4.2439692791734247</v>
      </c>
      <c r="F106" s="348">
        <f>IF(F$68=0,0,F$68/OIS!F$5*1000)</f>
        <v>3.4615329029451374</v>
      </c>
      <c r="G106" s="348">
        <f>IF(G$68=0,0,G$68/OIS!G$5*1000)</f>
        <v>3.7459454608209919</v>
      </c>
      <c r="H106" s="348">
        <f>IF(H$68=0,0,H$68/OIS!H$5*1000)</f>
        <v>3.4788162740376514</v>
      </c>
      <c r="I106" s="348">
        <f>IF(I$68=0,0,I$68/OIS!I$5*1000)</f>
        <v>3.2247640775973605</v>
      </c>
      <c r="J106" s="348">
        <f>IF(J$68=0,0,J$68/OIS!J$5*1000)</f>
        <v>3.2586982010403815</v>
      </c>
      <c r="K106" s="348">
        <f>IF(K$68=0,0,K$68/OIS!K$5*1000)</f>
        <v>3.1613767233758603</v>
      </c>
      <c r="L106" s="348">
        <f>IF(L$68=0,0,L$68/OIS!L$5*1000)</f>
        <v>3.3126571681045003</v>
      </c>
      <c r="M106" s="348">
        <f>IF(M$68=0,0,M$68/OIS!M$5*1000)</f>
        <v>3.5752132539812469</v>
      </c>
      <c r="N106" s="348">
        <f>IF(N$68=0,0,N$68/OIS!N$5*1000)</f>
        <v>3.86462891934988</v>
      </c>
      <c r="O106" s="348">
        <f>IF(O$68=0,0,O$68/OIS!O$5*1000)</f>
        <v>3.8963712396544743</v>
      </c>
      <c r="P106" s="348">
        <f>IF(P$68=0,0,P$68/OIS!P$5*1000)</f>
        <v>3.735479501199539</v>
      </c>
      <c r="Q106" s="348">
        <f>IF(Q$68=0,0,Q$68/OIS!Q$5*1000)</f>
        <v>3.6891964311592162</v>
      </c>
      <c r="R106" s="348">
        <f>IF(R$68=0,0,R$68/OIS!R$5*1000)</f>
        <v>3.7071042350266277</v>
      </c>
      <c r="S106" s="348">
        <f>IF(S$68=0,0,S$68/OIS!S$5*1000)</f>
        <v>3.6298089219474918</v>
      </c>
      <c r="T106" s="348">
        <f>IF(T$68=0,0,T$68/OIS!T$5*1000)</f>
        <v>3.7142397649914702</v>
      </c>
      <c r="U106" s="348">
        <f>IF(U$68=0,0,U$68/OIS!U$5*1000)</f>
        <v>3.7156349197461696</v>
      </c>
      <c r="V106" s="348">
        <f>IF(V$68=0,0,V$68/OIS!V$5*1000)</f>
        <v>3.6790560811209243</v>
      </c>
      <c r="W106" s="348">
        <f>IF(W$68=0,0,W$68/OIS!W$5*1000)</f>
        <v>3.9564747177510804</v>
      </c>
      <c r="X106" s="348">
        <f>IF(X$68=0,0,X$68/OIS!X$5*1000)</f>
        <v>3.8040427499103311</v>
      </c>
      <c r="Y106" s="348">
        <f>IF(Y$68=0,0,Y$68/OIS!Y$5*1000)</f>
        <v>3.5810092686969091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1.6431596984821499</v>
      </c>
      <c r="C107" s="333">
        <f>IF(C$69=0,0,C$69/OIS!C$5*1000)</f>
        <v>1.6244422572596791</v>
      </c>
      <c r="D107" s="333">
        <f>IF(D$69=0,0,D$69/OIS!D$5*1000)</f>
        <v>1.6754423212759431</v>
      </c>
      <c r="E107" s="333">
        <f>IF(E$69=0,0,E$69/OIS!E$5*1000)</f>
        <v>1.5656270137262376</v>
      </c>
      <c r="F107" s="333">
        <f>IF(F$69=0,0,F$69/OIS!F$5*1000)</f>
        <v>1.6346631035159003</v>
      </c>
      <c r="G107" s="333">
        <f>IF(G$69=0,0,G$69/OIS!G$5*1000)</f>
        <v>1.415260793169768</v>
      </c>
      <c r="H107" s="333">
        <f>IF(H$69=0,0,H$69/OIS!H$5*1000)</f>
        <v>1.3565343125736444</v>
      </c>
      <c r="I107" s="333">
        <f>IF(I$69=0,0,I$69/OIS!I$5*1000)</f>
        <v>1.3013935082211809</v>
      </c>
      <c r="J107" s="333">
        <f>IF(J$69=0,0,J$69/OIS!J$5*1000)</f>
        <v>1.2189201775872169</v>
      </c>
      <c r="K107" s="333">
        <f>IF(K$69=0,0,K$69/OIS!K$5*1000)</f>
        <v>1.5259253943743043</v>
      </c>
      <c r="L107" s="333">
        <f>IF(L$69=0,0,L$69/OIS!L$5*1000)</f>
        <v>1.6766306693996249</v>
      </c>
      <c r="M107" s="333">
        <f>IF(M$69=0,0,M$69/OIS!M$5*1000)</f>
        <v>1.755751446717366</v>
      </c>
      <c r="N107" s="333">
        <f>IF(N$69=0,0,N$69/OIS!N$5*1000)</f>
        <v>2.1497822878735304</v>
      </c>
      <c r="O107" s="333">
        <f>IF(O$69=0,0,O$69/OIS!O$5*1000)</f>
        <v>2.2924691314029113</v>
      </c>
      <c r="P107" s="333">
        <f>IF(P$69=0,0,P$69/OIS!P$5*1000)</f>
        <v>2.5847554559995052</v>
      </c>
      <c r="Q107" s="333">
        <f>IF(Q$69=0,0,Q$69/OIS!Q$5*1000)</f>
        <v>2.6849559374069583</v>
      </c>
      <c r="R107" s="333">
        <f>IF(R$69=0,0,R$69/OIS!R$5*1000)</f>
        <v>3.1180947770113541</v>
      </c>
      <c r="S107" s="333">
        <f>IF(S$69=0,0,S$69/OIS!S$5*1000)</f>
        <v>3.0268653978323807</v>
      </c>
      <c r="T107" s="333">
        <f>IF(T$69=0,0,T$69/OIS!T$5*1000)</f>
        <v>2.8239025556699775</v>
      </c>
      <c r="U107" s="333">
        <f>IF(U$69=0,0,U$69/OIS!U$5*1000)</f>
        <v>2.78957763267266</v>
      </c>
      <c r="V107" s="333">
        <f>IF(V$69=0,0,V$69/OIS!V$5*1000)</f>
        <v>2.5865574573798775</v>
      </c>
      <c r="W107" s="333">
        <f>IF(W$69=0,0,W$69/OIS!W$5*1000)</f>
        <v>2.4406616292685768</v>
      </c>
      <c r="X107" s="333">
        <f>IF(X$69=0,0,X$69/OIS!X$5*1000)</f>
        <v>2.093053195113483</v>
      </c>
      <c r="Y107" s="333">
        <f>IF(Y$69=0,0,Y$69/OIS!Y$5*1000)</f>
        <v>1.8290762722494343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HR: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59.648432330276009</v>
      </c>
      <c r="C5" s="223">
        <v>59.241624649057997</v>
      </c>
      <c r="D5" s="223">
        <v>60.445309856153287</v>
      </c>
      <c r="E5" s="223">
        <v>73.930380745329813</v>
      </c>
      <c r="F5" s="223">
        <v>69.443700266023441</v>
      </c>
      <c r="G5" s="223">
        <v>79.451495625716447</v>
      </c>
      <c r="H5" s="223">
        <v>84.272945520234018</v>
      </c>
      <c r="I5" s="223">
        <v>90.454169180138067</v>
      </c>
      <c r="J5" s="223">
        <v>97.10968544514985</v>
      </c>
      <c r="K5" s="223">
        <v>79.88089966904711</v>
      </c>
      <c r="L5" s="223">
        <v>73.919855168330074</v>
      </c>
      <c r="M5" s="223">
        <v>68.965899045263356</v>
      </c>
      <c r="N5" s="223">
        <v>66.609863731203106</v>
      </c>
      <c r="O5" s="223">
        <v>64.879218483593334</v>
      </c>
      <c r="P5" s="223">
        <v>60.375295573511039</v>
      </c>
      <c r="Q5" s="223">
        <v>56.279123584690453</v>
      </c>
      <c r="R5" s="223">
        <v>55.662953077250258</v>
      </c>
      <c r="S5" s="223">
        <v>56.619261511140529</v>
      </c>
      <c r="T5" s="223">
        <v>59.406220600859577</v>
      </c>
      <c r="U5" s="223">
        <v>63.066656918424989</v>
      </c>
      <c r="V5" s="223">
        <v>62.815047331883292</v>
      </c>
      <c r="W5" s="223">
        <v>68.017397132987014</v>
      </c>
      <c r="X5" s="223">
        <v>70.312089132080942</v>
      </c>
      <c r="Y5" s="223">
        <v>79.349339744909258</v>
      </c>
      <c r="DA5" s="89" t="s">
        <v>3123</v>
      </c>
    </row>
    <row r="6" spans="1:105" ht="12" customHeight="1" x14ac:dyDescent="0.25">
      <c r="A6" s="55" t="s">
        <v>91</v>
      </c>
      <c r="B6" s="259">
        <v>0.72813484633942571</v>
      </c>
      <c r="C6" s="259">
        <v>0.75135772165632808</v>
      </c>
      <c r="D6" s="259">
        <v>0.77734237849163201</v>
      </c>
      <c r="E6" s="259">
        <v>0.9205534255458252</v>
      </c>
      <c r="F6" s="259">
        <v>0.97137082872761904</v>
      </c>
      <c r="G6" s="259">
        <v>0.96232977241381856</v>
      </c>
      <c r="H6" s="259">
        <v>1.046020931379702</v>
      </c>
      <c r="I6" s="259">
        <v>1.0839328480058641</v>
      </c>
      <c r="J6" s="259">
        <v>1.157742799331769</v>
      </c>
      <c r="K6" s="259">
        <v>1.1635482177449781</v>
      </c>
      <c r="L6" s="259">
        <v>1.0593801668618079</v>
      </c>
      <c r="M6" s="259">
        <v>0.95166423356804086</v>
      </c>
      <c r="N6" s="259">
        <v>0.95438669742177884</v>
      </c>
      <c r="O6" s="259">
        <v>0.93447143182332248</v>
      </c>
      <c r="P6" s="259">
        <v>0.9324407783986034</v>
      </c>
      <c r="Q6" s="259">
        <v>0.94952087019073006</v>
      </c>
      <c r="R6" s="259">
        <v>1.031155051477127</v>
      </c>
      <c r="S6" s="259">
        <v>0.96436228792898504</v>
      </c>
      <c r="T6" s="259">
        <v>0.96034136580710061</v>
      </c>
      <c r="U6" s="259">
        <v>0.99968268591621545</v>
      </c>
      <c r="V6" s="259">
        <v>0.98588111282406765</v>
      </c>
      <c r="W6" s="259">
        <v>0.99747576107987213</v>
      </c>
      <c r="X6" s="259">
        <v>1.03424071987539</v>
      </c>
      <c r="Y6" s="259">
        <v>1.169347907677688</v>
      </c>
      <c r="DA6" s="67" t="s">
        <v>3124</v>
      </c>
    </row>
    <row r="7" spans="1:105" ht="12" customHeight="1" x14ac:dyDescent="0.25">
      <c r="A7" s="173" t="s">
        <v>92</v>
      </c>
      <c r="B7" s="224">
        <v>8.9634168080005933E-2</v>
      </c>
      <c r="C7" s="224">
        <v>9.2116422389824149E-2</v>
      </c>
      <c r="D7" s="224">
        <v>9.413234593048754E-2</v>
      </c>
      <c r="E7" s="224">
        <v>0.11078264376375591</v>
      </c>
      <c r="F7" s="224">
        <v>0.1178131210812477</v>
      </c>
      <c r="G7" s="224">
        <v>0.118336759940616</v>
      </c>
      <c r="H7" s="224">
        <v>0.1297861643263524</v>
      </c>
      <c r="I7" s="224">
        <v>0.13682613644660571</v>
      </c>
      <c r="J7" s="224">
        <v>0.144639171153848</v>
      </c>
      <c r="K7" s="224">
        <v>0.14448364172446571</v>
      </c>
      <c r="L7" s="224">
        <v>0.13230396047055459</v>
      </c>
      <c r="M7" s="224">
        <v>0.1200189571207788</v>
      </c>
      <c r="N7" s="224">
        <v>0.1217108004097488</v>
      </c>
      <c r="O7" s="224">
        <v>0.1204487655981468</v>
      </c>
      <c r="P7" s="224">
        <v>0.12209226631833529</v>
      </c>
      <c r="Q7" s="224">
        <v>0.12563710707979339</v>
      </c>
      <c r="R7" s="224">
        <v>0.13769103855262921</v>
      </c>
      <c r="S7" s="224">
        <v>0.13092560076066989</v>
      </c>
      <c r="T7" s="224">
        <v>0.1307607821266254</v>
      </c>
      <c r="U7" s="224">
        <v>0.13634693728734129</v>
      </c>
      <c r="V7" s="224">
        <v>0.13323288745606729</v>
      </c>
      <c r="W7" s="224">
        <v>0.13437964149859119</v>
      </c>
      <c r="X7" s="224">
        <v>0.13646727387056931</v>
      </c>
      <c r="Y7" s="224">
        <v>0.15110779130876889</v>
      </c>
      <c r="DA7" s="177" t="s">
        <v>3125</v>
      </c>
    </row>
    <row r="8" spans="1:105" ht="12" customHeight="1" x14ac:dyDescent="0.25">
      <c r="A8" s="173" t="s">
        <v>93</v>
      </c>
      <c r="B8" s="224">
        <v>0.80937021082917804</v>
      </c>
      <c r="C8" s="224">
        <v>0.82926034854991471</v>
      </c>
      <c r="D8" s="224">
        <v>0.83953460556413484</v>
      </c>
      <c r="E8" s="224">
        <v>0.98331833545576552</v>
      </c>
      <c r="F8" s="224">
        <v>1.051995321676791</v>
      </c>
      <c r="G8" s="224">
        <v>1.067694507001737</v>
      </c>
      <c r="H8" s="224">
        <v>1.1787676814009791</v>
      </c>
      <c r="I8" s="224">
        <v>1.2582436788826381</v>
      </c>
      <c r="J8" s="224">
        <v>1.320259274344471</v>
      </c>
      <c r="K8" s="224">
        <v>1.313021665229235</v>
      </c>
      <c r="L8" s="224">
        <v>1.2073564956056839</v>
      </c>
      <c r="M8" s="224">
        <v>1.1029619953549661</v>
      </c>
      <c r="N8" s="224">
        <v>1.127333446282738</v>
      </c>
      <c r="O8" s="224">
        <v>1.123911766062724</v>
      </c>
      <c r="P8" s="224">
        <v>1.1514449158181921</v>
      </c>
      <c r="Q8" s="224">
        <v>1.1931219254641861</v>
      </c>
      <c r="R8" s="224">
        <v>1.3154036393885891</v>
      </c>
      <c r="S8" s="224">
        <v>1.264079453878469</v>
      </c>
      <c r="T8" s="224">
        <v>1.264804408126597</v>
      </c>
      <c r="U8" s="224">
        <v>1.3202277322398051</v>
      </c>
      <c r="V8" s="224">
        <v>1.2826229841509029</v>
      </c>
      <c r="W8" s="224">
        <v>1.291097120862893</v>
      </c>
      <c r="X8" s="224">
        <v>1.2936036616778639</v>
      </c>
      <c r="Y8" s="224">
        <v>1.4124545229739121</v>
      </c>
      <c r="DA8" s="177" t="s">
        <v>3126</v>
      </c>
    </row>
    <row r="9" spans="1:105" ht="12" customHeight="1" x14ac:dyDescent="0.25">
      <c r="A9" s="173" t="s">
        <v>94</v>
      </c>
      <c r="B9" s="224">
        <v>0.25974263889931082</v>
      </c>
      <c r="C9" s="224">
        <v>0.26822982366811182</v>
      </c>
      <c r="D9" s="224">
        <v>0.27813703214626279</v>
      </c>
      <c r="E9" s="224">
        <v>0.32975177812361839</v>
      </c>
      <c r="F9" s="224">
        <v>0.3474616877148704</v>
      </c>
      <c r="G9" s="224">
        <v>0.34335393410751103</v>
      </c>
      <c r="H9" s="224">
        <v>0.37258999063164799</v>
      </c>
      <c r="I9" s="224">
        <v>0.38483433850114518</v>
      </c>
      <c r="J9" s="224">
        <v>0.41185060364502601</v>
      </c>
      <c r="K9" s="224">
        <v>0.41439080963258479</v>
      </c>
      <c r="L9" s="224">
        <v>0.37688460282570008</v>
      </c>
      <c r="M9" s="224">
        <v>0.33793405009171418</v>
      </c>
      <c r="N9" s="224">
        <v>0.33817356279061161</v>
      </c>
      <c r="O9" s="224">
        <v>0.33042781242799979</v>
      </c>
      <c r="P9" s="224">
        <v>0.32868230387177932</v>
      </c>
      <c r="Q9" s="224">
        <v>0.33399737597634072</v>
      </c>
      <c r="R9" s="224">
        <v>0.36203709090757691</v>
      </c>
      <c r="S9" s="224">
        <v>0.33742491311849321</v>
      </c>
      <c r="T9" s="224">
        <v>0.33581250503912408</v>
      </c>
      <c r="U9" s="224">
        <v>0.34944567256614362</v>
      </c>
      <c r="V9" s="224">
        <v>0.3452854547647537</v>
      </c>
      <c r="W9" s="224">
        <v>0.34957283758077162</v>
      </c>
      <c r="X9" s="224">
        <v>0.36400262871354611</v>
      </c>
      <c r="Y9" s="224">
        <v>0.41327239878017819</v>
      </c>
      <c r="DA9" s="177" t="s">
        <v>3127</v>
      </c>
    </row>
    <row r="10" spans="1:105" ht="12" customHeight="1" x14ac:dyDescent="0.25">
      <c r="A10" s="56" t="s">
        <v>95</v>
      </c>
      <c r="B10" s="260">
        <v>1.335519450879916</v>
      </c>
      <c r="C10" s="260">
        <v>1.350494944204262</v>
      </c>
      <c r="D10" s="260">
        <v>1.3778008963837849</v>
      </c>
      <c r="E10" s="260">
        <v>1.6604583866656251</v>
      </c>
      <c r="F10" s="260">
        <v>1.671545238341845</v>
      </c>
      <c r="G10" s="260">
        <v>1.978949590851218</v>
      </c>
      <c r="H10" s="260">
        <v>2.2238689409276078</v>
      </c>
      <c r="I10" s="260">
        <v>2.3653543228038112</v>
      </c>
      <c r="J10" s="260">
        <v>2.4929567625357452</v>
      </c>
      <c r="K10" s="260">
        <v>2.113421590064176</v>
      </c>
      <c r="L10" s="260">
        <v>1.865110844251421</v>
      </c>
      <c r="M10" s="260">
        <v>1.7660624605912321</v>
      </c>
      <c r="N10" s="260">
        <v>1.7374328965799599</v>
      </c>
      <c r="O10" s="260">
        <v>1.752387727311947</v>
      </c>
      <c r="P10" s="260">
        <v>1.7012171826424669</v>
      </c>
      <c r="Q10" s="260">
        <v>1.760712951782867</v>
      </c>
      <c r="R10" s="260">
        <v>1.853726047947273</v>
      </c>
      <c r="S10" s="260">
        <v>1.7281043176298021</v>
      </c>
      <c r="T10" s="260">
        <v>1.760449239130502</v>
      </c>
      <c r="U10" s="260">
        <v>1.867814634693723</v>
      </c>
      <c r="V10" s="260">
        <v>1.831405218671303</v>
      </c>
      <c r="W10" s="260">
        <v>1.952876866907816</v>
      </c>
      <c r="X10" s="260">
        <v>1.9847027162439781</v>
      </c>
      <c r="Y10" s="260">
        <v>2.176196248644207</v>
      </c>
      <c r="DA10" s="68" t="s">
        <v>3128</v>
      </c>
    </row>
    <row r="11" spans="1:105" ht="12" customHeight="1" x14ac:dyDescent="0.25">
      <c r="A11" s="37" t="s">
        <v>159</v>
      </c>
      <c r="B11" s="226">
        <v>0.75035938711031991</v>
      </c>
      <c r="C11" s="226">
        <v>0.81480408032113283</v>
      </c>
      <c r="D11" s="226">
        <v>0.84929414163906758</v>
      </c>
      <c r="E11" s="226">
        <v>1.072409385757592</v>
      </c>
      <c r="F11" s="226">
        <v>0.96953501359606098</v>
      </c>
      <c r="G11" s="226">
        <v>1.2861894027275309</v>
      </c>
      <c r="H11" s="226">
        <v>1.430831045548802</v>
      </c>
      <c r="I11" s="226">
        <v>1.519232161090214</v>
      </c>
      <c r="J11" s="226">
        <v>1.692302342626272</v>
      </c>
      <c r="K11" s="226">
        <v>1.256665812535984</v>
      </c>
      <c r="L11" s="226">
        <v>1.1030867371731219</v>
      </c>
      <c r="M11" s="226">
        <v>1.073493011994163</v>
      </c>
      <c r="N11" s="226">
        <v>0.98543126043298901</v>
      </c>
      <c r="O11" s="226">
        <v>0.96605577867760883</v>
      </c>
      <c r="P11" s="226">
        <v>0.8592616867248335</v>
      </c>
      <c r="Q11" s="226">
        <v>0.86340673074601448</v>
      </c>
      <c r="R11" s="226">
        <v>0.82704189592667599</v>
      </c>
      <c r="S11" s="226">
        <v>0.82493469490248117</v>
      </c>
      <c r="T11" s="226">
        <v>0.90128165157237439</v>
      </c>
      <c r="U11" s="226">
        <v>0.96312931495664278</v>
      </c>
      <c r="V11" s="226">
        <v>0.97833403781794714</v>
      </c>
      <c r="W11" s="226">
        <v>1.123809375597143</v>
      </c>
      <c r="X11" s="226">
        <v>1.220440231321587</v>
      </c>
      <c r="Y11" s="226">
        <v>1.379670837582706</v>
      </c>
      <c r="DA11" s="69" t="s">
        <v>3129</v>
      </c>
    </row>
    <row r="12" spans="1:105" ht="12" customHeight="1" x14ac:dyDescent="0.25">
      <c r="A12" s="37" t="s">
        <v>35</v>
      </c>
      <c r="B12" s="226">
        <v>0.32712768550987142</v>
      </c>
      <c r="C12" s="226">
        <v>0.25426742652834261</v>
      </c>
      <c r="D12" s="226">
        <v>0.26558481219257879</v>
      </c>
      <c r="E12" s="226">
        <v>0.27844648620008561</v>
      </c>
      <c r="F12" s="226">
        <v>5.0661801268125861E-2</v>
      </c>
      <c r="G12" s="226">
        <v>6.3519622114799057E-2</v>
      </c>
      <c r="H12" s="226">
        <v>5.1068412023922753E-2</v>
      </c>
      <c r="I12" s="226">
        <v>3.6681938695481593E-2</v>
      </c>
      <c r="J12" s="226">
        <v>4.1193342028639418E-2</v>
      </c>
      <c r="K12" s="226">
        <v>5.6671331243854678E-2</v>
      </c>
      <c r="L12" s="226">
        <v>7.3903297736962026E-2</v>
      </c>
      <c r="M12" s="226">
        <v>0.1363667348451629</v>
      </c>
      <c r="N12" s="226">
        <v>8.7593450965939901E-2</v>
      </c>
      <c r="O12" s="226">
        <v>8.9781588899118525E-2</v>
      </c>
      <c r="P12" s="226">
        <v>3.9614318137676782E-2</v>
      </c>
      <c r="Q12" s="226">
        <v>5.1687082396325003E-2</v>
      </c>
      <c r="R12" s="226">
        <v>2.6622067245530481E-2</v>
      </c>
      <c r="S12" s="226">
        <v>5.7881210862511558E-2</v>
      </c>
      <c r="T12" s="226">
        <v>5.4235992508014218E-2</v>
      </c>
      <c r="U12" s="226">
        <v>5.9772996569801402E-2</v>
      </c>
      <c r="V12" s="226">
        <v>5.4399596120316022E-2</v>
      </c>
      <c r="W12" s="226">
        <v>7.540231935458705E-2</v>
      </c>
      <c r="X12" s="226">
        <v>6.3516988994269871E-2</v>
      </c>
      <c r="Y12" s="226">
        <v>0.120955337448461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0.25803237825972491</v>
      </c>
      <c r="C15" s="226">
        <v>0.28142343735478631</v>
      </c>
      <c r="D15" s="226">
        <v>0.26292194255213808</v>
      </c>
      <c r="E15" s="226">
        <v>0.30960251470794792</v>
      </c>
      <c r="F15" s="226">
        <v>0.65134842347765787</v>
      </c>
      <c r="G15" s="226">
        <v>0.62924056600888756</v>
      </c>
      <c r="H15" s="226">
        <v>0.74196948335488344</v>
      </c>
      <c r="I15" s="226">
        <v>0.80944022301811569</v>
      </c>
      <c r="J15" s="226">
        <v>0.75946107788083372</v>
      </c>
      <c r="K15" s="226">
        <v>0.8000844462843375</v>
      </c>
      <c r="L15" s="226">
        <v>0.68812080934133735</v>
      </c>
      <c r="M15" s="226">
        <v>0.55620271375190622</v>
      </c>
      <c r="N15" s="226">
        <v>0.66440818518103117</v>
      </c>
      <c r="O15" s="226">
        <v>0.69655035973522006</v>
      </c>
      <c r="P15" s="226">
        <v>0.80234117777995628</v>
      </c>
      <c r="Q15" s="226">
        <v>0.84561913864052718</v>
      </c>
      <c r="R15" s="226">
        <v>1.000062084775067</v>
      </c>
      <c r="S15" s="226">
        <v>0.84528841186480974</v>
      </c>
      <c r="T15" s="226">
        <v>0.80493159505011391</v>
      </c>
      <c r="U15" s="226">
        <v>0.84491232316727882</v>
      </c>
      <c r="V15" s="226">
        <v>0.79867158473303956</v>
      </c>
      <c r="W15" s="226">
        <v>0.75366517195608607</v>
      </c>
      <c r="X15" s="226">
        <v>0.70074549592812185</v>
      </c>
      <c r="Y15" s="226">
        <v>0.67557007361304022</v>
      </c>
      <c r="DA15" s="69" t="s">
        <v>3133</v>
      </c>
    </row>
    <row r="16" spans="1:105" ht="12" customHeight="1" x14ac:dyDescent="0.25">
      <c r="A16" s="57" t="s">
        <v>3057</v>
      </c>
      <c r="B16" s="261">
        <v>17.737292352806449</v>
      </c>
      <c r="C16" s="261">
        <v>16.410181657190371</v>
      </c>
      <c r="D16" s="261">
        <v>16.537168404573119</v>
      </c>
      <c r="E16" s="261">
        <v>20.515148193507599</v>
      </c>
      <c r="F16" s="261">
        <v>20.43991212702462</v>
      </c>
      <c r="G16" s="261">
        <v>20.445275126999341</v>
      </c>
      <c r="H16" s="261">
        <v>20.004204107419731</v>
      </c>
      <c r="I16" s="261">
        <v>22.247992529493711</v>
      </c>
      <c r="J16" s="261">
        <v>23.176597692109901</v>
      </c>
      <c r="K16" s="261">
        <v>18.652175561231768</v>
      </c>
      <c r="L16" s="261">
        <v>18.4254664289506</v>
      </c>
      <c r="M16" s="261">
        <v>16.0612612400624</v>
      </c>
      <c r="N16" s="261">
        <v>16.021408916820871</v>
      </c>
      <c r="O16" s="261">
        <v>15.37422706723213</v>
      </c>
      <c r="P16" s="261">
        <v>13.875744528498579</v>
      </c>
      <c r="Q16" s="261">
        <v>9.3160528158813456</v>
      </c>
      <c r="R16" s="261">
        <v>7.9661070241723406</v>
      </c>
      <c r="S16" s="261">
        <v>9.0808421552694281</v>
      </c>
      <c r="T16" s="261">
        <v>9.3830707479241813</v>
      </c>
      <c r="U16" s="261">
        <v>10.207945614197509</v>
      </c>
      <c r="V16" s="261">
        <v>10.223755821805261</v>
      </c>
      <c r="W16" s="261">
        <v>10.872230249066501</v>
      </c>
      <c r="X16" s="261">
        <v>10.810235244231899</v>
      </c>
      <c r="Y16" s="261">
        <v>12.69463335634951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2.238059659018203E-3</v>
      </c>
      <c r="D17" s="229">
        <v>1.715066854110547E-2</v>
      </c>
      <c r="E17" s="229">
        <v>0</v>
      </c>
      <c r="F17" s="229">
        <v>1.527767668789779E-3</v>
      </c>
      <c r="G17" s="229">
        <v>3.4535097907453299E-3</v>
      </c>
      <c r="H17" s="229">
        <v>1.218348116608065E-3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1.9495113454892439E-3</v>
      </c>
      <c r="O17" s="229">
        <v>1.1223421076420269E-3</v>
      </c>
      <c r="P17" s="229">
        <v>0</v>
      </c>
      <c r="Q17" s="229">
        <v>0</v>
      </c>
      <c r="R17" s="229">
        <v>0</v>
      </c>
      <c r="S17" s="229">
        <v>0</v>
      </c>
      <c r="T17" s="229">
        <v>1.4336341132056819E-2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0.1090601159254203</v>
      </c>
      <c r="C19" s="229">
        <v>8.0437863401138635E-2</v>
      </c>
      <c r="D19" s="229">
        <v>0.170939838083562</v>
      </c>
      <c r="E19" s="229">
        <v>7.7861669011131285E-2</v>
      </c>
      <c r="F19" s="229">
        <v>0.1530339733057762</v>
      </c>
      <c r="G19" s="229">
        <v>0.22599463919350549</v>
      </c>
      <c r="H19" s="229">
        <v>0.3992084717911738</v>
      </c>
      <c r="I19" s="229">
        <v>0.22768531940151349</v>
      </c>
      <c r="J19" s="229">
        <v>0.31124230701236949</v>
      </c>
      <c r="K19" s="229">
        <v>0.15031899138325189</v>
      </c>
      <c r="L19" s="229">
        <v>0.15730070011018921</v>
      </c>
      <c r="M19" s="229">
        <v>0.15616577877036469</v>
      </c>
      <c r="N19" s="229">
        <v>0.16063056218399049</v>
      </c>
      <c r="O19" s="229">
        <v>0.15991758198247971</v>
      </c>
      <c r="P19" s="229">
        <v>0.15670697590737939</v>
      </c>
      <c r="Q19" s="229">
        <v>0.15670496013842081</v>
      </c>
      <c r="R19" s="229">
        <v>0.15561009524158079</v>
      </c>
      <c r="S19" s="229">
        <v>0.19653385673113499</v>
      </c>
      <c r="T19" s="229">
        <v>0.2108978050419302</v>
      </c>
      <c r="U19" s="229">
        <v>0.2092858504200539</v>
      </c>
      <c r="V19" s="229">
        <v>0.2058033299946378</v>
      </c>
      <c r="W19" s="229">
        <v>0.25706201197744188</v>
      </c>
      <c r="X19" s="229">
        <v>0.27043881187903762</v>
      </c>
      <c r="Y19" s="229">
        <v>0.33832110700776041</v>
      </c>
      <c r="DA19" s="73" t="s">
        <v>3137</v>
      </c>
    </row>
    <row r="20" spans="1:105" ht="12" customHeight="1" x14ac:dyDescent="0.25">
      <c r="A20" s="46" t="s">
        <v>159</v>
      </c>
      <c r="B20" s="229">
        <v>2.2757470826052142</v>
      </c>
      <c r="C20" s="229">
        <v>2.3664608579538622</v>
      </c>
      <c r="D20" s="229">
        <v>2.4424928044892549</v>
      </c>
      <c r="E20" s="229">
        <v>3.443323185653739</v>
      </c>
      <c r="F20" s="229">
        <v>2.870894915946236</v>
      </c>
      <c r="G20" s="229">
        <v>4.8165764331545793</v>
      </c>
      <c r="H20" s="229">
        <v>5.439472643285324</v>
      </c>
      <c r="I20" s="229">
        <v>5.8380745382962189</v>
      </c>
      <c r="J20" s="229">
        <v>6.7483327963443598</v>
      </c>
      <c r="K20" s="229">
        <v>4.9179910985109867</v>
      </c>
      <c r="L20" s="229">
        <v>4.5374712473431318</v>
      </c>
      <c r="M20" s="229">
        <v>4.3109071496787301</v>
      </c>
      <c r="N20" s="229">
        <v>4.1019687515270302</v>
      </c>
      <c r="O20" s="229">
        <v>4.0157795622829022</v>
      </c>
      <c r="P20" s="229">
        <v>3.4746396911871842</v>
      </c>
      <c r="Q20" s="229">
        <v>3.539426687428032</v>
      </c>
      <c r="R20" s="229">
        <v>3.4261691697250849</v>
      </c>
      <c r="S20" s="229">
        <v>3.4638231110257149</v>
      </c>
      <c r="T20" s="229">
        <v>3.9538994689709601</v>
      </c>
      <c r="U20" s="229">
        <v>4.2187842102709174</v>
      </c>
      <c r="V20" s="229">
        <v>4.2865184142427024</v>
      </c>
      <c r="W20" s="229">
        <v>5.0363754944177472</v>
      </c>
      <c r="X20" s="229">
        <v>5.6413686116253343</v>
      </c>
      <c r="Y20" s="229">
        <v>6.2351420705225662</v>
      </c>
      <c r="DA20" s="73" t="s">
        <v>3138</v>
      </c>
    </row>
    <row r="21" spans="1:105" ht="12" customHeight="1" x14ac:dyDescent="0.25">
      <c r="A21" s="46" t="s">
        <v>32</v>
      </c>
      <c r="B21" s="229">
        <v>0.26263926224499029</v>
      </c>
      <c r="C21" s="229">
        <v>0.2386266062873893</v>
      </c>
      <c r="D21" s="229">
        <v>0.24953008819117761</v>
      </c>
      <c r="E21" s="229">
        <v>0.16105743731316879</v>
      </c>
      <c r="F21" s="229">
        <v>0.32706665891474163</v>
      </c>
      <c r="G21" s="229">
        <v>0.45683304183959628</v>
      </c>
      <c r="H21" s="229">
        <v>0.17205911230167309</v>
      </c>
      <c r="I21" s="229">
        <v>0.1289318361366022</v>
      </c>
      <c r="J21" s="229">
        <v>7.0341234172609417E-3</v>
      </c>
      <c r="K21" s="229">
        <v>0.1559136180678769</v>
      </c>
      <c r="L21" s="229">
        <v>0.1988233919802945</v>
      </c>
      <c r="M21" s="229">
        <v>0.12520094194000991</v>
      </c>
      <c r="N21" s="229">
        <v>0.12514883027053619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3.4994980802390309E-2</v>
      </c>
      <c r="V21" s="229">
        <v>1.2530384386879839E-2</v>
      </c>
      <c r="W21" s="229">
        <v>2.855988790495266E-2</v>
      </c>
      <c r="X21" s="229">
        <v>1.244737090529026E-2</v>
      </c>
      <c r="Y21" s="229">
        <v>0.22792327492837999</v>
      </c>
      <c r="DA21" s="73" t="s">
        <v>3139</v>
      </c>
    </row>
    <row r="22" spans="1:105" ht="12" customHeight="1" x14ac:dyDescent="0.25">
      <c r="A22" s="46" t="s">
        <v>33</v>
      </c>
      <c r="B22" s="229">
        <v>3.0673058188746891</v>
      </c>
      <c r="C22" s="229">
        <v>3.5024475941543409</v>
      </c>
      <c r="D22" s="229">
        <v>3.5027574710034042</v>
      </c>
      <c r="E22" s="229">
        <v>3.9385189999723988</v>
      </c>
      <c r="F22" s="229">
        <v>4.3733250753348578</v>
      </c>
      <c r="G22" s="229">
        <v>3.0657306115759848</v>
      </c>
      <c r="H22" s="229">
        <v>3.0657306115855651</v>
      </c>
      <c r="I22" s="229">
        <v>3.5018020174080582</v>
      </c>
      <c r="J22" s="229">
        <v>3.501156440645143</v>
      </c>
      <c r="K22" s="229">
        <v>3.0653949116640931</v>
      </c>
      <c r="L22" s="229">
        <v>2.1929164001034831</v>
      </c>
      <c r="M22" s="229">
        <v>2.192606523255245</v>
      </c>
      <c r="N22" s="229">
        <v>1.755828535819558</v>
      </c>
      <c r="O22" s="229">
        <v>1.7555186589721929</v>
      </c>
      <c r="P22" s="229">
        <v>1.7545632053546889</v>
      </c>
      <c r="Q22" s="229">
        <v>1.7545632053535789</v>
      </c>
      <c r="R22" s="229">
        <v>1.7545632053555009</v>
      </c>
      <c r="S22" s="229">
        <v>1.6677278127628601</v>
      </c>
      <c r="T22" s="229">
        <v>1.4046909740794911</v>
      </c>
      <c r="U22" s="229">
        <v>1.5712337092546189</v>
      </c>
      <c r="V22" s="229">
        <v>1.5334803801279659</v>
      </c>
      <c r="W22" s="229">
        <v>1.5283540468560901</v>
      </c>
      <c r="X22" s="229">
        <v>1.4816103075845259</v>
      </c>
      <c r="Y22" s="229">
        <v>1.7430461159029571</v>
      </c>
      <c r="DA22" s="73" t="s">
        <v>3140</v>
      </c>
    </row>
    <row r="23" spans="1:105" ht="12" customHeight="1" x14ac:dyDescent="0.25">
      <c r="A23" s="46" t="s">
        <v>35</v>
      </c>
      <c r="B23" s="229">
        <v>1.008329412412011</v>
      </c>
      <c r="C23" s="229">
        <v>0.97245642398742871</v>
      </c>
      <c r="D23" s="229">
        <v>0.99865655673470943</v>
      </c>
      <c r="E23" s="229">
        <v>1.104574647517659</v>
      </c>
      <c r="F23" s="229">
        <v>0.2477016270815226</v>
      </c>
      <c r="G23" s="229">
        <v>0.23738965068784271</v>
      </c>
      <c r="H23" s="229">
        <v>0.20084031334902619</v>
      </c>
      <c r="I23" s="229">
        <v>0.10365564755649261</v>
      </c>
      <c r="J23" s="229">
        <v>7.0871681052743468E-2</v>
      </c>
      <c r="K23" s="229">
        <v>9.6717132562443478E-2</v>
      </c>
      <c r="L23" s="229">
        <v>9.9857596885169209E-2</v>
      </c>
      <c r="M23" s="229">
        <v>0.30038267916762268</v>
      </c>
      <c r="N23" s="229">
        <v>0.15380533079529421</v>
      </c>
      <c r="O23" s="229">
        <v>0.14017345395665909</v>
      </c>
      <c r="P23" s="229">
        <v>8.9705264688851608E-2</v>
      </c>
      <c r="Q23" s="229">
        <v>0.51243790947267598</v>
      </c>
      <c r="R23" s="229">
        <v>0.63116143940559311</v>
      </c>
      <c r="S23" s="229">
        <v>0.79048851187027236</v>
      </c>
      <c r="T23" s="229">
        <v>0.74422827943384007</v>
      </c>
      <c r="U23" s="229">
        <v>0.73728307043340668</v>
      </c>
      <c r="V23" s="229">
        <v>0.65926354144803256</v>
      </c>
      <c r="W23" s="229">
        <v>0.95598807484811454</v>
      </c>
      <c r="X23" s="229">
        <v>0.94508879522003686</v>
      </c>
      <c r="Y23" s="229">
        <v>1.267640546547752</v>
      </c>
      <c r="DA23" s="73" t="s">
        <v>3141</v>
      </c>
    </row>
    <row r="24" spans="1:105" ht="12" customHeight="1" x14ac:dyDescent="0.25">
      <c r="A24" s="46" t="s">
        <v>36</v>
      </c>
      <c r="B24" s="229">
        <v>0.53879350129367287</v>
      </c>
      <c r="C24" s="229">
        <v>0.67528785494410837</v>
      </c>
      <c r="D24" s="229">
        <v>0.78304655520327937</v>
      </c>
      <c r="E24" s="229">
        <v>0.4597704544359964</v>
      </c>
      <c r="F24" s="229">
        <v>0.33821388061687191</v>
      </c>
      <c r="G24" s="229">
        <v>0.49036837206033579</v>
      </c>
      <c r="H24" s="229">
        <v>2.542867329917451E-2</v>
      </c>
      <c r="I24" s="229">
        <v>3.1320275567386639E-2</v>
      </c>
      <c r="J24" s="229">
        <v>4.4395791185948837E-2</v>
      </c>
      <c r="K24" s="229">
        <v>2.542867329962463E-2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9.3619684513438273</v>
      </c>
      <c r="C25" s="229">
        <v>7.4031263217934073</v>
      </c>
      <c r="D25" s="229">
        <v>7.145196381692891</v>
      </c>
      <c r="E25" s="229">
        <v>10.038137385612821</v>
      </c>
      <c r="F25" s="229">
        <v>10.18451852397745</v>
      </c>
      <c r="G25" s="229">
        <v>9.1667768698010192</v>
      </c>
      <c r="H25" s="229">
        <v>8.894893918746007</v>
      </c>
      <c r="I25" s="229">
        <v>10.71430631986061</v>
      </c>
      <c r="J25" s="229">
        <v>10.90949790132683</v>
      </c>
      <c r="K25" s="229">
        <v>8.8600615820340032</v>
      </c>
      <c r="L25" s="229">
        <v>9.7941604564429969</v>
      </c>
      <c r="M25" s="229">
        <v>7.9817245607173426</v>
      </c>
      <c r="N25" s="229">
        <v>8.8948939187749136</v>
      </c>
      <c r="O25" s="229">
        <v>8.9855382992487343</v>
      </c>
      <c r="P25" s="229">
        <v>8.0723438459425534</v>
      </c>
      <c r="Q25" s="229">
        <v>3.227537218389982</v>
      </c>
      <c r="R25" s="229">
        <v>1.96579353970179</v>
      </c>
      <c r="S25" s="229">
        <v>2.2000334755674049</v>
      </c>
      <c r="T25" s="229">
        <v>2.3387354389060251</v>
      </c>
      <c r="U25" s="229">
        <v>2.6001536317535909</v>
      </c>
      <c r="V25" s="229">
        <v>2.182592211892397</v>
      </c>
      <c r="W25" s="229">
        <v>1.8459130839438209</v>
      </c>
      <c r="X25" s="229">
        <v>1.177524632294237</v>
      </c>
      <c r="Y25" s="229">
        <v>1.324482037337483</v>
      </c>
      <c r="DA25" s="73" t="s">
        <v>3143</v>
      </c>
    </row>
    <row r="26" spans="1:105" ht="12" customHeight="1" x14ac:dyDescent="0.25">
      <c r="A26" s="46" t="s">
        <v>39</v>
      </c>
      <c r="B26" s="229">
        <v>1.113448708106622</v>
      </c>
      <c r="C26" s="229">
        <v>1.1691000750096729</v>
      </c>
      <c r="D26" s="229">
        <v>1.2273980406337419</v>
      </c>
      <c r="E26" s="229">
        <v>1.291904413990681</v>
      </c>
      <c r="F26" s="229">
        <v>1.943629704178367</v>
      </c>
      <c r="G26" s="229">
        <v>1.982151998895733</v>
      </c>
      <c r="H26" s="229">
        <v>1.8053520149451749</v>
      </c>
      <c r="I26" s="229">
        <v>1.702216575266831</v>
      </c>
      <c r="J26" s="229">
        <v>1.5840666511252439</v>
      </c>
      <c r="K26" s="229">
        <v>1.380349553709489</v>
      </c>
      <c r="L26" s="229">
        <v>1.444936636085338</v>
      </c>
      <c r="M26" s="229">
        <v>0.99427360653308383</v>
      </c>
      <c r="N26" s="229">
        <v>0.82718347610405907</v>
      </c>
      <c r="O26" s="229">
        <v>0.31617716868151491</v>
      </c>
      <c r="P26" s="229">
        <v>0.32778554541792598</v>
      </c>
      <c r="Q26" s="229">
        <v>0.125382835098657</v>
      </c>
      <c r="R26" s="229">
        <v>3.280957474279101E-2</v>
      </c>
      <c r="S26" s="229">
        <v>0.76223538731203966</v>
      </c>
      <c r="T26" s="229">
        <v>0.71628244035987698</v>
      </c>
      <c r="U26" s="229">
        <v>0.836210161262535</v>
      </c>
      <c r="V26" s="229">
        <v>1.343567559712644</v>
      </c>
      <c r="W26" s="229">
        <v>1.219977649118329</v>
      </c>
      <c r="X26" s="229">
        <v>1.281756714723439</v>
      </c>
      <c r="Y26" s="229">
        <v>1.5580782041026151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15.02963896084875</v>
      </c>
      <c r="C27" s="261">
        <f t="shared" si="0"/>
        <v>15.216144425150882</v>
      </c>
      <c r="D27" s="261">
        <f t="shared" si="0"/>
        <v>15.799890726724966</v>
      </c>
      <c r="E27" s="261">
        <f t="shared" si="0"/>
        <v>19.074247156266434</v>
      </c>
      <c r="F27" s="261">
        <f t="shared" si="0"/>
        <v>16.163414315089629</v>
      </c>
      <c r="G27" s="261">
        <f t="shared" si="0"/>
        <v>20.640258333516037</v>
      </c>
      <c r="H27" s="261">
        <f t="shared" si="0"/>
        <v>22.159230144482272</v>
      </c>
      <c r="I27" s="261">
        <f t="shared" si="0"/>
        <v>22.977862073722822</v>
      </c>
      <c r="J27" s="261">
        <f t="shared" si="0"/>
        <v>25.270064757775508</v>
      </c>
      <c r="K27" s="261">
        <f t="shared" si="0"/>
        <v>19.818592713781584</v>
      </c>
      <c r="L27" s="261">
        <f t="shared" si="0"/>
        <v>17.848887177793156</v>
      </c>
      <c r="M27" s="261">
        <f t="shared" si="0"/>
        <v>17.502079488834024</v>
      </c>
      <c r="N27" s="261">
        <f t="shared" si="0"/>
        <v>16.05162716759779</v>
      </c>
      <c r="O27" s="261">
        <f t="shared" si="0"/>
        <v>15.459116139401468</v>
      </c>
      <c r="P27" s="261">
        <f t="shared" si="0"/>
        <v>13.726981349429671</v>
      </c>
      <c r="Q27" s="261">
        <f t="shared" si="0"/>
        <v>13.876829332807887</v>
      </c>
      <c r="R27" s="261">
        <f t="shared" si="0"/>
        <v>13.305372992543411</v>
      </c>
      <c r="S27" s="261">
        <f t="shared" si="0"/>
        <v>13.609120770679892</v>
      </c>
      <c r="T27" s="261">
        <f t="shared" si="0"/>
        <v>14.71085359494945</v>
      </c>
      <c r="U27" s="261">
        <f t="shared" si="0"/>
        <v>15.648122212826152</v>
      </c>
      <c r="V27" s="261">
        <f t="shared" si="0"/>
        <v>15.800891602221144</v>
      </c>
      <c r="W27" s="261">
        <f t="shared" si="0"/>
        <v>17.911288335143201</v>
      </c>
      <c r="X27" s="261">
        <f t="shared" si="0"/>
        <v>19.085871003472771</v>
      </c>
      <c r="Y27" s="261">
        <f t="shared" si="0"/>
        <v>21.890817728379087</v>
      </c>
      <c r="DA27" s="70"/>
    </row>
    <row r="28" spans="1:105" ht="12" customHeight="1" x14ac:dyDescent="0.25">
      <c r="A28" s="60" t="s">
        <v>3070</v>
      </c>
      <c r="B28" s="262">
        <v>14.80444624502635</v>
      </c>
      <c r="C28" s="262">
        <v>14.99142959401782</v>
      </c>
      <c r="D28" s="262">
        <v>15.59120417082412</v>
      </c>
      <c r="E28" s="262">
        <v>18.841189920859701</v>
      </c>
      <c r="F28" s="262">
        <v>15.89887710416858</v>
      </c>
      <c r="G28" s="262">
        <v>20.345220239400511</v>
      </c>
      <c r="H28" s="262">
        <v>21.814973968195329</v>
      </c>
      <c r="I28" s="262">
        <v>22.573602042818461</v>
      </c>
      <c r="J28" s="262">
        <v>24.868877723969451</v>
      </c>
      <c r="K28" s="262">
        <v>19.433314276786589</v>
      </c>
      <c r="L28" s="262">
        <v>17.48273267332825</v>
      </c>
      <c r="M28" s="262">
        <v>17.149403247173531</v>
      </c>
      <c r="N28" s="262">
        <v>15.670506472552191</v>
      </c>
      <c r="O28" s="262">
        <v>15.05995293592626</v>
      </c>
      <c r="P28" s="262">
        <v>13.289922975816941</v>
      </c>
      <c r="Q28" s="262">
        <v>13.40514537079288</v>
      </c>
      <c r="R28" s="262">
        <v>12.7676561400623</v>
      </c>
      <c r="S28" s="262">
        <v>13.062421775067049</v>
      </c>
      <c r="T28" s="262">
        <v>14.15868096185973</v>
      </c>
      <c r="U28" s="262">
        <v>15.06866184594085</v>
      </c>
      <c r="V28" s="262">
        <v>15.254489438173101</v>
      </c>
      <c r="W28" s="262">
        <v>17.367008298583439</v>
      </c>
      <c r="X28" s="262">
        <v>18.579825714300451</v>
      </c>
      <c r="Y28" s="262">
        <v>21.383501232836782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2.2943161611049739E-2</v>
      </c>
      <c r="D29" s="230">
        <v>0.14275976911338961</v>
      </c>
      <c r="E29" s="230">
        <v>0</v>
      </c>
      <c r="F29" s="230">
        <v>6.2941029859348671E-2</v>
      </c>
      <c r="G29" s="230">
        <v>0.12721495363187321</v>
      </c>
      <c r="H29" s="230">
        <v>2.2377343087736049E-2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2.3129457259694342E-2</v>
      </c>
      <c r="O29" s="230">
        <v>1.1469442297046229E-2</v>
      </c>
      <c r="P29" s="230">
        <v>0</v>
      </c>
      <c r="Q29" s="230">
        <v>0</v>
      </c>
      <c r="R29" s="230">
        <v>0</v>
      </c>
      <c r="S29" s="230">
        <v>0</v>
      </c>
      <c r="T29" s="230">
        <v>2.5195817029199371E-2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0.72552130751438138</v>
      </c>
      <c r="C30" s="230">
        <v>0.50339318254793364</v>
      </c>
      <c r="D30" s="230">
        <v>0.91080475957713303</v>
      </c>
      <c r="E30" s="230">
        <v>0.50515394575020944</v>
      </c>
      <c r="F30" s="230">
        <v>0.73661282464618039</v>
      </c>
      <c r="G30" s="230">
        <v>0.80041375608487875</v>
      </c>
      <c r="H30" s="230">
        <v>1.5602303724930879</v>
      </c>
      <c r="I30" s="230">
        <v>0.79938129568892891</v>
      </c>
      <c r="J30" s="230">
        <v>1.0611627890000479</v>
      </c>
      <c r="K30" s="230">
        <v>0.53381930572189529</v>
      </c>
      <c r="L30" s="230">
        <v>0.52955573314234639</v>
      </c>
      <c r="M30" s="230">
        <v>0.53024880409254882</v>
      </c>
      <c r="N30" s="230">
        <v>0.5275222612245235</v>
      </c>
      <c r="O30" s="230">
        <v>0.52795766220645257</v>
      </c>
      <c r="P30" s="230">
        <v>0.52991830716355937</v>
      </c>
      <c r="Q30" s="230">
        <v>0.52991953814772341</v>
      </c>
      <c r="R30" s="230">
        <v>0.53058814752967731</v>
      </c>
      <c r="S30" s="230">
        <v>0.60809329750387242</v>
      </c>
      <c r="T30" s="230">
        <v>0.63063284632331074</v>
      </c>
      <c r="U30" s="230">
        <v>0.63163690308239406</v>
      </c>
      <c r="V30" s="230">
        <v>0.64884014045079885</v>
      </c>
      <c r="W30" s="230">
        <v>0.76630002985744572</v>
      </c>
      <c r="X30" s="230">
        <v>0.78935877743445482</v>
      </c>
      <c r="Y30" s="230">
        <v>0.99811425436858203</v>
      </c>
      <c r="DA30" s="71" t="s">
        <v>3147</v>
      </c>
    </row>
    <row r="31" spans="1:105" ht="12" customHeight="1" x14ac:dyDescent="0.25">
      <c r="A31" s="59" t="s">
        <v>159</v>
      </c>
      <c r="B31" s="230">
        <v>9.7935386433967473</v>
      </c>
      <c r="C31" s="230">
        <v>10.59541969358145</v>
      </c>
      <c r="D31" s="230">
        <v>10.654550938468009</v>
      </c>
      <c r="E31" s="230">
        <v>14.178358928826549</v>
      </c>
      <c r="F31" s="230">
        <v>13.06942848698918</v>
      </c>
      <c r="G31" s="230">
        <v>16.907640756884231</v>
      </c>
      <c r="H31" s="230">
        <v>18.485066480566999</v>
      </c>
      <c r="I31" s="230">
        <v>20.218897457515169</v>
      </c>
      <c r="J31" s="230">
        <v>22.630553671348171</v>
      </c>
      <c r="K31" s="230">
        <v>17.211612142426389</v>
      </c>
      <c r="L31" s="230">
        <v>15.08270744402347</v>
      </c>
      <c r="M31" s="230">
        <v>14.43252130124622</v>
      </c>
      <c r="N31" s="230">
        <v>13.310538168262759</v>
      </c>
      <c r="O31" s="230">
        <v>13.09878654503415</v>
      </c>
      <c r="P31" s="230">
        <v>11.66079588998457</v>
      </c>
      <c r="Q31" s="230">
        <v>11.635859427320501</v>
      </c>
      <c r="R31" s="230">
        <v>11.23245643368538</v>
      </c>
      <c r="S31" s="230">
        <v>11.163660231674941</v>
      </c>
      <c r="T31" s="230">
        <v>12.19878497984979</v>
      </c>
      <c r="U31" s="230">
        <v>13.024424697023569</v>
      </c>
      <c r="V31" s="230">
        <v>13.262198153848869</v>
      </c>
      <c r="W31" s="230">
        <v>15.10656624703579</v>
      </c>
      <c r="X31" s="230">
        <v>16.5302597041902</v>
      </c>
      <c r="Y31" s="230">
        <v>18.558646665445149</v>
      </c>
      <c r="DA31" s="71" t="s">
        <v>3148</v>
      </c>
    </row>
    <row r="32" spans="1:105" ht="12" customHeight="1" x14ac:dyDescent="0.25">
      <c r="A32" s="59" t="s">
        <v>32</v>
      </c>
      <c r="B32" s="230">
        <v>1.216010845184478</v>
      </c>
      <c r="C32" s="230">
        <v>1.028577250923276</v>
      </c>
      <c r="D32" s="230">
        <v>1.021522141306872</v>
      </c>
      <c r="E32" s="230">
        <v>0.86895759116026694</v>
      </c>
      <c r="F32" s="230">
        <v>0.93938748559176821</v>
      </c>
      <c r="G32" s="230">
        <v>1.388139230366388</v>
      </c>
      <c r="H32" s="230">
        <v>0.60260607697865232</v>
      </c>
      <c r="I32" s="230">
        <v>0.52059974796279129</v>
      </c>
      <c r="J32" s="230">
        <v>0.17997114244533641</v>
      </c>
      <c r="K32" s="230">
        <v>0.63983297321782362</v>
      </c>
      <c r="L32" s="230">
        <v>0.68526786125404116</v>
      </c>
      <c r="M32" s="230">
        <v>0.33857194479032221</v>
      </c>
      <c r="N32" s="230">
        <v>0.33860415756035939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7.4670441453039582E-2</v>
      </c>
      <c r="V32" s="230">
        <v>3.3843420231106092E-2</v>
      </c>
      <c r="W32" s="230">
        <v>5.9952512964920671E-2</v>
      </c>
      <c r="X32" s="230">
        <v>3.3690866961290963E-2</v>
      </c>
      <c r="Y32" s="230">
        <v>0.30297247469725191</v>
      </c>
      <c r="DA32" s="71" t="s">
        <v>3149</v>
      </c>
    </row>
    <row r="33" spans="1:105" ht="12" customHeight="1" x14ac:dyDescent="0.25">
      <c r="A33" s="59" t="s">
        <v>35</v>
      </c>
      <c r="B33" s="230">
        <v>3.069375448930741</v>
      </c>
      <c r="C33" s="230">
        <v>2.841096305354109</v>
      </c>
      <c r="D33" s="230">
        <v>2.8615665623587221</v>
      </c>
      <c r="E33" s="230">
        <v>3.2887194551226742</v>
      </c>
      <c r="F33" s="230">
        <v>1.090507277082102</v>
      </c>
      <c r="G33" s="230">
        <v>1.1218115424331421</v>
      </c>
      <c r="H33" s="230">
        <v>1.144693695068852</v>
      </c>
      <c r="I33" s="230">
        <v>1.034723541651577</v>
      </c>
      <c r="J33" s="230">
        <v>0.99719012117589612</v>
      </c>
      <c r="K33" s="230">
        <v>1.0480498554204749</v>
      </c>
      <c r="L33" s="230">
        <v>1.1852016349083909</v>
      </c>
      <c r="M33" s="230">
        <v>1.8480611970444401</v>
      </c>
      <c r="N33" s="230">
        <v>1.470712428244848</v>
      </c>
      <c r="O33" s="230">
        <v>1.4217392863886129</v>
      </c>
      <c r="P33" s="230">
        <v>1.099208778668809</v>
      </c>
      <c r="Q33" s="230">
        <v>1.2393664053246649</v>
      </c>
      <c r="R33" s="230">
        <v>1.004611558847236</v>
      </c>
      <c r="S33" s="230">
        <v>1.2906682458882359</v>
      </c>
      <c r="T33" s="230">
        <v>1.304067318657431</v>
      </c>
      <c r="U33" s="230">
        <v>1.3379298043818411</v>
      </c>
      <c r="V33" s="230">
        <v>1.3096077236423249</v>
      </c>
      <c r="W33" s="230">
        <v>1.4341895087252821</v>
      </c>
      <c r="X33" s="230">
        <v>1.226516365714504</v>
      </c>
      <c r="Y33" s="230">
        <v>1.5237678383258</v>
      </c>
      <c r="DA33" s="71" t="s">
        <v>3150</v>
      </c>
    </row>
    <row r="34" spans="1:105" ht="12" customHeight="1" x14ac:dyDescent="0.25">
      <c r="A34" s="60" t="s">
        <v>3077</v>
      </c>
      <c r="B34" s="262">
        <v>0.22519271582240061</v>
      </c>
      <c r="C34" s="262">
        <v>0.22471483113306129</v>
      </c>
      <c r="D34" s="262">
        <v>0.20868655590084551</v>
      </c>
      <c r="E34" s="262">
        <v>0.23305723540673301</v>
      </c>
      <c r="F34" s="262">
        <v>0.26453721092104932</v>
      </c>
      <c r="G34" s="262">
        <v>0.29503809411552562</v>
      </c>
      <c r="H34" s="262">
        <v>0.34425617628694533</v>
      </c>
      <c r="I34" s="262">
        <v>0.40426003090435969</v>
      </c>
      <c r="J34" s="262">
        <v>0.40118703380605808</v>
      </c>
      <c r="K34" s="262">
        <v>0.38527843699499292</v>
      </c>
      <c r="L34" s="262">
        <v>0.36615450446490588</v>
      </c>
      <c r="M34" s="262">
        <v>0.35267624166049388</v>
      </c>
      <c r="N34" s="262">
        <v>0.38112069504559842</v>
      </c>
      <c r="O34" s="262">
        <v>0.39916320347520812</v>
      </c>
      <c r="P34" s="262">
        <v>0.43705837361272998</v>
      </c>
      <c r="Q34" s="262">
        <v>0.47168396201500701</v>
      </c>
      <c r="R34" s="262">
        <v>0.53771685248111112</v>
      </c>
      <c r="S34" s="262">
        <v>0.54669899561284352</v>
      </c>
      <c r="T34" s="262">
        <v>0.55217263308971964</v>
      </c>
      <c r="U34" s="262">
        <v>0.57946036688530234</v>
      </c>
      <c r="V34" s="262">
        <v>0.54640216404804243</v>
      </c>
      <c r="W34" s="262">
        <v>0.5442800365597622</v>
      </c>
      <c r="X34" s="262">
        <v>0.5060452891723195</v>
      </c>
      <c r="Y34" s="262">
        <v>0.50731649554230474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1.5228462453370346</v>
      </c>
      <c r="C35" s="261">
        <f t="shared" si="1"/>
        <v>1.2653618449073196</v>
      </c>
      <c r="D35" s="261">
        <f t="shared" si="1"/>
        <v>1.2843020701297962</v>
      </c>
      <c r="E35" s="261">
        <f t="shared" si="1"/>
        <v>1.5424502145813155</v>
      </c>
      <c r="F35" s="261">
        <f t="shared" si="1"/>
        <v>1.5017015259392077</v>
      </c>
      <c r="G35" s="261">
        <f t="shared" si="1"/>
        <v>1.4143895746861763</v>
      </c>
      <c r="H35" s="261">
        <f t="shared" si="1"/>
        <v>1.394689286136825</v>
      </c>
      <c r="I35" s="261">
        <f t="shared" si="1"/>
        <v>1.5677677943372534</v>
      </c>
      <c r="J35" s="261">
        <f t="shared" si="1"/>
        <v>1.5896826639455184</v>
      </c>
      <c r="K35" s="261">
        <f t="shared" si="1"/>
        <v>1.3755808687036488</v>
      </c>
      <c r="L35" s="261">
        <f t="shared" si="1"/>
        <v>1.4886141807422733</v>
      </c>
      <c r="M35" s="261">
        <f t="shared" si="1"/>
        <v>1.3089439515235679</v>
      </c>
      <c r="N35" s="261">
        <f t="shared" si="1"/>
        <v>1.3485411404942815</v>
      </c>
      <c r="O35" s="261">
        <f t="shared" si="1"/>
        <v>1.3232883875566781</v>
      </c>
      <c r="P35" s="261">
        <f t="shared" si="1"/>
        <v>1.1674336141934332</v>
      </c>
      <c r="Q35" s="261">
        <f t="shared" si="1"/>
        <v>0.71350548048890372</v>
      </c>
      <c r="R35" s="261">
        <f t="shared" si="1"/>
        <v>0.55619517900948845</v>
      </c>
      <c r="S35" s="261">
        <f t="shared" si="1"/>
        <v>0.75801193020675173</v>
      </c>
      <c r="T35" s="261">
        <f t="shared" si="1"/>
        <v>0.75342661194895277</v>
      </c>
      <c r="U35" s="261">
        <f t="shared" si="1"/>
        <v>0.83349577819550824</v>
      </c>
      <c r="V35" s="261">
        <f t="shared" si="1"/>
        <v>0.79343673127596159</v>
      </c>
      <c r="W35" s="261">
        <f t="shared" si="1"/>
        <v>0.81324920647454302</v>
      </c>
      <c r="X35" s="261">
        <f t="shared" si="1"/>
        <v>0.71823626930936069</v>
      </c>
      <c r="Y35" s="261">
        <f t="shared" si="1"/>
        <v>0.87817906832528048</v>
      </c>
      <c r="DA35" s="70"/>
    </row>
    <row r="36" spans="1:105" ht="12" customHeight="1" x14ac:dyDescent="0.25">
      <c r="A36" s="60" t="s">
        <v>3080</v>
      </c>
      <c r="B36" s="262">
        <v>0.32288457097557</v>
      </c>
      <c r="C36" s="262">
        <v>0.25545996422126638</v>
      </c>
      <c r="D36" s="262">
        <v>0.28059011279088808</v>
      </c>
      <c r="E36" s="262">
        <v>0.27021226131344339</v>
      </c>
      <c r="F36" s="262">
        <v>0.16896517032671929</v>
      </c>
      <c r="G36" s="262">
        <v>0.1648706678241558</v>
      </c>
      <c r="H36" s="262">
        <v>0.22605093611690011</v>
      </c>
      <c r="I36" s="262">
        <v>0.21378169502554281</v>
      </c>
      <c r="J36" s="262">
        <v>0.22520915651106341</v>
      </c>
      <c r="K36" s="262">
        <v>0.24699008555647881</v>
      </c>
      <c r="L36" s="262">
        <v>0.25884503806555031</v>
      </c>
      <c r="M36" s="262">
        <v>0.30430485550342112</v>
      </c>
      <c r="N36" s="262">
        <v>0.27121995678838889</v>
      </c>
      <c r="O36" s="262">
        <v>0.28457167494643942</v>
      </c>
      <c r="P36" s="262">
        <v>0.22469049799934371</v>
      </c>
      <c r="Q36" s="262">
        <v>0.2427280556085096</v>
      </c>
      <c r="R36" s="262">
        <v>0.20235915140832869</v>
      </c>
      <c r="S36" s="262">
        <v>0.2767200187632004</v>
      </c>
      <c r="T36" s="262">
        <v>0.27069204370293393</v>
      </c>
      <c r="U36" s="262">
        <v>0.29750198832999591</v>
      </c>
      <c r="V36" s="262">
        <v>0.2728363381425381</v>
      </c>
      <c r="W36" s="262">
        <v>0.30163696684254931</v>
      </c>
      <c r="X36" s="262">
        <v>0.27089314914650381</v>
      </c>
      <c r="Y36" s="262">
        <v>0.34122408775625601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3.960426706669299E-3</v>
      </c>
      <c r="D37" s="230">
        <v>2.4643055382668429E-2</v>
      </c>
      <c r="E37" s="230">
        <v>0</v>
      </c>
      <c r="F37" s="230">
        <v>1.0864820630482811E-2</v>
      </c>
      <c r="G37" s="230">
        <v>2.1959724138835249E-2</v>
      </c>
      <c r="H37" s="230">
        <v>3.862755652049678E-3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3.9925848841139049E-3</v>
      </c>
      <c r="O37" s="230">
        <v>1.9798442060377421E-3</v>
      </c>
      <c r="P37" s="230">
        <v>0</v>
      </c>
      <c r="Q37" s="230">
        <v>0</v>
      </c>
      <c r="R37" s="230">
        <v>0</v>
      </c>
      <c r="S37" s="230">
        <v>0</v>
      </c>
      <c r="T37" s="230">
        <v>4.3492779395641742E-3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7.7674182742760042E-2</v>
      </c>
      <c r="C38" s="230">
        <v>3.9029784772245717E-2</v>
      </c>
      <c r="D38" s="230">
        <v>5.3902171884397602E-2</v>
      </c>
      <c r="E38" s="230">
        <v>3.9753846583106198E-2</v>
      </c>
      <c r="F38" s="230">
        <v>8.1695478148995325E-3</v>
      </c>
      <c r="G38" s="230">
        <v>0</v>
      </c>
      <c r="H38" s="230">
        <v>4.0079031691318087E-2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8.9395036736573293E-3</v>
      </c>
      <c r="T38" s="230">
        <v>9.1036302308316278E-3</v>
      </c>
      <c r="U38" s="230">
        <v>9.1795821741362128E-3</v>
      </c>
      <c r="V38" s="230">
        <v>3.1355229089542161E-3</v>
      </c>
      <c r="W38" s="230">
        <v>5.7929507541496124E-3</v>
      </c>
      <c r="X38" s="230">
        <v>5.5414695230764938E-3</v>
      </c>
      <c r="Y38" s="230">
        <v>5.4000647170619571E-3</v>
      </c>
      <c r="DA38" s="71" t="s">
        <v>3154</v>
      </c>
    </row>
    <row r="39" spans="1:105" ht="12" customHeight="1" x14ac:dyDescent="0.25">
      <c r="A39" s="59" t="s">
        <v>159</v>
      </c>
      <c r="B39" s="230">
        <v>3.3298494709551131E-2</v>
      </c>
      <c r="C39" s="230">
        <v>6.6566714961598245E-2</v>
      </c>
      <c r="D39" s="230">
        <v>6.4938892050517519E-2</v>
      </c>
      <c r="E39" s="230">
        <v>6.8490041598224694E-2</v>
      </c>
      <c r="F39" s="230">
        <v>7.2932297081523101E-2</v>
      </c>
      <c r="G39" s="230">
        <v>3.8311954900187337E-2</v>
      </c>
      <c r="H39" s="230">
        <v>3.780816468103456E-2</v>
      </c>
      <c r="I39" s="230">
        <v>3.8839216857085843E-2</v>
      </c>
      <c r="J39" s="230">
        <v>3.864776052437785E-2</v>
      </c>
      <c r="K39" s="230">
        <v>3.7794819593093922E-2</v>
      </c>
      <c r="L39" s="230">
        <v>3.7887595077283169E-2</v>
      </c>
      <c r="M39" s="230">
        <v>3.6305912093486263E-2</v>
      </c>
      <c r="N39" s="230">
        <v>3.0663213977983689E-2</v>
      </c>
      <c r="O39" s="230">
        <v>3.7172549161414777E-2</v>
      </c>
      <c r="P39" s="230">
        <v>3.7972869562074657E-2</v>
      </c>
      <c r="Q39" s="230">
        <v>3.1816305216933002E-2</v>
      </c>
      <c r="R39" s="230">
        <v>2.8944060893032149E-2</v>
      </c>
      <c r="S39" s="230">
        <v>4.4986591692168912E-2</v>
      </c>
      <c r="T39" s="230">
        <v>3.5037778511973282E-2</v>
      </c>
      <c r="U39" s="230">
        <v>5.6129431520806017E-2</v>
      </c>
      <c r="V39" s="230">
        <v>4.6550050749196638E-2</v>
      </c>
      <c r="W39" s="230">
        <v>4.9811802893497202E-2</v>
      </c>
      <c r="X39" s="230">
        <v>5.6578316174499113E-2</v>
      </c>
      <c r="Y39" s="230">
        <v>3.234339067486227E-2</v>
      </c>
      <c r="DA39" s="71" t="s">
        <v>3155</v>
      </c>
    </row>
    <row r="40" spans="1:105" ht="12" customHeight="1" x14ac:dyDescent="0.25">
      <c r="A40" s="59" t="s">
        <v>32</v>
      </c>
      <c r="B40" s="230">
        <v>0.122251887343722</v>
      </c>
      <c r="C40" s="230">
        <v>8.9897534033818935E-2</v>
      </c>
      <c r="D40" s="230">
        <v>8.8680850859904792E-2</v>
      </c>
      <c r="E40" s="230">
        <v>9.1565269883869163E-2</v>
      </c>
      <c r="F40" s="230">
        <v>3.1355092308833952E-3</v>
      </c>
      <c r="G40" s="230">
        <v>1.8781537232957932E-2</v>
      </c>
      <c r="H40" s="230">
        <v>2.4617504441800549E-2</v>
      </c>
      <c r="I40" s="230">
        <v>3.1123483050060591E-2</v>
      </c>
      <c r="J40" s="230">
        <v>3.1066447207825931E-2</v>
      </c>
      <c r="K40" s="230">
        <v>4.2696824824000168E-2</v>
      </c>
      <c r="L40" s="230">
        <v>3.0623828069171039E-2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7.0475215199580802E-3</v>
      </c>
      <c r="V40" s="230">
        <v>0</v>
      </c>
      <c r="W40" s="230">
        <v>4.4249235061869759E-3</v>
      </c>
      <c r="X40" s="230">
        <v>0</v>
      </c>
      <c r="Y40" s="230">
        <v>4.3533188190461827E-2</v>
      </c>
      <c r="DA40" s="71" t="s">
        <v>3156</v>
      </c>
    </row>
    <row r="41" spans="1:105" ht="12" customHeight="1" x14ac:dyDescent="0.25">
      <c r="A41" s="59" t="s">
        <v>35</v>
      </c>
      <c r="B41" s="230">
        <v>8.9660006179536844E-2</v>
      </c>
      <c r="C41" s="230">
        <v>5.6005503746934193E-2</v>
      </c>
      <c r="D41" s="230">
        <v>4.8425142613399821E-2</v>
      </c>
      <c r="E41" s="230">
        <v>7.0403103248243379E-2</v>
      </c>
      <c r="F41" s="230">
        <v>7.3862995568930459E-2</v>
      </c>
      <c r="G41" s="230">
        <v>8.5817451552175281E-2</v>
      </c>
      <c r="H41" s="230">
        <v>0.1196834796506972</v>
      </c>
      <c r="I41" s="230">
        <v>0.14381899511839641</v>
      </c>
      <c r="J41" s="230">
        <v>0.15549494877885961</v>
      </c>
      <c r="K41" s="230">
        <v>0.1664984411393847</v>
      </c>
      <c r="L41" s="230">
        <v>0.19033361491909609</v>
      </c>
      <c r="M41" s="230">
        <v>0.26799894340993491</v>
      </c>
      <c r="N41" s="230">
        <v>0.23656415792629129</v>
      </c>
      <c r="O41" s="230">
        <v>0.24541928157898679</v>
      </c>
      <c r="P41" s="230">
        <v>0.18671762843726911</v>
      </c>
      <c r="Q41" s="230">
        <v>0.21091175039157661</v>
      </c>
      <c r="R41" s="230">
        <v>0.1734150905152966</v>
      </c>
      <c r="S41" s="230">
        <v>0.22279392339737419</v>
      </c>
      <c r="T41" s="230">
        <v>0.22220135702056479</v>
      </c>
      <c r="U41" s="230">
        <v>0.22514545311509551</v>
      </c>
      <c r="V41" s="230">
        <v>0.22315076448438731</v>
      </c>
      <c r="W41" s="230">
        <v>0.2416072896887155</v>
      </c>
      <c r="X41" s="230">
        <v>0.20877336344892819</v>
      </c>
      <c r="Y41" s="230">
        <v>0.25994744417386989</v>
      </c>
      <c r="DA41" s="71" t="s">
        <v>3157</v>
      </c>
    </row>
    <row r="42" spans="1:105" ht="12" customHeight="1" x14ac:dyDescent="0.25">
      <c r="A42" s="60" t="s">
        <v>3087</v>
      </c>
      <c r="B42" s="262">
        <v>1.171888150739405</v>
      </c>
      <c r="C42" s="262">
        <v>0.98188793229077587</v>
      </c>
      <c r="D42" s="262">
        <v>0.97769616488623834</v>
      </c>
      <c r="E42" s="262">
        <v>1.243184003722529</v>
      </c>
      <c r="F42" s="262">
        <v>1.299757972574723</v>
      </c>
      <c r="G42" s="262">
        <v>1.2127381483267761</v>
      </c>
      <c r="H42" s="262">
        <v>1.125721846874</v>
      </c>
      <c r="I42" s="262">
        <v>1.303589249282163</v>
      </c>
      <c r="J42" s="262">
        <v>1.3144597508647231</v>
      </c>
      <c r="K42" s="262">
        <v>1.080560262876793</v>
      </c>
      <c r="L42" s="262">
        <v>1.1841226967298399</v>
      </c>
      <c r="M42" s="262">
        <v>0.96067291014669498</v>
      </c>
      <c r="N42" s="262">
        <v>1.02980898600383</v>
      </c>
      <c r="O42" s="262">
        <v>0.98895525571366749</v>
      </c>
      <c r="P42" s="262">
        <v>0.8882574791652591</v>
      </c>
      <c r="Q42" s="262">
        <v>0.41197520829263318</v>
      </c>
      <c r="R42" s="262">
        <v>0.28680185775699318</v>
      </c>
      <c r="S42" s="262">
        <v>0.41313798776336702</v>
      </c>
      <c r="T42" s="262">
        <v>0.41389827661958672</v>
      </c>
      <c r="U42" s="262">
        <v>0.46375568820936802</v>
      </c>
      <c r="V42" s="262">
        <v>0.45248347379379139</v>
      </c>
      <c r="W42" s="262">
        <v>0.44375987412552492</v>
      </c>
      <c r="X42" s="262">
        <v>0.38425726799606191</v>
      </c>
      <c r="Y42" s="262">
        <v>0.4737106541730523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2.3356571999198159E-4</v>
      </c>
      <c r="D43" s="229">
        <v>1.7898576697925931E-3</v>
      </c>
      <c r="E43" s="229">
        <v>0</v>
      </c>
      <c r="F43" s="229">
        <v>1.5943907219072631E-4</v>
      </c>
      <c r="G43" s="229">
        <v>3.6041108087737071E-4</v>
      </c>
      <c r="H43" s="229">
        <v>1.271477969364188E-4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2.034525841198893E-4</v>
      </c>
      <c r="O43" s="229">
        <v>1.171285320265879E-4</v>
      </c>
      <c r="P43" s="229">
        <v>0</v>
      </c>
      <c r="Q43" s="229">
        <v>0</v>
      </c>
      <c r="R43" s="229">
        <v>0</v>
      </c>
      <c r="S43" s="229">
        <v>0</v>
      </c>
      <c r="T43" s="229">
        <v>1.4961521803348299E-3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5.0139167046144217E-3</v>
      </c>
      <c r="C45" s="229">
        <v>2.324720392232027E-3</v>
      </c>
      <c r="D45" s="229">
        <v>3.9540090170550922E-3</v>
      </c>
      <c r="E45" s="229">
        <v>1.6399457885165601E-3</v>
      </c>
      <c r="F45" s="229">
        <v>1.210814639826108E-4</v>
      </c>
      <c r="G45" s="229">
        <v>0</v>
      </c>
      <c r="H45" s="229">
        <v>1.3324050503989589E-3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3.3180861996693701E-3</v>
      </c>
      <c r="T45" s="229">
        <v>3.1628650617631301E-3</v>
      </c>
      <c r="U45" s="229">
        <v>3.091034230156108E-3</v>
      </c>
      <c r="V45" s="229">
        <v>9.5979208888322489E-4</v>
      </c>
      <c r="W45" s="229">
        <v>2.3687256389824372E-3</v>
      </c>
      <c r="X45" s="229">
        <v>2.6065616328617021E-3</v>
      </c>
      <c r="Y45" s="229">
        <v>2.7402938892901641E-3</v>
      </c>
      <c r="DA45" s="73" t="s">
        <v>3161</v>
      </c>
    </row>
    <row r="46" spans="1:105" ht="12" customHeight="1" x14ac:dyDescent="0.25">
      <c r="A46" s="64" t="s">
        <v>159</v>
      </c>
      <c r="B46" s="229">
        <v>2.1903140382738529E-3</v>
      </c>
      <c r="C46" s="229">
        <v>4.0402948240991689E-3</v>
      </c>
      <c r="D46" s="229">
        <v>4.8541995821096591E-3</v>
      </c>
      <c r="E46" s="229">
        <v>2.8791157649250771E-3</v>
      </c>
      <c r="F46" s="229">
        <v>1.1014908650605489E-3</v>
      </c>
      <c r="G46" s="229">
        <v>6.4713423762317195E-4</v>
      </c>
      <c r="H46" s="229">
        <v>1.2808138311959239E-3</v>
      </c>
      <c r="I46" s="229">
        <v>8.763204703492579E-4</v>
      </c>
      <c r="J46" s="229">
        <v>9.4198238431817338E-4</v>
      </c>
      <c r="K46" s="229">
        <v>1.6180795377787819E-3</v>
      </c>
      <c r="L46" s="229">
        <v>1.464542887231521E-3</v>
      </c>
      <c r="M46" s="229">
        <v>2.7443226958743039E-3</v>
      </c>
      <c r="N46" s="229">
        <v>1.608109196724089E-3</v>
      </c>
      <c r="O46" s="229">
        <v>2.2633037222567561E-3</v>
      </c>
      <c r="P46" s="229">
        <v>1.803575272531289E-3</v>
      </c>
      <c r="Q46" s="229">
        <v>8.1357217515864583E-3</v>
      </c>
      <c r="R46" s="229">
        <v>1.122991406978998E-2</v>
      </c>
      <c r="S46" s="229">
        <v>1.701526476169073E-2</v>
      </c>
      <c r="T46" s="229">
        <v>1.2404634733344111E-2</v>
      </c>
      <c r="U46" s="229">
        <v>1.9259850306517171E-2</v>
      </c>
      <c r="V46" s="229">
        <v>1.452006998441956E-2</v>
      </c>
      <c r="W46" s="229">
        <v>2.075527768939597E-2</v>
      </c>
      <c r="X46" s="229">
        <v>2.7119047433785601E-2</v>
      </c>
      <c r="Y46" s="229">
        <v>1.672495998200553E-2</v>
      </c>
      <c r="DA46" s="73" t="s">
        <v>3162</v>
      </c>
    </row>
    <row r="47" spans="1:105" ht="12" customHeight="1" x14ac:dyDescent="0.25">
      <c r="A47" s="64" t="s">
        <v>32</v>
      </c>
      <c r="B47" s="229">
        <v>7.7960523686533591E-3</v>
      </c>
      <c r="C47" s="229">
        <v>5.2898225119997842E-3</v>
      </c>
      <c r="D47" s="229">
        <v>6.4265811372899067E-3</v>
      </c>
      <c r="E47" s="229">
        <v>3.731641095222215E-3</v>
      </c>
      <c r="F47" s="229">
        <v>4.5909914174740197E-5</v>
      </c>
      <c r="G47" s="229">
        <v>3.0755910609967061E-4</v>
      </c>
      <c r="H47" s="229">
        <v>8.0850335713501874E-4</v>
      </c>
      <c r="I47" s="229">
        <v>6.807976929370552E-4</v>
      </c>
      <c r="J47" s="229">
        <v>7.3408682107506125E-4</v>
      </c>
      <c r="K47" s="229">
        <v>1.7721503245457691E-3</v>
      </c>
      <c r="L47" s="229">
        <v>1.1476300788080521E-3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2.3444234896633168E-3</v>
      </c>
      <c r="V47" s="229">
        <v>0</v>
      </c>
      <c r="W47" s="229">
        <v>1.787472811172983E-3</v>
      </c>
      <c r="X47" s="229">
        <v>0</v>
      </c>
      <c r="Y47" s="229">
        <v>2.1824153355095709E-2</v>
      </c>
      <c r="DA47" s="73" t="s">
        <v>3163</v>
      </c>
    </row>
    <row r="48" spans="1:105" ht="12" customHeight="1" x14ac:dyDescent="0.25">
      <c r="A48" s="64" t="s">
        <v>33</v>
      </c>
      <c r="B48" s="229">
        <v>1.767865270719675E-3</v>
      </c>
      <c r="C48" s="229">
        <v>1.7031872729836139E-3</v>
      </c>
      <c r="D48" s="229">
        <v>1.735526271842459E-3</v>
      </c>
      <c r="E48" s="229">
        <v>1.7355262718602501E-3</v>
      </c>
      <c r="F48" s="229">
        <v>1.635814358715613E-3</v>
      </c>
      <c r="G48" s="229">
        <v>1.603475359861492E-3</v>
      </c>
      <c r="H48" s="229">
        <v>1.60347535986739E-3</v>
      </c>
      <c r="I48" s="229">
        <v>1.6358143587182311E-3</v>
      </c>
      <c r="J48" s="229">
        <v>1.568441444438789E-3</v>
      </c>
      <c r="K48" s="229">
        <v>1.5684414444445481E-3</v>
      </c>
      <c r="L48" s="229">
        <v>1.468729531308428E-3</v>
      </c>
      <c r="M48" s="229">
        <v>1.4363905324415781E-3</v>
      </c>
      <c r="N48" s="229">
        <v>1.333983702751155E-3</v>
      </c>
      <c r="O48" s="229">
        <v>1.301644703879437E-3</v>
      </c>
      <c r="P48" s="229">
        <v>1.2019327907451349E-3</v>
      </c>
      <c r="Q48" s="229">
        <v>1.2019327908115089E-3</v>
      </c>
      <c r="R48" s="229">
        <v>1.2019327908421461E-3</v>
      </c>
      <c r="S48" s="229">
        <v>1.2342717896744271E-3</v>
      </c>
      <c r="T48" s="229">
        <v>1.067186962254091E-3</v>
      </c>
      <c r="U48" s="229">
        <v>4.8077311632296017E-3</v>
      </c>
      <c r="V48" s="229">
        <v>8.6776313598522982E-4</v>
      </c>
      <c r="W48" s="229">
        <v>3.3416965484896731E-4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5.7737050527270758E-3</v>
      </c>
      <c r="C49" s="229">
        <v>3.3278265651231552E-3</v>
      </c>
      <c r="D49" s="229">
        <v>3.543706186316822E-3</v>
      </c>
      <c r="E49" s="229">
        <v>2.8973272066712729E-3</v>
      </c>
      <c r="F49" s="229">
        <v>1.0920988976249289E-3</v>
      </c>
      <c r="G49" s="229">
        <v>1.419089290776552E-3</v>
      </c>
      <c r="H49" s="229">
        <v>3.969251929680861E-3</v>
      </c>
      <c r="I49" s="229">
        <v>3.1767481580930201E-3</v>
      </c>
      <c r="J49" s="229">
        <v>3.7102978778276769E-3</v>
      </c>
      <c r="K49" s="229">
        <v>6.9783348579224901E-3</v>
      </c>
      <c r="L49" s="229">
        <v>7.2026878750624584E-3</v>
      </c>
      <c r="M49" s="229">
        <v>1.9831928674453471E-2</v>
      </c>
      <c r="N49" s="229">
        <v>1.2145652500382581E-2</v>
      </c>
      <c r="O49" s="229">
        <v>1.462861526734827E-2</v>
      </c>
      <c r="P49" s="229">
        <v>8.6820088063409573E-3</v>
      </c>
      <c r="Q49" s="229">
        <v>5.2798448784540708E-2</v>
      </c>
      <c r="R49" s="229">
        <v>6.5868519381030402E-2</v>
      </c>
      <c r="S49" s="229">
        <v>8.2496021800135794E-2</v>
      </c>
      <c r="T49" s="229">
        <v>7.7013731945280703E-2</v>
      </c>
      <c r="U49" s="229">
        <v>7.5630938362507769E-2</v>
      </c>
      <c r="V49" s="229">
        <v>6.814295682084659E-2</v>
      </c>
      <c r="W49" s="229">
        <v>9.8555386483923896E-2</v>
      </c>
      <c r="X49" s="229">
        <v>9.7965586958232528E-2</v>
      </c>
      <c r="Y49" s="229">
        <v>0.1315949237969167</v>
      </c>
      <c r="DA49" s="73" t="s">
        <v>3165</v>
      </c>
    </row>
    <row r="50" spans="1:105" ht="12" customHeight="1" x14ac:dyDescent="0.25">
      <c r="A50" s="64" t="s">
        <v>36</v>
      </c>
      <c r="B50" s="229">
        <v>5.6228926494239523E-2</v>
      </c>
      <c r="C50" s="229">
        <v>7.0473587871671045E-2</v>
      </c>
      <c r="D50" s="229">
        <v>8.1719373170564463E-2</v>
      </c>
      <c r="E50" s="229">
        <v>4.7982017274951758E-2</v>
      </c>
      <c r="F50" s="229">
        <v>2.9988760796665011E-2</v>
      </c>
      <c r="G50" s="229">
        <v>4.4983141195003788E-2</v>
      </c>
      <c r="H50" s="229">
        <v>0</v>
      </c>
      <c r="I50" s="229">
        <v>1.49943803983565E-3</v>
      </c>
      <c r="J50" s="229">
        <v>3.748595099590447E-3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0.97702261558102244</v>
      </c>
      <c r="C51" s="229">
        <v>0.77259626327378617</v>
      </c>
      <c r="D51" s="229">
        <v>0.74567848566928108</v>
      </c>
      <c r="E51" s="229">
        <v>1.0475881536051661</v>
      </c>
      <c r="F51" s="229">
        <v>1.06286460784874</v>
      </c>
      <c r="G51" s="229">
        <v>0.95665226392586666</v>
      </c>
      <c r="H51" s="229">
        <v>0.92827833878905142</v>
      </c>
      <c r="I51" s="229">
        <v>1.1181536916270951</v>
      </c>
      <c r="J51" s="229">
        <v>1.138524043274258</v>
      </c>
      <c r="K51" s="229">
        <v>0.92464320789771903</v>
      </c>
      <c r="L51" s="229">
        <v>1.0221265235304871</v>
      </c>
      <c r="M51" s="229">
        <v>0.83297924444938387</v>
      </c>
      <c r="N51" s="229">
        <v>0.92827833879206845</v>
      </c>
      <c r="O51" s="229">
        <v>0.93773805980678104</v>
      </c>
      <c r="P51" s="229">
        <v>0.84243634650361154</v>
      </c>
      <c r="Q51" s="229">
        <v>0.33682840007261938</v>
      </c>
      <c r="R51" s="229">
        <v>0.2051518071048436</v>
      </c>
      <c r="S51" s="229">
        <v>0.22959727666633359</v>
      </c>
      <c r="T51" s="229">
        <v>0.24407232598012049</v>
      </c>
      <c r="U51" s="229">
        <v>0.27135414046858242</v>
      </c>
      <c r="V51" s="229">
        <v>0.2277770922528356</v>
      </c>
      <c r="W51" s="229">
        <v>0.19264098557725301</v>
      </c>
      <c r="X51" s="229">
        <v>0.12280090234193849</v>
      </c>
      <c r="Y51" s="229">
        <v>0.13822401892668201</v>
      </c>
      <c r="DA51" s="73" t="s">
        <v>3167</v>
      </c>
    </row>
    <row r="52" spans="1:105" ht="12" customHeight="1" x14ac:dyDescent="0.25">
      <c r="A52" s="64" t="s">
        <v>39</v>
      </c>
      <c r="B52" s="229">
        <v>0.11609475522915411</v>
      </c>
      <c r="C52" s="229">
        <v>0.12189866385888889</v>
      </c>
      <c r="D52" s="229">
        <v>0.12799442618198631</v>
      </c>
      <c r="E52" s="229">
        <v>0.1347302767152157</v>
      </c>
      <c r="F52" s="229">
        <v>0.20274876935756911</v>
      </c>
      <c r="G52" s="229">
        <v>0.20676507413066669</v>
      </c>
      <c r="H52" s="229">
        <v>0.18832191075973359</v>
      </c>
      <c r="I52" s="229">
        <v>0.17756643893513521</v>
      </c>
      <c r="J52" s="229">
        <v>0.16523230396321409</v>
      </c>
      <c r="K52" s="229">
        <v>0.14398004881438251</v>
      </c>
      <c r="L52" s="229">
        <v>0.15071258282694269</v>
      </c>
      <c r="M52" s="229">
        <v>0.1036810237945418</v>
      </c>
      <c r="N52" s="229">
        <v>8.6239449227784218E-2</v>
      </c>
      <c r="O52" s="229">
        <v>3.2906503681375383E-2</v>
      </c>
      <c r="P52" s="229">
        <v>3.4133615792030197E-2</v>
      </c>
      <c r="Q52" s="229">
        <v>1.3010704893075129E-2</v>
      </c>
      <c r="R52" s="229">
        <v>3.3496844104870839E-3</v>
      </c>
      <c r="S52" s="229">
        <v>7.9477066545863118E-2</v>
      </c>
      <c r="T52" s="229">
        <v>7.468137975648928E-2</v>
      </c>
      <c r="U52" s="229">
        <v>8.7267570188711563E-2</v>
      </c>
      <c r="V52" s="229">
        <v>0.14021579951082119</v>
      </c>
      <c r="W52" s="229">
        <v>0.1273178562699476</v>
      </c>
      <c r="X52" s="229">
        <v>0.13376516962924351</v>
      </c>
      <c r="Y52" s="229">
        <v>0.16260230422306221</v>
      </c>
      <c r="DA52" s="73" t="s">
        <v>3168</v>
      </c>
    </row>
    <row r="53" spans="1:105" ht="12" customHeight="1" x14ac:dyDescent="0.25">
      <c r="A53" s="60" t="s">
        <v>3099</v>
      </c>
      <c r="B53" s="262">
        <v>2.8073523622059459E-2</v>
      </c>
      <c r="C53" s="262">
        <v>2.8013948395277419E-2</v>
      </c>
      <c r="D53" s="262">
        <v>2.601579245266979E-2</v>
      </c>
      <c r="E53" s="262">
        <v>2.905394954534302E-2</v>
      </c>
      <c r="F53" s="262">
        <v>3.297838303776552E-2</v>
      </c>
      <c r="G53" s="262">
        <v>3.6780758535244332E-2</v>
      </c>
      <c r="H53" s="262">
        <v>4.2916503145924913E-2</v>
      </c>
      <c r="I53" s="262">
        <v>5.0396850029547517E-2</v>
      </c>
      <c r="J53" s="262">
        <v>5.0013756569731817E-2</v>
      </c>
      <c r="K53" s="262">
        <v>4.8030520270377117E-2</v>
      </c>
      <c r="L53" s="262">
        <v>4.5646445946883107E-2</v>
      </c>
      <c r="M53" s="262">
        <v>4.3966185873451608E-2</v>
      </c>
      <c r="N53" s="262">
        <v>4.7512197702062747E-2</v>
      </c>
      <c r="O53" s="262">
        <v>4.976145689657116E-2</v>
      </c>
      <c r="P53" s="262">
        <v>5.4485637028830393E-2</v>
      </c>
      <c r="Q53" s="262">
        <v>5.8802216587760962E-2</v>
      </c>
      <c r="R53" s="262">
        <v>6.7034169844166588E-2</v>
      </c>
      <c r="S53" s="262">
        <v>6.8153923680184386E-2</v>
      </c>
      <c r="T53" s="262">
        <v>6.8836291626432122E-2</v>
      </c>
      <c r="U53" s="262">
        <v>7.2238101656144263E-2</v>
      </c>
      <c r="V53" s="262">
        <v>6.8116919339632001E-2</v>
      </c>
      <c r="W53" s="262">
        <v>6.7852365506468754E-2</v>
      </c>
      <c r="X53" s="262">
        <v>6.3085852166794937E-2</v>
      </c>
      <c r="Y53" s="262">
        <v>6.3244326395972217E-2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0.73638040203153321</v>
      </c>
      <c r="C54" s="261">
        <f t="shared" si="2"/>
        <v>0.66528253379082702</v>
      </c>
      <c r="D54" s="261">
        <f t="shared" si="2"/>
        <v>0.65144948985927775</v>
      </c>
      <c r="E54" s="261">
        <f t="shared" si="2"/>
        <v>0.72741797224632387</v>
      </c>
      <c r="F54" s="261">
        <f t="shared" si="2"/>
        <v>0.72444753039845744</v>
      </c>
      <c r="G54" s="261">
        <f t="shared" si="2"/>
        <v>0.76011296366259584</v>
      </c>
      <c r="H54" s="261">
        <f t="shared" si="2"/>
        <v>0.86333661971067155</v>
      </c>
      <c r="I54" s="261">
        <f t="shared" si="2"/>
        <v>0.97945949332596094</v>
      </c>
      <c r="J54" s="261">
        <f t="shared" si="2"/>
        <v>0.98324424777670094</v>
      </c>
      <c r="K54" s="261">
        <f t="shared" si="2"/>
        <v>0.93769360700369164</v>
      </c>
      <c r="L54" s="261">
        <f t="shared" si="2"/>
        <v>0.92865384982837385</v>
      </c>
      <c r="M54" s="261">
        <f t="shared" si="2"/>
        <v>0.90047612726355597</v>
      </c>
      <c r="N54" s="261">
        <f t="shared" si="2"/>
        <v>0.93601240530474972</v>
      </c>
      <c r="O54" s="261">
        <f t="shared" si="2"/>
        <v>0.96748494738084267</v>
      </c>
      <c r="P54" s="261">
        <f t="shared" si="2"/>
        <v>0.97631059111068563</v>
      </c>
      <c r="Q54" s="261">
        <f t="shared" si="2"/>
        <v>0.97361751567016919</v>
      </c>
      <c r="R54" s="261">
        <f t="shared" si="2"/>
        <v>1.0365459304405322</v>
      </c>
      <c r="S54" s="261">
        <f t="shared" si="2"/>
        <v>1.1165218216095303</v>
      </c>
      <c r="T54" s="261">
        <f t="shared" si="2"/>
        <v>1.1217923894778374</v>
      </c>
      <c r="U54" s="261">
        <f t="shared" si="2"/>
        <v>1.1906276378059326</v>
      </c>
      <c r="V54" s="261">
        <f t="shared" si="2"/>
        <v>1.1193839387423143</v>
      </c>
      <c r="W54" s="261">
        <f t="shared" si="2"/>
        <v>1.1331830506358882</v>
      </c>
      <c r="X54" s="261">
        <f t="shared" si="2"/>
        <v>1.0435316676422115</v>
      </c>
      <c r="Y54" s="261">
        <f t="shared" si="2"/>
        <v>1.1051037981632019</v>
      </c>
      <c r="DA54" s="70"/>
    </row>
    <row r="55" spans="1:105" ht="12" customHeight="1" x14ac:dyDescent="0.25">
      <c r="A55" s="60" t="s">
        <v>3102</v>
      </c>
      <c r="B55" s="262">
        <v>0.20169547106630351</v>
      </c>
      <c r="C55" s="262">
        <v>0.1591717636057681</v>
      </c>
      <c r="D55" s="262">
        <v>0.17180305419683961</v>
      </c>
      <c r="E55" s="262">
        <v>0.16961590366686291</v>
      </c>
      <c r="F55" s="262">
        <v>0.1075948333422983</v>
      </c>
      <c r="G55" s="262">
        <v>0.1068013449265322</v>
      </c>
      <c r="H55" s="262">
        <v>0.14337783948676991</v>
      </c>
      <c r="I55" s="262">
        <v>0.13669651623838569</v>
      </c>
      <c r="J55" s="262">
        <v>0.14384678372754769</v>
      </c>
      <c r="K55" s="262">
        <v>0.15818140947762871</v>
      </c>
      <c r="L55" s="262">
        <v>0.16483070826711069</v>
      </c>
      <c r="M55" s="262">
        <v>0.1910893860551699</v>
      </c>
      <c r="N55" s="262">
        <v>0.17063256909572661</v>
      </c>
      <c r="O55" s="262">
        <v>0.17898382299428461</v>
      </c>
      <c r="P55" s="262">
        <v>0.141426335582618</v>
      </c>
      <c r="Q55" s="262">
        <v>0.15258404379943469</v>
      </c>
      <c r="R55" s="262">
        <v>0.1273294697110606</v>
      </c>
      <c r="S55" s="262">
        <v>0.17433144180013649</v>
      </c>
      <c r="T55" s="262">
        <v>0.17066268834801279</v>
      </c>
      <c r="U55" s="262">
        <v>0.1881915536845338</v>
      </c>
      <c r="V55" s="262">
        <v>0.17191473293397841</v>
      </c>
      <c r="W55" s="262">
        <v>0.19041303857184469</v>
      </c>
      <c r="X55" s="262">
        <v>0.17113516395280651</v>
      </c>
      <c r="Y55" s="262">
        <v>0.2175670159976435</v>
      </c>
      <c r="DA55" s="72" t="s">
        <v>3170</v>
      </c>
    </row>
    <row r="56" spans="1:105" ht="12" customHeight="1" x14ac:dyDescent="0.25">
      <c r="A56" s="60" t="s">
        <v>3104</v>
      </c>
      <c r="B56" s="262">
        <v>0.17148658974721331</v>
      </c>
      <c r="C56" s="262">
        <v>0.1436831773717038</v>
      </c>
      <c r="D56" s="262">
        <v>0.1430697810362565</v>
      </c>
      <c r="E56" s="262">
        <v>0.18191956723186531</v>
      </c>
      <c r="F56" s="262">
        <v>0.19019823869108821</v>
      </c>
      <c r="G56" s="262">
        <v>0.1774643161821296</v>
      </c>
      <c r="H56" s="262">
        <v>0.16473090917640401</v>
      </c>
      <c r="I56" s="262">
        <v>0.19075888313187581</v>
      </c>
      <c r="J56" s="262">
        <v>0.19234960255681299</v>
      </c>
      <c r="K56" s="262">
        <v>0.1581222528619112</v>
      </c>
      <c r="L56" s="262">
        <v>0.17327691467513531</v>
      </c>
      <c r="M56" s="262">
        <v>0.1405787072082291</v>
      </c>
      <c r="N56" s="262">
        <v>0.15069563677165571</v>
      </c>
      <c r="O56" s="262">
        <v>0.1447173641169727</v>
      </c>
      <c r="P56" s="262">
        <v>0.12998189786576261</v>
      </c>
      <c r="Q56" s="262">
        <v>6.0285807554181628E-2</v>
      </c>
      <c r="R56" s="262">
        <v>4.1968742911924012E-2</v>
      </c>
      <c r="S56" s="262">
        <v>6.0455961238164539E-2</v>
      </c>
      <c r="T56" s="262">
        <v>6.0567217029166148E-2</v>
      </c>
      <c r="U56" s="262">
        <v>6.7863030611512054E-2</v>
      </c>
      <c r="V56" s="262">
        <v>6.6213527109145423E-2</v>
      </c>
      <c r="W56" s="262">
        <v>6.4936971529598819E-2</v>
      </c>
      <c r="X56" s="262">
        <v>5.6229742089848003E-2</v>
      </c>
      <c r="Y56" s="262">
        <v>6.9319776430713936E-2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3.417850822879787E-5</v>
      </c>
      <c r="D57" s="229">
        <v>2.6191628248136442E-4</v>
      </c>
      <c r="E57" s="229">
        <v>0</v>
      </c>
      <c r="F57" s="229">
        <v>2.333129040104737E-5</v>
      </c>
      <c r="G57" s="229">
        <v>5.2740244133171767E-5</v>
      </c>
      <c r="H57" s="229">
        <v>1.8605992454775051E-5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2.9771945218461651E-5</v>
      </c>
      <c r="O57" s="229">
        <v>1.7139837540522579E-5</v>
      </c>
      <c r="P57" s="229">
        <v>0</v>
      </c>
      <c r="Q57" s="229">
        <v>0</v>
      </c>
      <c r="R57" s="229">
        <v>0</v>
      </c>
      <c r="S57" s="229">
        <v>0</v>
      </c>
      <c r="T57" s="229">
        <v>2.1893730642006621E-4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7.3370438672701733E-4</v>
      </c>
      <c r="C59" s="229">
        <v>3.401846600532145E-4</v>
      </c>
      <c r="D59" s="229">
        <v>5.7860429917026314E-4</v>
      </c>
      <c r="E59" s="229">
        <v>2.3997914004469429E-4</v>
      </c>
      <c r="F59" s="229">
        <v>1.771828422949493E-5</v>
      </c>
      <c r="G59" s="229">
        <v>0</v>
      </c>
      <c r="H59" s="229">
        <v>1.9497560250158311E-4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4.8554743599854263E-4</v>
      </c>
      <c r="T59" s="229">
        <v>4.628333710261916E-4</v>
      </c>
      <c r="U59" s="229">
        <v>4.5232210820369227E-4</v>
      </c>
      <c r="V59" s="229">
        <v>1.4044981347843591E-4</v>
      </c>
      <c r="W59" s="229">
        <v>3.4662410539742339E-4</v>
      </c>
      <c r="X59" s="229">
        <v>3.8142749809642819E-4</v>
      </c>
      <c r="Y59" s="229">
        <v>4.0099701808828689E-4</v>
      </c>
      <c r="DA59" s="73" t="s">
        <v>3174</v>
      </c>
    </row>
    <row r="60" spans="1:105" ht="12" customHeight="1" x14ac:dyDescent="0.25">
      <c r="A60" s="64" t="s">
        <v>159</v>
      </c>
      <c r="B60" s="229">
        <v>3.2051649695582222E-4</v>
      </c>
      <c r="C60" s="229">
        <v>5.9123081031318991E-4</v>
      </c>
      <c r="D60" s="229">
        <v>7.1033240822779048E-4</v>
      </c>
      <c r="E60" s="229">
        <v>4.2131132028506421E-4</v>
      </c>
      <c r="F60" s="229">
        <v>1.6118510283405491E-4</v>
      </c>
      <c r="G60" s="229">
        <v>9.4697470444291804E-5</v>
      </c>
      <c r="H60" s="229">
        <v>1.8742607464225009E-4</v>
      </c>
      <c r="I60" s="229">
        <v>1.2823511261808609E-4</v>
      </c>
      <c r="J60" s="229">
        <v>1.378436556310859E-4</v>
      </c>
      <c r="K60" s="229">
        <v>2.3677937326898899E-4</v>
      </c>
      <c r="L60" s="229">
        <v>2.1431180536419619E-4</v>
      </c>
      <c r="M60" s="229">
        <v>4.0158656778330621E-4</v>
      </c>
      <c r="N60" s="229">
        <v>2.353203775576599E-4</v>
      </c>
      <c r="O60" s="229">
        <v>3.3119733879645132E-4</v>
      </c>
      <c r="P60" s="229">
        <v>2.6392362841423509E-4</v>
      </c>
      <c r="Q60" s="229">
        <v>1.190529298748779E-3</v>
      </c>
      <c r="R60" s="229">
        <v>1.6433135412858809E-3</v>
      </c>
      <c r="S60" s="229">
        <v>2.489904625955323E-3</v>
      </c>
      <c r="T60" s="229">
        <v>1.815214622776786E-3</v>
      </c>
      <c r="U60" s="229">
        <v>2.8183628668167178E-3</v>
      </c>
      <c r="V60" s="229">
        <v>2.1247738386533858E-3</v>
      </c>
      <c r="W60" s="229">
        <v>3.0371941110294712E-3</v>
      </c>
      <c r="X60" s="229">
        <v>3.9684273270265032E-3</v>
      </c>
      <c r="Y60" s="229">
        <v>2.447423287933331E-3</v>
      </c>
      <c r="DA60" s="73" t="s">
        <v>3175</v>
      </c>
    </row>
    <row r="61" spans="1:105" ht="12" customHeight="1" x14ac:dyDescent="0.25">
      <c r="A61" s="64" t="s">
        <v>32</v>
      </c>
      <c r="B61" s="229">
        <v>1.1408242615539019E-3</v>
      </c>
      <c r="C61" s="229">
        <v>7.7407867156820674E-4</v>
      </c>
      <c r="D61" s="229">
        <v>9.4042463205405702E-4</v>
      </c>
      <c r="E61" s="229">
        <v>5.4606440484653007E-4</v>
      </c>
      <c r="F61" s="229">
        <v>6.7181621492170616E-6</v>
      </c>
      <c r="G61" s="229">
        <v>4.500622539570527E-5</v>
      </c>
      <c r="H61" s="229">
        <v>1.183111915815327E-4</v>
      </c>
      <c r="I61" s="229">
        <v>9.9623564412596838E-5</v>
      </c>
      <c r="J61" s="229">
        <v>1.074215533667672E-4</v>
      </c>
      <c r="K61" s="229">
        <v>2.5932510323960971E-4</v>
      </c>
      <c r="L61" s="229">
        <v>1.679368192108993E-4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3.4306788485911178E-4</v>
      </c>
      <c r="V61" s="229">
        <v>0</v>
      </c>
      <c r="W61" s="229">
        <v>2.6156729757913802E-4</v>
      </c>
      <c r="X61" s="229">
        <v>0</v>
      </c>
      <c r="Y61" s="229">
        <v>3.193606514942745E-3</v>
      </c>
      <c r="DA61" s="73" t="s">
        <v>3176</v>
      </c>
    </row>
    <row r="62" spans="1:105" ht="12" customHeight="1" x14ac:dyDescent="0.25">
      <c r="A62" s="64" t="s">
        <v>33</v>
      </c>
      <c r="B62" s="229">
        <v>2.5869805596802792E-4</v>
      </c>
      <c r="C62" s="229">
        <v>2.4923349294088501E-4</v>
      </c>
      <c r="D62" s="229">
        <v>2.5396577445311209E-4</v>
      </c>
      <c r="E62" s="229">
        <v>2.5396577445571553E-4</v>
      </c>
      <c r="F62" s="229">
        <v>2.3937457312685559E-4</v>
      </c>
      <c r="G62" s="229">
        <v>2.3464229161531951E-4</v>
      </c>
      <c r="H62" s="229">
        <v>2.3464229161618269E-4</v>
      </c>
      <c r="I62" s="229">
        <v>2.3937457312723869E-4</v>
      </c>
      <c r="J62" s="229">
        <v>2.2951565331153539E-4</v>
      </c>
      <c r="K62" s="229">
        <v>2.2951565331237801E-4</v>
      </c>
      <c r="L62" s="229">
        <v>2.149244519847642E-4</v>
      </c>
      <c r="M62" s="229">
        <v>2.1019217047136551E-4</v>
      </c>
      <c r="N62" s="229">
        <v>1.9520661235359311E-4</v>
      </c>
      <c r="O62" s="229">
        <v>1.9047433083948189E-4</v>
      </c>
      <c r="P62" s="229">
        <v>1.758831295121343E-4</v>
      </c>
      <c r="Q62" s="229">
        <v>1.7588312952184699E-4</v>
      </c>
      <c r="R62" s="229">
        <v>1.758831295263303E-4</v>
      </c>
      <c r="S62" s="229">
        <v>1.8061541103467021E-4</v>
      </c>
      <c r="T62" s="229">
        <v>1.561652898906545E-4</v>
      </c>
      <c r="U62" s="229">
        <v>7.0353251808498299E-4</v>
      </c>
      <c r="V62" s="229">
        <v>1.2698288723592149E-4</v>
      </c>
      <c r="W62" s="229">
        <v>4.8900242289245507E-5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8.448869365849527E-4</v>
      </c>
      <c r="C63" s="229">
        <v>4.8697277855662489E-4</v>
      </c>
      <c r="D63" s="229">
        <v>5.1856321661256381E-4</v>
      </c>
      <c r="E63" s="229">
        <v>4.239762657727924E-4</v>
      </c>
      <c r="F63" s="229">
        <v>1.5981074260561931E-4</v>
      </c>
      <c r="G63" s="229">
        <v>2.0766041782103301E-4</v>
      </c>
      <c r="H63" s="229">
        <v>5.8083484916119754E-4</v>
      </c>
      <c r="I63" s="229">
        <v>4.6486493422891081E-4</v>
      </c>
      <c r="J63" s="229">
        <v>5.4294117541297626E-4</v>
      </c>
      <c r="K63" s="229">
        <v>1.021164729879877E-3</v>
      </c>
      <c r="L63" s="229">
        <v>1.0539951103087229E-3</v>
      </c>
      <c r="M63" s="229">
        <v>2.9020771430670988E-3</v>
      </c>
      <c r="N63" s="229">
        <v>1.7773168251860631E-3</v>
      </c>
      <c r="O63" s="229">
        <v>2.1406576586159372E-3</v>
      </c>
      <c r="P63" s="229">
        <v>1.270469439779977E-3</v>
      </c>
      <c r="Q63" s="229">
        <v>7.7261860872055166E-3</v>
      </c>
      <c r="R63" s="229">
        <v>9.6387763228292546E-3</v>
      </c>
      <c r="S63" s="229">
        <v>1.207193829657806E-2</v>
      </c>
      <c r="T63" s="229">
        <v>1.1269695189484889E-2</v>
      </c>
      <c r="U63" s="229">
        <v>1.106734605259461E-2</v>
      </c>
      <c r="V63" s="229">
        <v>9.9716028983871403E-3</v>
      </c>
      <c r="W63" s="229">
        <v>1.4421962640959419E-2</v>
      </c>
      <c r="X63" s="229">
        <v>1.433565516423348E-2</v>
      </c>
      <c r="Y63" s="229">
        <v>1.9256756453880981E-2</v>
      </c>
      <c r="DA63" s="73" t="s">
        <v>3178</v>
      </c>
    </row>
    <row r="64" spans="1:105" ht="12" customHeight="1" x14ac:dyDescent="0.25">
      <c r="A64" s="64" t="s">
        <v>36</v>
      </c>
      <c r="B64" s="229">
        <v>8.2281801753519828E-3</v>
      </c>
      <c r="C64" s="229">
        <v>1.0312652486278851E-2</v>
      </c>
      <c r="D64" s="229">
        <v>1.19582885213559E-2</v>
      </c>
      <c r="E64" s="229">
        <v>7.0213804162809522E-3</v>
      </c>
      <c r="F64" s="229">
        <v>4.3883627601492784E-3</v>
      </c>
      <c r="G64" s="229">
        <v>6.5825441402248327E-3</v>
      </c>
      <c r="H64" s="229">
        <v>0</v>
      </c>
      <c r="I64" s="229">
        <v>2.1941813800781501E-4</v>
      </c>
      <c r="J64" s="229">
        <v>5.4854534501973121E-4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0.14297121815437641</v>
      </c>
      <c r="C65" s="229">
        <v>0.1130567779498983</v>
      </c>
      <c r="D65" s="229">
        <v>0.1091178031577579</v>
      </c>
      <c r="E65" s="229">
        <v>0.15329732603574919</v>
      </c>
      <c r="F65" s="229">
        <v>0.1555327842917329</v>
      </c>
      <c r="G65" s="229">
        <v>0.13999035164839621</v>
      </c>
      <c r="H65" s="229">
        <v>0.1358382935732419</v>
      </c>
      <c r="I65" s="229">
        <v>0.16362343391679809</v>
      </c>
      <c r="J65" s="229">
        <v>0.1666043004216089</v>
      </c>
      <c r="K65" s="229">
        <v>0.13530635185214329</v>
      </c>
      <c r="L65" s="229">
        <v>0.14957143452625929</v>
      </c>
      <c r="M65" s="229">
        <v>0.1218928358228616</v>
      </c>
      <c r="N65" s="229">
        <v>0.13583829357368329</v>
      </c>
      <c r="O65" s="229">
        <v>0.13722256842598021</v>
      </c>
      <c r="P65" s="229">
        <v>0.1232767274332919</v>
      </c>
      <c r="Q65" s="229">
        <v>4.9289305999056968E-2</v>
      </c>
      <c r="R65" s="229">
        <v>3.002059860293867E-2</v>
      </c>
      <c r="S65" s="229">
        <v>3.3597791705560487E-2</v>
      </c>
      <c r="T65" s="229">
        <v>3.5715977508256648E-2</v>
      </c>
      <c r="U65" s="229">
        <v>3.9708223121279147E-2</v>
      </c>
      <c r="V65" s="229">
        <v>3.3331437602069587E-2</v>
      </c>
      <c r="W65" s="229">
        <v>2.8189845286294209E-2</v>
      </c>
      <c r="X65" s="229">
        <v>1.7969895802097301E-2</v>
      </c>
      <c r="Y65" s="229">
        <v>2.0226815683676961E-2</v>
      </c>
      <c r="DA65" s="73" t="s">
        <v>3180</v>
      </c>
    </row>
    <row r="66" spans="1:105" ht="12" customHeight="1" x14ac:dyDescent="0.25">
      <c r="A66" s="64" t="s">
        <v>39</v>
      </c>
      <c r="B66" s="229">
        <v>1.6988561279695238E-2</v>
      </c>
      <c r="C66" s="229">
        <v>1.7837868013865769E-2</v>
      </c>
      <c r="D66" s="229">
        <v>1.8729882744143549E-2</v>
      </c>
      <c r="E66" s="229">
        <v>1.971556387443028E-2</v>
      </c>
      <c r="F66" s="229">
        <v>2.9668953483859749E-2</v>
      </c>
      <c r="G66" s="229">
        <v>3.025667374409911E-2</v>
      </c>
      <c r="H66" s="229">
        <v>2.7557819601204601E-2</v>
      </c>
      <c r="I66" s="229">
        <v>2.5983932892683061E-2</v>
      </c>
      <c r="J66" s="229">
        <v>2.417903475246206E-2</v>
      </c>
      <c r="K66" s="229">
        <v>2.1069116150067031E-2</v>
      </c>
      <c r="L66" s="229">
        <v>2.2054311962007439E-2</v>
      </c>
      <c r="M66" s="229">
        <v>1.517201550404567E-2</v>
      </c>
      <c r="N66" s="229">
        <v>1.2619727437656551E-2</v>
      </c>
      <c r="O66" s="229">
        <v>4.8153265252001342E-3</v>
      </c>
      <c r="P66" s="229">
        <v>4.9948942347643327E-3</v>
      </c>
      <c r="Q66" s="229">
        <v>1.9039030396485199E-3</v>
      </c>
      <c r="R66" s="229">
        <v>4.9017131534387479E-4</v>
      </c>
      <c r="S66" s="229">
        <v>1.163016376303746E-2</v>
      </c>
      <c r="T66" s="229">
        <v>1.092839374131091E-2</v>
      </c>
      <c r="U66" s="229">
        <v>1.2770176059673779E-2</v>
      </c>
      <c r="V66" s="229">
        <v>2.0518280069320952E-2</v>
      </c>
      <c r="W66" s="229">
        <v>1.8630877846049922E-2</v>
      </c>
      <c r="X66" s="229">
        <v>1.9574336298394279E-2</v>
      </c>
      <c r="Y66" s="229">
        <v>2.3794177472191629E-2</v>
      </c>
      <c r="DA66" s="73" t="s">
        <v>3181</v>
      </c>
    </row>
    <row r="67" spans="1:105" ht="12" customHeight="1" x14ac:dyDescent="0.25">
      <c r="A67" s="60" t="s">
        <v>3116</v>
      </c>
      <c r="B67" s="262">
        <v>0.36319834121801647</v>
      </c>
      <c r="C67" s="262">
        <v>0.36242759281335513</v>
      </c>
      <c r="D67" s="262">
        <v>0.33657665462618158</v>
      </c>
      <c r="E67" s="262">
        <v>0.37588250134759571</v>
      </c>
      <c r="F67" s="262">
        <v>0.42665445836507088</v>
      </c>
      <c r="G67" s="262">
        <v>0.47584730255393409</v>
      </c>
      <c r="H67" s="262">
        <v>0.5552278710474976</v>
      </c>
      <c r="I67" s="262">
        <v>0.65200409395569947</v>
      </c>
      <c r="J67" s="262">
        <v>0.64704786149234028</v>
      </c>
      <c r="K67" s="262">
        <v>0.62138994466415176</v>
      </c>
      <c r="L67" s="262">
        <v>0.59054622688612779</v>
      </c>
      <c r="M67" s="262">
        <v>0.568808034000157</v>
      </c>
      <c r="N67" s="262">
        <v>0.61468419943736741</v>
      </c>
      <c r="O67" s="262">
        <v>0.64378376026958539</v>
      </c>
      <c r="P67" s="262">
        <v>0.70490235766230502</v>
      </c>
      <c r="Q67" s="262">
        <v>0.76074766431655294</v>
      </c>
      <c r="R67" s="262">
        <v>0.86724771781754761</v>
      </c>
      <c r="S67" s="262">
        <v>0.88173441857122936</v>
      </c>
      <c r="T67" s="262">
        <v>0.89056248410065841</v>
      </c>
      <c r="U67" s="262">
        <v>0.93457305350988684</v>
      </c>
      <c r="V67" s="262">
        <v>0.88125567869919053</v>
      </c>
      <c r="W67" s="262">
        <v>0.87783304053444478</v>
      </c>
      <c r="X67" s="262">
        <v>0.81616676159955692</v>
      </c>
      <c r="Y67" s="262">
        <v>0.81821700573484457</v>
      </c>
      <c r="DA67" s="72" t="s">
        <v>3182</v>
      </c>
    </row>
    <row r="68" spans="1:105" ht="12" customHeight="1" x14ac:dyDescent="0.25">
      <c r="A68" s="57" t="s">
        <v>3118</v>
      </c>
      <c r="B68" s="261">
        <v>13.24759302899297</v>
      </c>
      <c r="C68" s="261">
        <v>14.095645507240169</v>
      </c>
      <c r="D68" s="261">
        <v>14.57752659558855</v>
      </c>
      <c r="E68" s="261">
        <v>18.53320146274385</v>
      </c>
      <c r="F68" s="261">
        <v>16.11591692430018</v>
      </c>
      <c r="G68" s="261">
        <v>20.985159633082869</v>
      </c>
      <c r="H68" s="261">
        <v>22.878283593123172</v>
      </c>
      <c r="I68" s="261">
        <v>24.282120990578822</v>
      </c>
      <c r="J68" s="261">
        <v>26.95443684297986</v>
      </c>
      <c r="K68" s="261">
        <v>20.53996180902562</v>
      </c>
      <c r="L68" s="261">
        <v>18.149340458613331</v>
      </c>
      <c r="M68" s="261">
        <v>17.385535412385131</v>
      </c>
      <c r="N68" s="261">
        <v>16.000352035115888</v>
      </c>
      <c r="O68" s="261">
        <v>15.38103804823081</v>
      </c>
      <c r="P68" s="261">
        <v>13.726248825321729</v>
      </c>
      <c r="Q68" s="261">
        <v>13.738682777339539</v>
      </c>
      <c r="R68" s="261">
        <v>13.27638237910533</v>
      </c>
      <c r="S68" s="261">
        <v>13.11139876143474</v>
      </c>
      <c r="T68" s="261">
        <v>14.41084480589109</v>
      </c>
      <c r="U68" s="261">
        <v>15.27193199018593</v>
      </c>
      <c r="V68" s="261">
        <v>15.64388561959491</v>
      </c>
      <c r="W68" s="261">
        <v>17.862460823472411</v>
      </c>
      <c r="X68" s="261">
        <v>19.472999237139991</v>
      </c>
      <c r="Y68" s="261">
        <v>22.184188020739931</v>
      </c>
      <c r="DA68" s="70" t="s">
        <v>3183</v>
      </c>
    </row>
    <row r="69" spans="1:105" ht="12" customHeight="1" x14ac:dyDescent="0.25">
      <c r="A69" s="41" t="s">
        <v>3120</v>
      </c>
      <c r="B69" s="350">
        <v>8.1522800252314465</v>
      </c>
      <c r="C69" s="350">
        <v>8.2975494203099878</v>
      </c>
      <c r="D69" s="350">
        <v>8.2280253107612698</v>
      </c>
      <c r="E69" s="350">
        <v>9.5330511764297121</v>
      </c>
      <c r="F69" s="350">
        <v>10.33812164572897</v>
      </c>
      <c r="G69" s="350">
        <v>10.73563542945451</v>
      </c>
      <c r="H69" s="350">
        <v>12.02216806069506</v>
      </c>
      <c r="I69" s="350">
        <v>13.16977497403944</v>
      </c>
      <c r="J69" s="350">
        <v>13.60821062955149</v>
      </c>
      <c r="K69" s="350">
        <v>13.40802918490537</v>
      </c>
      <c r="L69" s="350">
        <v>12.437857002387171</v>
      </c>
      <c r="M69" s="350">
        <v>11.528961128467939</v>
      </c>
      <c r="N69" s="350">
        <v>11.972884662384701</v>
      </c>
      <c r="O69" s="350">
        <v>12.11241639056726</v>
      </c>
      <c r="P69" s="350">
        <v>12.666699217907549</v>
      </c>
      <c r="Q69" s="350">
        <v>13.29744543200869</v>
      </c>
      <c r="R69" s="350">
        <v>14.822336703705959</v>
      </c>
      <c r="S69" s="350">
        <v>14.518469498623769</v>
      </c>
      <c r="T69" s="350">
        <v>14.574064150438129</v>
      </c>
      <c r="U69" s="350">
        <v>15.241016022510729</v>
      </c>
      <c r="V69" s="350">
        <v>14.655265960376621</v>
      </c>
      <c r="W69" s="350">
        <v>14.69958324026452</v>
      </c>
      <c r="X69" s="350">
        <v>14.368198709903361</v>
      </c>
      <c r="Y69" s="350">
        <v>15.27403890356749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0.99999999999999989</v>
      </c>
      <c r="D73" s="232">
        <f t="shared" si="3"/>
        <v>0.99999999999999978</v>
      </c>
      <c r="E73" s="232">
        <f t="shared" si="3"/>
        <v>1</v>
      </c>
      <c r="F73" s="232">
        <f t="shared" si="3"/>
        <v>1</v>
      </c>
      <c r="G73" s="232">
        <f t="shared" si="3"/>
        <v>0.99999999999999978</v>
      </c>
      <c r="H73" s="232">
        <f t="shared" si="3"/>
        <v>1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1.0000000000000002</v>
      </c>
      <c r="O73" s="232">
        <f t="shared" si="3"/>
        <v>0.99999999999999989</v>
      </c>
      <c r="P73" s="232">
        <f t="shared" si="3"/>
        <v>0.99999999999999967</v>
      </c>
      <c r="Q73" s="232">
        <f t="shared" si="3"/>
        <v>1</v>
      </c>
      <c r="R73" s="232">
        <f t="shared" si="3"/>
        <v>0.99999999999999989</v>
      </c>
      <c r="S73" s="232">
        <f t="shared" si="3"/>
        <v>1</v>
      </c>
      <c r="T73" s="232">
        <f t="shared" si="3"/>
        <v>1</v>
      </c>
      <c r="U73" s="232">
        <f t="shared" si="3"/>
        <v>0.99999999999999989</v>
      </c>
      <c r="V73" s="232">
        <f t="shared" si="3"/>
        <v>1.0000000000000002</v>
      </c>
      <c r="W73" s="232">
        <f t="shared" si="3"/>
        <v>0.99999999999999989</v>
      </c>
      <c r="X73" s="232">
        <f t="shared" si="3"/>
        <v>0.99999999999999989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1.2207107846652378E-2</v>
      </c>
      <c r="C74" s="299">
        <f t="shared" si="4"/>
        <v>1.268293579231331E-2</v>
      </c>
      <c r="D74" s="299">
        <f t="shared" si="4"/>
        <v>1.2860259635388388E-2</v>
      </c>
      <c r="E74" s="299">
        <f t="shared" si="4"/>
        <v>1.245162565463964E-2</v>
      </c>
      <c r="F74" s="299">
        <f t="shared" si="4"/>
        <v>1.398788983027276E-2</v>
      </c>
      <c r="G74" s="299">
        <f t="shared" si="4"/>
        <v>1.2112166861492494E-2</v>
      </c>
      <c r="H74" s="299">
        <f t="shared" si="4"/>
        <v>1.2412298216496436E-2</v>
      </c>
      <c r="I74" s="299">
        <f t="shared" si="4"/>
        <v>1.1983227062173649E-2</v>
      </c>
      <c r="J74" s="299">
        <f t="shared" si="4"/>
        <v>1.1922011630711059E-2</v>
      </c>
      <c r="K74" s="299">
        <f t="shared" si="4"/>
        <v>1.4566037971100105E-2</v>
      </c>
      <c r="L74" s="299">
        <f t="shared" si="4"/>
        <v>1.4331469730959166E-2</v>
      </c>
      <c r="M74" s="299">
        <f t="shared" si="4"/>
        <v>1.3799054993011102E-2</v>
      </c>
      <c r="N74" s="299">
        <f t="shared" si="4"/>
        <v>1.4328008555506179E-2</v>
      </c>
      <c r="O74" s="299">
        <f t="shared" si="4"/>
        <v>1.4403247351995026E-2</v>
      </c>
      <c r="P74" s="299">
        <f t="shared" si="4"/>
        <v>1.5444078071026471E-2</v>
      </c>
      <c r="Q74" s="299">
        <f t="shared" si="4"/>
        <v>1.6871635692085069E-2</v>
      </c>
      <c r="R74" s="299">
        <f t="shared" si="4"/>
        <v>1.8524979263066902E-2</v>
      </c>
      <c r="S74" s="299">
        <f t="shared" si="4"/>
        <v>1.7032406679116346E-2</v>
      </c>
      <c r="T74" s="299">
        <f t="shared" si="4"/>
        <v>1.6165670128377177E-2</v>
      </c>
      <c r="U74" s="299">
        <f t="shared" si="4"/>
        <v>1.5851207829349158E-2</v>
      </c>
      <c r="V74" s="299">
        <f t="shared" si="4"/>
        <v>1.5694983203867776E-2</v>
      </c>
      <c r="W74" s="299">
        <f t="shared" si="4"/>
        <v>1.466500929357259E-2</v>
      </c>
      <c r="X74" s="299">
        <f t="shared" si="4"/>
        <v>1.470928730239509E-2</v>
      </c>
      <c r="Y74" s="299">
        <f t="shared" si="4"/>
        <v>1.4736706208733246E-2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1.5027078596751308E-3</v>
      </c>
      <c r="C75" s="233">
        <f t="shared" si="5"/>
        <v>1.554927349401936E-3</v>
      </c>
      <c r="D75" s="233">
        <f t="shared" si="5"/>
        <v>1.5573143086618645E-3</v>
      </c>
      <c r="E75" s="233">
        <f t="shared" si="5"/>
        <v>1.4984725176158929E-3</v>
      </c>
      <c r="F75" s="233">
        <f t="shared" si="5"/>
        <v>1.6965271238417842E-3</v>
      </c>
      <c r="G75" s="233">
        <f t="shared" si="5"/>
        <v>1.4894214263515182E-3</v>
      </c>
      <c r="H75" s="233">
        <f t="shared" si="5"/>
        <v>1.5400691589116298E-3</v>
      </c>
      <c r="I75" s="233">
        <f t="shared" si="5"/>
        <v>1.5126570470634538E-3</v>
      </c>
      <c r="J75" s="233">
        <f t="shared" si="5"/>
        <v>1.4894412487366573E-3</v>
      </c>
      <c r="K75" s="233">
        <f t="shared" si="5"/>
        <v>1.8087382881649165E-3</v>
      </c>
      <c r="L75" s="233">
        <f t="shared" si="5"/>
        <v>1.7898298118857567E-3</v>
      </c>
      <c r="M75" s="233">
        <f t="shared" si="5"/>
        <v>1.7402652438708666E-3</v>
      </c>
      <c r="N75" s="233">
        <f t="shared" si="5"/>
        <v>1.8272188770855253E-3</v>
      </c>
      <c r="O75" s="233">
        <f t="shared" si="5"/>
        <v>1.8565076524250349E-3</v>
      </c>
      <c r="P75" s="233">
        <f t="shared" si="5"/>
        <v>2.0222222542940539E-3</v>
      </c>
      <c r="Q75" s="233">
        <f t="shared" si="5"/>
        <v>2.2323927431231413E-3</v>
      </c>
      <c r="R75" s="233">
        <f t="shared" si="5"/>
        <v>2.4736567311033353E-3</v>
      </c>
      <c r="S75" s="233">
        <f t="shared" si="5"/>
        <v>2.3123862315814325E-3</v>
      </c>
      <c r="T75" s="233">
        <f t="shared" si="5"/>
        <v>2.2011294575560551E-3</v>
      </c>
      <c r="U75" s="233">
        <f t="shared" si="5"/>
        <v>2.1619496569114543E-3</v>
      </c>
      <c r="V75" s="233">
        <f t="shared" si="5"/>
        <v>2.1210345787392526E-3</v>
      </c>
      <c r="W75" s="233">
        <f t="shared" si="5"/>
        <v>1.975665743807475E-3</v>
      </c>
      <c r="X75" s="233">
        <f t="shared" si="5"/>
        <v>1.9408792364882823E-3</v>
      </c>
      <c r="Y75" s="233">
        <f t="shared" si="5"/>
        <v>1.9043358368771226E-3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1.356901060446416E-2</v>
      </c>
      <c r="C76" s="233">
        <f t="shared" si="6"/>
        <v>1.3997933943614439E-2</v>
      </c>
      <c r="D76" s="233">
        <f t="shared" si="6"/>
        <v>1.3889160425549061E-2</v>
      </c>
      <c r="E76" s="233">
        <f t="shared" si="6"/>
        <v>1.3300598827470285E-2</v>
      </c>
      <c r="F76" s="233">
        <f t="shared" si="6"/>
        <v>1.5148894970268431E-2</v>
      </c>
      <c r="G76" s="233">
        <f t="shared" si="6"/>
        <v>1.3438318543825514E-2</v>
      </c>
      <c r="H76" s="233">
        <f t="shared" si="6"/>
        <v>1.3987498290515498E-2</v>
      </c>
      <c r="I76" s="233">
        <f t="shared" si="6"/>
        <v>1.3910289490104822E-2</v>
      </c>
      <c r="J76" s="233">
        <f t="shared" si="6"/>
        <v>1.359554681175637E-2</v>
      </c>
      <c r="K76" s="233">
        <f t="shared" si="6"/>
        <v>1.6437241827134994E-2</v>
      </c>
      <c r="L76" s="233">
        <f t="shared" si="6"/>
        <v>1.6333317927318652E-2</v>
      </c>
      <c r="M76" s="233">
        <f t="shared" si="6"/>
        <v>1.5992860393671888E-2</v>
      </c>
      <c r="N76" s="233">
        <f t="shared" si="6"/>
        <v>1.6924422047040512E-2</v>
      </c>
      <c r="O76" s="233">
        <f t="shared" si="6"/>
        <v>1.7323139709935608E-2</v>
      </c>
      <c r="P76" s="233">
        <f t="shared" si="6"/>
        <v>1.907145803396075E-2</v>
      </c>
      <c r="Q76" s="233">
        <f t="shared" si="6"/>
        <v>2.1200080055773108E-2</v>
      </c>
      <c r="R76" s="233">
        <f t="shared" si="6"/>
        <v>2.3631581988886634E-2</v>
      </c>
      <c r="S76" s="233">
        <f t="shared" si="6"/>
        <v>2.2325961521588302E-2</v>
      </c>
      <c r="T76" s="233">
        <f t="shared" si="6"/>
        <v>2.1290773850513155E-2</v>
      </c>
      <c r="U76" s="233">
        <f t="shared" si="6"/>
        <v>2.0933846770211456E-2</v>
      </c>
      <c r="V76" s="233">
        <f t="shared" si="6"/>
        <v>2.0419040319657241E-2</v>
      </c>
      <c r="W76" s="233">
        <f t="shared" si="6"/>
        <v>1.8981866041397486E-2</v>
      </c>
      <c r="X76" s="233">
        <f t="shared" si="6"/>
        <v>1.8398026251898663E-2</v>
      </c>
      <c r="Y76" s="233">
        <f t="shared" si="6"/>
        <v>1.7800457162147083E-2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4.3545593530623624E-3</v>
      </c>
      <c r="C77" s="233">
        <f t="shared" si="7"/>
        <v>4.527725653323671E-3</v>
      </c>
      <c r="D77" s="233">
        <f t="shared" si="7"/>
        <v>4.6014659004671912E-3</v>
      </c>
      <c r="E77" s="233">
        <f t="shared" si="7"/>
        <v>4.4603013645976497E-3</v>
      </c>
      <c r="F77" s="233">
        <f t="shared" si="7"/>
        <v>5.0035019214676292E-3</v>
      </c>
      <c r="G77" s="233">
        <f t="shared" si="7"/>
        <v>4.3215540677169579E-3</v>
      </c>
      <c r="H77" s="233">
        <f t="shared" si="7"/>
        <v>4.4212289997884171E-3</v>
      </c>
      <c r="I77" s="233">
        <f t="shared" si="7"/>
        <v>4.2544676711888602E-3</v>
      </c>
      <c r="J77" s="233">
        <f t="shared" si="7"/>
        <v>4.2410867850833506E-3</v>
      </c>
      <c r="K77" s="233">
        <f t="shared" si="7"/>
        <v>5.1876081935661551E-3</v>
      </c>
      <c r="L77" s="233">
        <f t="shared" si="7"/>
        <v>5.0985571057662327E-3</v>
      </c>
      <c r="M77" s="233">
        <f t="shared" si="7"/>
        <v>4.9000165990719987E-3</v>
      </c>
      <c r="N77" s="233">
        <f t="shared" si="7"/>
        <v>5.0769292090924317E-3</v>
      </c>
      <c r="O77" s="233">
        <f t="shared" si="7"/>
        <v>5.0929684443032927E-3</v>
      </c>
      <c r="P77" s="233">
        <f t="shared" si="7"/>
        <v>5.4439866629155667E-3</v>
      </c>
      <c r="Q77" s="233">
        <f t="shared" si="7"/>
        <v>5.9346584435298073E-3</v>
      </c>
      <c r="R77" s="233">
        <f t="shared" si="7"/>
        <v>6.5040942115509748E-3</v>
      </c>
      <c r="S77" s="233">
        <f t="shared" si="7"/>
        <v>5.9595428148087161E-3</v>
      </c>
      <c r="T77" s="233">
        <f t="shared" si="7"/>
        <v>5.652817190566488E-3</v>
      </c>
      <c r="U77" s="233">
        <f t="shared" si="7"/>
        <v>5.5408941846741954E-3</v>
      </c>
      <c r="V77" s="233">
        <f t="shared" si="7"/>
        <v>5.4968589443296616E-3</v>
      </c>
      <c r="W77" s="233">
        <f t="shared" si="7"/>
        <v>5.1394621422705998E-3</v>
      </c>
      <c r="X77" s="233">
        <f t="shared" si="7"/>
        <v>5.176956526348816E-3</v>
      </c>
      <c r="Y77" s="233">
        <f t="shared" si="7"/>
        <v>5.2082651236766229E-3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2.2389849970994805E-2</v>
      </c>
      <c r="C78" s="300">
        <f t="shared" si="8"/>
        <v>2.2796386024260328E-2</v>
      </c>
      <c r="D78" s="300">
        <f t="shared" si="8"/>
        <v>2.2794173769026115E-2</v>
      </c>
      <c r="E78" s="300">
        <f t="shared" si="8"/>
        <v>2.2459757002813979E-2</v>
      </c>
      <c r="F78" s="300">
        <f t="shared" si="8"/>
        <v>2.4070509375775272E-2</v>
      </c>
      <c r="G78" s="300">
        <f t="shared" si="8"/>
        <v>2.49076442836739E-2</v>
      </c>
      <c r="H78" s="300">
        <f t="shared" si="8"/>
        <v>2.6388883492788971E-2</v>
      </c>
      <c r="I78" s="300">
        <f t="shared" si="8"/>
        <v>2.6149754557949063E-2</v>
      </c>
      <c r="J78" s="300">
        <f t="shared" si="8"/>
        <v>2.567155635514682E-2</v>
      </c>
      <c r="K78" s="300">
        <f t="shared" si="8"/>
        <v>2.6457158079343734E-2</v>
      </c>
      <c r="L78" s="300">
        <f t="shared" si="8"/>
        <v>2.5231527307571101E-2</v>
      </c>
      <c r="M78" s="300">
        <f t="shared" si="8"/>
        <v>2.5607763909988888E-2</v>
      </c>
      <c r="N78" s="300">
        <f t="shared" si="8"/>
        <v>2.6083717924888457E-2</v>
      </c>
      <c r="O78" s="300">
        <f t="shared" si="8"/>
        <v>2.7010000555957547E-2</v>
      </c>
      <c r="P78" s="300">
        <f t="shared" si="8"/>
        <v>2.8177372325591664E-2</v>
      </c>
      <c r="Q78" s="300">
        <f t="shared" si="8"/>
        <v>3.1285365507394497E-2</v>
      </c>
      <c r="R78" s="300">
        <f t="shared" si="8"/>
        <v>3.3302689589153341E-2</v>
      </c>
      <c r="S78" s="300">
        <f t="shared" si="8"/>
        <v>3.0521491653326783E-2</v>
      </c>
      <c r="T78" s="300">
        <f t="shared" si="8"/>
        <v>2.9634089179964247E-2</v>
      </c>
      <c r="U78" s="300">
        <f t="shared" si="8"/>
        <v>2.9616515698773927E-2</v>
      </c>
      <c r="V78" s="300">
        <f t="shared" si="8"/>
        <v>2.9155517610216449E-2</v>
      </c>
      <c r="W78" s="300">
        <f t="shared" si="8"/>
        <v>2.8711431916301773E-2</v>
      </c>
      <c r="X78" s="300">
        <f t="shared" si="8"/>
        <v>2.8227048018950526E-2</v>
      </c>
      <c r="Y78" s="300">
        <f t="shared" si="8"/>
        <v>2.7425511738852538E-2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0.29736393162177804</v>
      </c>
      <c r="C79" s="301">
        <f t="shared" si="9"/>
        <v>0.2770042475101383</v>
      </c>
      <c r="D79" s="301">
        <f t="shared" si="9"/>
        <v>0.27358894253214994</v>
      </c>
      <c r="E79" s="301">
        <f t="shared" si="9"/>
        <v>0.27749279777385083</v>
      </c>
      <c r="F79" s="301">
        <f t="shared" si="9"/>
        <v>0.2943378888037913</v>
      </c>
      <c r="G79" s="301">
        <f t="shared" si="9"/>
        <v>0.257330273848007</v>
      </c>
      <c r="H79" s="301">
        <f t="shared" si="9"/>
        <v>0.2373739755259498</v>
      </c>
      <c r="I79" s="301">
        <f t="shared" si="9"/>
        <v>0.24595872949965614</v>
      </c>
      <c r="J79" s="301">
        <f t="shared" si="9"/>
        <v>0.23866412074005391</v>
      </c>
      <c r="K79" s="301">
        <f t="shared" si="9"/>
        <v>0.23349981833591268</v>
      </c>
      <c r="L79" s="301">
        <f t="shared" si="9"/>
        <v>0.24926275067763839</v>
      </c>
      <c r="M79" s="301">
        <f t="shared" si="9"/>
        <v>0.23288699868207552</v>
      </c>
      <c r="N79" s="301">
        <f t="shared" si="9"/>
        <v>0.24052607255696443</v>
      </c>
      <c r="O79" s="301">
        <f t="shared" si="9"/>
        <v>0.23696689674398538</v>
      </c>
      <c r="P79" s="301">
        <f t="shared" si="9"/>
        <v>0.22982487119427703</v>
      </c>
      <c r="Q79" s="301">
        <f t="shared" si="9"/>
        <v>0.16553301157688213</v>
      </c>
      <c r="R79" s="301">
        <f t="shared" si="9"/>
        <v>0.14311326625299242</v>
      </c>
      <c r="S79" s="301">
        <f t="shared" si="9"/>
        <v>0.16038432704535827</v>
      </c>
      <c r="T79" s="301">
        <f t="shared" si="9"/>
        <v>0.15794761311222705</v>
      </c>
      <c r="U79" s="301">
        <f t="shared" si="9"/>
        <v>0.16185962778082894</v>
      </c>
      <c r="V79" s="301">
        <f t="shared" si="9"/>
        <v>0.16275966119691113</v>
      </c>
      <c r="W79" s="301">
        <f t="shared" si="9"/>
        <v>0.15984484422138664</v>
      </c>
      <c r="X79" s="301">
        <f t="shared" si="9"/>
        <v>0.15374646632849895</v>
      </c>
      <c r="Y79" s="301">
        <f t="shared" si="9"/>
        <v>0.15998410821261996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0.25197039341501842</v>
      </c>
      <c r="C80" s="301">
        <f t="shared" si="10"/>
        <v>0.25684887130104783</v>
      </c>
      <c r="D80" s="301">
        <f t="shared" si="10"/>
        <v>0.26139150852771331</v>
      </c>
      <c r="E80" s="301">
        <f t="shared" si="10"/>
        <v>0.25800282595557111</v>
      </c>
      <c r="F80" s="301">
        <f t="shared" si="10"/>
        <v>0.23275566038634415</v>
      </c>
      <c r="G80" s="301">
        <f t="shared" si="10"/>
        <v>0.25978439009819354</v>
      </c>
      <c r="H80" s="301">
        <f t="shared" si="10"/>
        <v>0.26294595504748103</v>
      </c>
      <c r="I80" s="301">
        <f t="shared" si="10"/>
        <v>0.25402767259917858</v>
      </c>
      <c r="J80" s="301">
        <f t="shared" si="10"/>
        <v>0.26022187840417543</v>
      </c>
      <c r="K80" s="301">
        <f t="shared" si="10"/>
        <v>0.2481017714609072</v>
      </c>
      <c r="L80" s="301">
        <f t="shared" si="10"/>
        <v>0.24146269141285143</v>
      </c>
      <c r="M80" s="301">
        <f t="shared" si="10"/>
        <v>0.2537787476292761</v>
      </c>
      <c r="N80" s="301">
        <f t="shared" si="10"/>
        <v>0.24097973285716953</v>
      </c>
      <c r="O80" s="301">
        <f t="shared" si="10"/>
        <v>0.23827531374026603</v>
      </c>
      <c r="P80" s="301">
        <f t="shared" si="10"/>
        <v>0.22736089685417996</v>
      </c>
      <c r="Q80" s="301">
        <f t="shared" si="10"/>
        <v>0.24657152508648492</v>
      </c>
      <c r="R80" s="301">
        <f t="shared" si="10"/>
        <v>0.23903462279620569</v>
      </c>
      <c r="S80" s="301">
        <f t="shared" si="10"/>
        <v>0.24036203241545515</v>
      </c>
      <c r="T80" s="301">
        <f t="shared" si="10"/>
        <v>0.24763153498333459</v>
      </c>
      <c r="U80" s="301">
        <f t="shared" si="10"/>
        <v>0.24812036942225388</v>
      </c>
      <c r="V80" s="301">
        <f t="shared" si="10"/>
        <v>0.25154628187633349</v>
      </c>
      <c r="W80" s="301">
        <f t="shared" si="10"/>
        <v>0.26333392764388219</v>
      </c>
      <c r="X80" s="301">
        <f t="shared" si="10"/>
        <v>0.27144508489315472</v>
      </c>
      <c r="Y80" s="301">
        <f t="shared" si="10"/>
        <v>0.27587901548712657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0.24819506006550979</v>
      </c>
      <c r="C81" s="302">
        <f t="shared" si="11"/>
        <v>0.25305567973237886</v>
      </c>
      <c r="D81" s="302">
        <f t="shared" si="11"/>
        <v>0.2579390230263986</v>
      </c>
      <c r="E81" s="302">
        <f t="shared" si="11"/>
        <v>0.25485043808664409</v>
      </c>
      <c r="F81" s="302">
        <f t="shared" si="11"/>
        <v>0.22894628372715597</v>
      </c>
      <c r="G81" s="302">
        <f t="shared" si="11"/>
        <v>0.25607095346881392</v>
      </c>
      <c r="H81" s="302">
        <f t="shared" si="11"/>
        <v>0.25886094088116962</v>
      </c>
      <c r="I81" s="302">
        <f t="shared" si="11"/>
        <v>0.24955844763621104</v>
      </c>
      <c r="J81" s="302">
        <f t="shared" si="11"/>
        <v>0.25609060115858434</v>
      </c>
      <c r="K81" s="302">
        <f t="shared" si="11"/>
        <v>0.24327861049763272</v>
      </c>
      <c r="L81" s="302">
        <f t="shared" si="11"/>
        <v>0.23650929284854014</v>
      </c>
      <c r="M81" s="302">
        <f t="shared" si="11"/>
        <v>0.24866497043586888</v>
      </c>
      <c r="N81" s="302">
        <f t="shared" si="11"/>
        <v>0.23525804730345679</v>
      </c>
      <c r="O81" s="302">
        <f t="shared" si="11"/>
        <v>0.23212290912127159</v>
      </c>
      <c r="P81" s="302">
        <f t="shared" si="11"/>
        <v>0.22012187020493429</v>
      </c>
      <c r="Q81" s="302">
        <f t="shared" si="11"/>
        <v>0.23819037179248945</v>
      </c>
      <c r="R81" s="302">
        <f t="shared" si="11"/>
        <v>0.22937439417457908</v>
      </c>
      <c r="S81" s="302">
        <f t="shared" si="11"/>
        <v>0.23070632548778225</v>
      </c>
      <c r="T81" s="302">
        <f t="shared" si="11"/>
        <v>0.23833667280383869</v>
      </c>
      <c r="U81" s="302">
        <f t="shared" si="11"/>
        <v>0.23893230721634343</v>
      </c>
      <c r="V81" s="302">
        <f t="shared" si="11"/>
        <v>0.24284769471836912</v>
      </c>
      <c r="W81" s="302">
        <f t="shared" si="11"/>
        <v>0.25533185671053565</v>
      </c>
      <c r="X81" s="302">
        <f t="shared" si="11"/>
        <v>0.26424795427992948</v>
      </c>
      <c r="Y81" s="302">
        <f t="shared" si="11"/>
        <v>0.26948555969816579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3.7753333495086439E-3</v>
      </c>
      <c r="C82" s="302">
        <f t="shared" si="12"/>
        <v>3.7931915686690151E-3</v>
      </c>
      <c r="D82" s="302">
        <f t="shared" si="12"/>
        <v>3.4524855013147288E-3</v>
      </c>
      <c r="E82" s="302">
        <f t="shared" si="12"/>
        <v>3.1523878689270141E-3</v>
      </c>
      <c r="F82" s="302">
        <f t="shared" si="12"/>
        <v>3.8093766591881743E-3</v>
      </c>
      <c r="G82" s="302">
        <f t="shared" si="12"/>
        <v>3.7134366293795633E-3</v>
      </c>
      <c r="H82" s="302">
        <f t="shared" si="12"/>
        <v>4.0850141663114061E-3</v>
      </c>
      <c r="I82" s="302">
        <f t="shared" si="12"/>
        <v>4.469224962967513E-3</v>
      </c>
      <c r="J82" s="302">
        <f t="shared" si="12"/>
        <v>4.1312772455911135E-3</v>
      </c>
      <c r="K82" s="302">
        <f t="shared" si="12"/>
        <v>4.8231609632744749E-3</v>
      </c>
      <c r="L82" s="302">
        <f t="shared" si="12"/>
        <v>4.9533985643113064E-3</v>
      </c>
      <c r="M82" s="302">
        <f t="shared" si="12"/>
        <v>5.1137771934072398E-3</v>
      </c>
      <c r="N82" s="302">
        <f t="shared" si="12"/>
        <v>5.7216855537127317E-3</v>
      </c>
      <c r="O82" s="302">
        <f t="shared" si="12"/>
        <v>6.1524046189944254E-3</v>
      </c>
      <c r="P82" s="302">
        <f t="shared" si="12"/>
        <v>7.2390266492456607E-3</v>
      </c>
      <c r="Q82" s="302">
        <f t="shared" si="12"/>
        <v>8.3811532939954778E-3</v>
      </c>
      <c r="R82" s="302">
        <f t="shared" si="12"/>
        <v>9.6602286216265956E-3</v>
      </c>
      <c r="S82" s="302">
        <f t="shared" si="12"/>
        <v>9.6557069276729055E-3</v>
      </c>
      <c r="T82" s="302">
        <f t="shared" si="12"/>
        <v>9.2948621794958965E-3</v>
      </c>
      <c r="U82" s="302">
        <f t="shared" si="12"/>
        <v>9.1880622059104643E-3</v>
      </c>
      <c r="V82" s="302">
        <f t="shared" si="12"/>
        <v>8.6985871579643437E-3</v>
      </c>
      <c r="W82" s="302">
        <f t="shared" si="12"/>
        <v>8.0020709333465181E-3</v>
      </c>
      <c r="X82" s="302">
        <f t="shared" si="12"/>
        <v>7.1971306132252123E-3</v>
      </c>
      <c r="Y82" s="302">
        <f t="shared" si="12"/>
        <v>6.3934557889607667E-3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2.5530364937421449E-2</v>
      </c>
      <c r="C83" s="301">
        <f t="shared" si="13"/>
        <v>2.1359337330858298E-2</v>
      </c>
      <c r="D83" s="301">
        <f t="shared" si="13"/>
        <v>2.1247340334364342E-2</v>
      </c>
      <c r="E83" s="301">
        <f t="shared" si="13"/>
        <v>2.0863550262166776E-2</v>
      </c>
      <c r="F83" s="301">
        <f t="shared" si="13"/>
        <v>2.1624733707831259E-2</v>
      </c>
      <c r="G83" s="301">
        <f t="shared" si="13"/>
        <v>1.7801925105968352E-2</v>
      </c>
      <c r="H83" s="301">
        <f t="shared" si="13"/>
        <v>1.6549668194544818E-2</v>
      </c>
      <c r="I83" s="301">
        <f t="shared" si="13"/>
        <v>1.7332178367755149E-2</v>
      </c>
      <c r="J83" s="301">
        <f t="shared" si="13"/>
        <v>1.6369970272876785E-2</v>
      </c>
      <c r="K83" s="301">
        <f t="shared" si="13"/>
        <v>1.7220397797255531E-2</v>
      </c>
      <c r="L83" s="301">
        <f t="shared" si="13"/>
        <v>2.013821830890233E-2</v>
      </c>
      <c r="M83" s="301">
        <f t="shared" si="13"/>
        <v>1.8979582223157685E-2</v>
      </c>
      <c r="N83" s="301">
        <f t="shared" si="13"/>
        <v>2.0245367051585233E-2</v>
      </c>
      <c r="O83" s="301">
        <f t="shared" si="13"/>
        <v>2.0396182606473773E-2</v>
      </c>
      <c r="P83" s="301">
        <f t="shared" si="13"/>
        <v>1.933627989898622E-2</v>
      </c>
      <c r="Q83" s="301">
        <f t="shared" si="13"/>
        <v>1.2677977819167708E-2</v>
      </c>
      <c r="R83" s="301">
        <f t="shared" si="13"/>
        <v>9.9921967531544486E-3</v>
      </c>
      <c r="S83" s="301">
        <f t="shared" si="13"/>
        <v>1.3387880907941614E-2</v>
      </c>
      <c r="T83" s="301">
        <f t="shared" si="13"/>
        <v>1.2682621522266155E-2</v>
      </c>
      <c r="U83" s="301">
        <f t="shared" si="13"/>
        <v>1.3216108462410057E-2</v>
      </c>
      <c r="V83" s="301">
        <f t="shared" si="13"/>
        <v>1.2631316300437357E-2</v>
      </c>
      <c r="W83" s="301">
        <f t="shared" si="13"/>
        <v>1.1956488203811818E-2</v>
      </c>
      <c r="X83" s="301">
        <f t="shared" si="13"/>
        <v>1.0214975520925812E-2</v>
      </c>
      <c r="Y83" s="301">
        <f t="shared" si="13"/>
        <v>1.1067251109441286E-2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5.4131275267679099E-3</v>
      </c>
      <c r="C84" s="302">
        <f t="shared" si="14"/>
        <v>4.3121701292729228E-3</v>
      </c>
      <c r="D84" s="302">
        <f t="shared" si="14"/>
        <v>4.6420493741968008E-3</v>
      </c>
      <c r="E84" s="302">
        <f t="shared" si="14"/>
        <v>3.654955629732946E-3</v>
      </c>
      <c r="F84" s="302">
        <f t="shared" si="14"/>
        <v>2.4331245264790202E-3</v>
      </c>
      <c r="G84" s="302">
        <f t="shared" si="14"/>
        <v>2.075110940652844E-3</v>
      </c>
      <c r="H84" s="302">
        <f t="shared" si="14"/>
        <v>2.6823666210008651E-3</v>
      </c>
      <c r="I84" s="302">
        <f t="shared" si="14"/>
        <v>2.3634255553196216E-3</v>
      </c>
      <c r="J84" s="302">
        <f t="shared" si="14"/>
        <v>2.3191214705176608E-3</v>
      </c>
      <c r="K84" s="302">
        <f t="shared" si="14"/>
        <v>3.0919792663800516E-3</v>
      </c>
      <c r="L84" s="302">
        <f t="shared" si="14"/>
        <v>3.5016983931598507E-3</v>
      </c>
      <c r="M84" s="302">
        <f t="shared" si="14"/>
        <v>4.4123959770857374E-3</v>
      </c>
      <c r="N84" s="302">
        <f t="shared" si="14"/>
        <v>4.0717686780274414E-3</v>
      </c>
      <c r="O84" s="302">
        <f t="shared" si="14"/>
        <v>4.3861760606503288E-3</v>
      </c>
      <c r="P84" s="302">
        <f t="shared" si="14"/>
        <v>3.7215635280123424E-3</v>
      </c>
      <c r="Q84" s="302">
        <f t="shared" si="14"/>
        <v>4.312932401003818E-3</v>
      </c>
      <c r="R84" s="302">
        <f t="shared" si="14"/>
        <v>3.6354368609852637E-3</v>
      </c>
      <c r="S84" s="302">
        <f t="shared" si="14"/>
        <v>4.8873830455869226E-3</v>
      </c>
      <c r="T84" s="302">
        <f t="shared" si="14"/>
        <v>4.5566279249048399E-3</v>
      </c>
      <c r="U84" s="302">
        <f t="shared" si="14"/>
        <v>4.717262700555171E-3</v>
      </c>
      <c r="V84" s="302">
        <f t="shared" si="14"/>
        <v>4.3434869467025529E-3</v>
      </c>
      <c r="W84" s="302">
        <f t="shared" si="14"/>
        <v>4.4347031723779634E-3</v>
      </c>
      <c r="X84" s="302">
        <f t="shared" si="14"/>
        <v>3.8527250788642086E-3</v>
      </c>
      <c r="Y84" s="302">
        <f t="shared" si="14"/>
        <v>4.3002763331518156E-3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1.9646587595975842E-2</v>
      </c>
      <c r="C85" s="302">
        <f t="shared" si="15"/>
        <v>1.6574291102031565E-2</v>
      </c>
      <c r="D85" s="302">
        <f t="shared" si="15"/>
        <v>1.6174888791420591E-2</v>
      </c>
      <c r="E85" s="302">
        <f t="shared" si="15"/>
        <v>1.6815603966723262E-2</v>
      </c>
      <c r="F85" s="302">
        <f t="shared" si="15"/>
        <v>1.8716715376566023E-2</v>
      </c>
      <c r="G85" s="302">
        <f t="shared" si="15"/>
        <v>1.5263880670538859E-2</v>
      </c>
      <c r="H85" s="302">
        <f t="shared" si="15"/>
        <v>1.3358045573519358E-2</v>
      </c>
      <c r="I85" s="302">
        <f t="shared" si="15"/>
        <v>1.4411599388924631E-2</v>
      </c>
      <c r="J85" s="302">
        <f t="shared" si="15"/>
        <v>1.3535825441502076E-2</v>
      </c>
      <c r="K85" s="302">
        <f t="shared" si="15"/>
        <v>1.3527141874385988E-2</v>
      </c>
      <c r="L85" s="302">
        <f t="shared" si="15"/>
        <v>1.6019007261761527E-2</v>
      </c>
      <c r="M85" s="302">
        <f t="shared" si="15"/>
        <v>1.3929680080240684E-2</v>
      </c>
      <c r="N85" s="302">
        <f t="shared" si="15"/>
        <v>1.5460307652925288E-2</v>
      </c>
      <c r="O85" s="302">
        <f t="shared" si="15"/>
        <v>1.5243020474479892E-2</v>
      </c>
      <c r="P85" s="302">
        <f t="shared" si="15"/>
        <v>1.4712267173644641E-2</v>
      </c>
      <c r="Q85" s="302">
        <f t="shared" si="15"/>
        <v>7.3202136432114293E-3</v>
      </c>
      <c r="R85" s="302">
        <f t="shared" si="15"/>
        <v>5.1524729088477089E-3</v>
      </c>
      <c r="S85" s="302">
        <f t="shared" si="15"/>
        <v>7.2967745734740302E-3</v>
      </c>
      <c r="T85" s="302">
        <f t="shared" si="15"/>
        <v>6.9672548166378025E-3</v>
      </c>
      <c r="U85" s="302">
        <f t="shared" si="15"/>
        <v>7.3534211399412441E-3</v>
      </c>
      <c r="V85" s="302">
        <f t="shared" si="15"/>
        <v>7.203424864158663E-3</v>
      </c>
      <c r="W85" s="302">
        <f t="shared" si="15"/>
        <v>6.52421134636907E-3</v>
      </c>
      <c r="X85" s="302">
        <f t="shared" si="15"/>
        <v>5.4650241905660974E-3</v>
      </c>
      <c r="Y85" s="302">
        <f t="shared" si="15"/>
        <v>5.9699381960319807E-3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4.7064981467769543E-4</v>
      </c>
      <c r="C86" s="302">
        <f t="shared" si="16"/>
        <v>4.728760995538104E-4</v>
      </c>
      <c r="D86" s="302">
        <f t="shared" si="16"/>
        <v>4.3040216874695036E-4</v>
      </c>
      <c r="E86" s="302">
        <f t="shared" si="16"/>
        <v>3.9299066571056931E-4</v>
      </c>
      <c r="F86" s="302">
        <f t="shared" si="16"/>
        <v>4.7489380478621726E-4</v>
      </c>
      <c r="G86" s="302">
        <f t="shared" si="16"/>
        <v>4.629334947766462E-4</v>
      </c>
      <c r="H86" s="302">
        <f t="shared" si="16"/>
        <v>5.0925600002459407E-4</v>
      </c>
      <c r="I86" s="302">
        <f t="shared" si="16"/>
        <v>5.5715342351089401E-4</v>
      </c>
      <c r="J86" s="302">
        <f t="shared" si="16"/>
        <v>5.1502336085704778E-4</v>
      </c>
      <c r="K86" s="302">
        <f t="shared" si="16"/>
        <v>6.0127665648949079E-4</v>
      </c>
      <c r="L86" s="302">
        <f t="shared" si="16"/>
        <v>6.1751265398095215E-4</v>
      </c>
      <c r="M86" s="302">
        <f t="shared" si="16"/>
        <v>6.3750616583126011E-4</v>
      </c>
      <c r="N86" s="302">
        <f t="shared" si="16"/>
        <v>7.1329072063250386E-4</v>
      </c>
      <c r="O86" s="302">
        <f t="shared" si="16"/>
        <v>7.6698607134355118E-4</v>
      </c>
      <c r="P86" s="302">
        <f t="shared" si="16"/>
        <v>9.0244919732923568E-4</v>
      </c>
      <c r="Q86" s="302">
        <f t="shared" si="16"/>
        <v>1.0448317749524596E-3</v>
      </c>
      <c r="R86" s="302">
        <f t="shared" si="16"/>
        <v>1.2042869833214761E-3</v>
      </c>
      <c r="S86" s="302">
        <f t="shared" si="16"/>
        <v>1.2037232888806625E-3</v>
      </c>
      <c r="T86" s="302">
        <f t="shared" si="16"/>
        <v>1.1587387807235139E-3</v>
      </c>
      <c r="U86" s="302">
        <f t="shared" si="16"/>
        <v>1.1454246219136412E-3</v>
      </c>
      <c r="V86" s="302">
        <f t="shared" si="16"/>
        <v>1.0844044895761404E-3</v>
      </c>
      <c r="W86" s="302">
        <f t="shared" si="16"/>
        <v>9.9757368506478428E-4</v>
      </c>
      <c r="X86" s="302">
        <f t="shared" si="16"/>
        <v>8.972262514955067E-4</v>
      </c>
      <c r="Y86" s="302">
        <f t="shared" si="16"/>
        <v>7.9703658025749005E-4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1.2345343762836252E-2</v>
      </c>
      <c r="C87" s="301">
        <f t="shared" si="17"/>
        <v>1.122998462199341E-2</v>
      </c>
      <c r="D87" s="301">
        <f t="shared" si="17"/>
        <v>1.0777502694743167E-2</v>
      </c>
      <c r="E87" s="301">
        <f t="shared" si="17"/>
        <v>9.839229352166903E-3</v>
      </c>
      <c r="F87" s="301">
        <f t="shared" si="17"/>
        <v>1.0432156230489726E-2</v>
      </c>
      <c r="G87" s="301">
        <f t="shared" si="17"/>
        <v>9.5670063562222785E-3</v>
      </c>
      <c r="H87" s="301">
        <f t="shared" si="17"/>
        <v>1.0244528826910217E-2</v>
      </c>
      <c r="I87" s="301">
        <f t="shared" si="17"/>
        <v>1.0828240447108443E-2</v>
      </c>
      <c r="J87" s="301">
        <f t="shared" si="17"/>
        <v>1.0125089410695946E-2</v>
      </c>
      <c r="K87" s="301">
        <f t="shared" si="17"/>
        <v>1.1738646045407981E-2</v>
      </c>
      <c r="L87" s="301">
        <f t="shared" si="17"/>
        <v>1.2562982539855444E-2</v>
      </c>
      <c r="M87" s="301">
        <f t="shared" si="17"/>
        <v>1.3056831560661016E-2</v>
      </c>
      <c r="N87" s="301">
        <f t="shared" si="17"/>
        <v>1.4052159137900753E-2</v>
      </c>
      <c r="O87" s="301">
        <f t="shared" si="17"/>
        <v>1.4912093116927733E-2</v>
      </c>
      <c r="P87" s="301">
        <f t="shared" si="17"/>
        <v>1.6170696670494325E-2</v>
      </c>
      <c r="Q87" s="301">
        <f t="shared" si="17"/>
        <v>1.729979881802959E-2</v>
      </c>
      <c r="R87" s="301">
        <f t="shared" si="17"/>
        <v>1.8621827861019003E-2</v>
      </c>
      <c r="S87" s="301">
        <f t="shared" si="17"/>
        <v>1.9719823109841182E-2</v>
      </c>
      <c r="T87" s="301">
        <f t="shared" si="17"/>
        <v>1.8883416216880253E-2</v>
      </c>
      <c r="U87" s="301">
        <f t="shared" si="17"/>
        <v>1.8878876667681579E-2</v>
      </c>
      <c r="V87" s="301">
        <f t="shared" si="17"/>
        <v>1.7820315136085937E-2</v>
      </c>
      <c r="W87" s="301">
        <f t="shared" si="17"/>
        <v>1.6660194279711979E-2</v>
      </c>
      <c r="X87" s="301">
        <f t="shared" si="17"/>
        <v>1.4841425998336388E-2</v>
      </c>
      <c r="Y87" s="301">
        <f t="shared" si="17"/>
        <v>1.3927069862406776E-2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3.3814043921474206E-3</v>
      </c>
      <c r="C88" s="302">
        <f t="shared" si="18"/>
        <v>2.6868230665294405E-3</v>
      </c>
      <c r="D88" s="302">
        <f t="shared" si="18"/>
        <v>2.8422892463566417E-3</v>
      </c>
      <c r="E88" s="302">
        <f t="shared" si="18"/>
        <v>2.2942652527537205E-3</v>
      </c>
      <c r="F88" s="302">
        <f t="shared" si="18"/>
        <v>1.5493822035710413E-3</v>
      </c>
      <c r="G88" s="302">
        <f t="shared" si="18"/>
        <v>1.3442332845394959E-3</v>
      </c>
      <c r="H88" s="302">
        <f t="shared" si="18"/>
        <v>1.7013507549981713E-3</v>
      </c>
      <c r="I88" s="302">
        <f t="shared" si="18"/>
        <v>1.5112240538759105E-3</v>
      </c>
      <c r="J88" s="302">
        <f t="shared" si="18"/>
        <v>1.4812815330227406E-3</v>
      </c>
      <c r="K88" s="302">
        <f t="shared" si="18"/>
        <v>1.9802156727451344E-3</v>
      </c>
      <c r="L88" s="302">
        <f t="shared" si="18"/>
        <v>2.2298570240939825E-3</v>
      </c>
      <c r="M88" s="302">
        <f t="shared" si="18"/>
        <v>2.7707807583245607E-3</v>
      </c>
      <c r="N88" s="302">
        <f t="shared" si="18"/>
        <v>2.5616711930877964E-3</v>
      </c>
      <c r="O88" s="302">
        <f t="shared" si="18"/>
        <v>2.7587234738276952E-3</v>
      </c>
      <c r="P88" s="302">
        <f t="shared" si="18"/>
        <v>2.3424537178525578E-3</v>
      </c>
      <c r="Q88" s="302">
        <f t="shared" si="18"/>
        <v>2.7112014914344182E-3</v>
      </c>
      <c r="R88" s="302">
        <f t="shared" si="18"/>
        <v>2.2875083457097574E-3</v>
      </c>
      <c r="S88" s="302">
        <f t="shared" si="18"/>
        <v>3.0790129921746622E-3</v>
      </c>
      <c r="T88" s="302">
        <f t="shared" si="18"/>
        <v>2.8728083796925367E-3</v>
      </c>
      <c r="U88" s="302">
        <f t="shared" si="18"/>
        <v>2.9840102976752751E-3</v>
      </c>
      <c r="V88" s="302">
        <f t="shared" si="18"/>
        <v>2.7368399808037546E-3</v>
      </c>
      <c r="W88" s="302">
        <f t="shared" si="18"/>
        <v>2.7994755253505335E-3</v>
      </c>
      <c r="X88" s="302">
        <f t="shared" si="18"/>
        <v>2.4339365543716083E-3</v>
      </c>
      <c r="Y88" s="302">
        <f t="shared" si="18"/>
        <v>2.7418881706775858E-3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2.8749555193283956E-3</v>
      </c>
      <c r="C89" s="302">
        <f t="shared" si="19"/>
        <v>2.4253753711663021E-3</v>
      </c>
      <c r="D89" s="302">
        <f t="shared" si="19"/>
        <v>2.366929400754691E-3</v>
      </c>
      <c r="E89" s="302">
        <f t="shared" si="19"/>
        <v>2.4606875468223149E-3</v>
      </c>
      <c r="F89" s="302">
        <f t="shared" si="19"/>
        <v>2.7388839874960703E-3</v>
      </c>
      <c r="G89" s="302">
        <f t="shared" si="19"/>
        <v>2.2336183200142158E-3</v>
      </c>
      <c r="H89" s="302">
        <f t="shared" si="19"/>
        <v>1.9547306452798894E-3</v>
      </c>
      <c r="I89" s="302">
        <f t="shared" si="19"/>
        <v>2.108900947970485E-3</v>
      </c>
      <c r="J89" s="302">
        <f t="shared" si="19"/>
        <v>1.9807458100094166E-3</v>
      </c>
      <c r="K89" s="302">
        <f t="shared" si="19"/>
        <v>1.9794751125365917E-3</v>
      </c>
      <c r="L89" s="302">
        <f t="shared" si="19"/>
        <v>2.3441186982922197E-3</v>
      </c>
      <c r="M89" s="302">
        <f t="shared" si="19"/>
        <v>2.0383799697291727E-3</v>
      </c>
      <c r="N89" s="302">
        <f t="shared" si="19"/>
        <v>2.2623621837716355E-3</v>
      </c>
      <c r="O89" s="302">
        <f t="shared" si="19"/>
        <v>2.2305657728224461E-3</v>
      </c>
      <c r="P89" s="302">
        <f t="shared" si="19"/>
        <v>2.1528987416301886E-3</v>
      </c>
      <c r="Q89" s="302">
        <f t="shared" si="19"/>
        <v>1.0711930768335758E-3</v>
      </c>
      <c r="R89" s="302">
        <f t="shared" si="19"/>
        <v>7.5397981227619878E-4</v>
      </c>
      <c r="S89" s="302">
        <f t="shared" si="19"/>
        <v>1.0677631538212327E-3</v>
      </c>
      <c r="T89" s="302">
        <f t="shared" si="19"/>
        <v>1.0195433477599445E-3</v>
      </c>
      <c r="U89" s="302">
        <f t="shared" si="19"/>
        <v>1.0760524487494405E-3</v>
      </c>
      <c r="V89" s="302">
        <f t="shared" si="19"/>
        <v>1.0541029565624023E-3</v>
      </c>
      <c r="W89" s="302">
        <f t="shared" si="19"/>
        <v>9.5471121017222437E-4</v>
      </c>
      <c r="X89" s="302">
        <f t="shared" si="19"/>
        <v>7.9971656060767423E-4</v>
      </c>
      <c r="Y89" s="302">
        <f t="shared" si="19"/>
        <v>8.736024351754133E-4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6.0889838513604379E-3</v>
      </c>
      <c r="C90" s="302">
        <f t="shared" si="20"/>
        <v>6.1177861842976666E-3</v>
      </c>
      <c r="D90" s="302">
        <f t="shared" si="20"/>
        <v>5.5682840476318331E-3</v>
      </c>
      <c r="E90" s="302">
        <f t="shared" si="20"/>
        <v>5.0842765525908676E-3</v>
      </c>
      <c r="F90" s="302">
        <f t="shared" si="20"/>
        <v>6.1438900394226127E-3</v>
      </c>
      <c r="G90" s="302">
        <f t="shared" si="20"/>
        <v>5.9891547516685677E-3</v>
      </c>
      <c r="H90" s="302">
        <f t="shared" si="20"/>
        <v>6.5884474266321548E-3</v>
      </c>
      <c r="I90" s="302">
        <f t="shared" si="20"/>
        <v>7.2081154452620479E-3</v>
      </c>
      <c r="J90" s="302">
        <f t="shared" si="20"/>
        <v>6.6630620676637886E-3</v>
      </c>
      <c r="K90" s="302">
        <f t="shared" si="20"/>
        <v>7.7789552601262562E-3</v>
      </c>
      <c r="L90" s="302">
        <f t="shared" si="20"/>
        <v>7.9890068174692398E-3</v>
      </c>
      <c r="M90" s="302">
        <f t="shared" si="20"/>
        <v>8.2476708326072821E-3</v>
      </c>
      <c r="N90" s="302">
        <f t="shared" si="20"/>
        <v>9.2281257610413222E-3</v>
      </c>
      <c r="O90" s="302">
        <f t="shared" si="20"/>
        <v>9.9228038702775922E-3</v>
      </c>
      <c r="P90" s="302">
        <f t="shared" si="20"/>
        <v>1.1675344211011577E-2</v>
      </c>
      <c r="Q90" s="302">
        <f t="shared" si="20"/>
        <v>1.3517404249761599E-2</v>
      </c>
      <c r="R90" s="302">
        <f t="shared" si="20"/>
        <v>1.5580339703033045E-2</v>
      </c>
      <c r="S90" s="302">
        <f t="shared" si="20"/>
        <v>1.5573046963845288E-2</v>
      </c>
      <c r="T90" s="302">
        <f t="shared" si="20"/>
        <v>1.4991064489427769E-2</v>
      </c>
      <c r="U90" s="302">
        <f t="shared" si="20"/>
        <v>1.4818813921256866E-2</v>
      </c>
      <c r="V90" s="302">
        <f t="shared" si="20"/>
        <v>1.402937219871978E-2</v>
      </c>
      <c r="W90" s="302">
        <f t="shared" si="20"/>
        <v>1.2906007544189222E-2</v>
      </c>
      <c r="X90" s="302">
        <f t="shared" si="20"/>
        <v>1.1607772883357105E-2</v>
      </c>
      <c r="Y90" s="302">
        <f t="shared" si="20"/>
        <v>1.0311579256553778E-2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0.22209457166687066</v>
      </c>
      <c r="C91" s="301">
        <f t="shared" si="21"/>
        <v>0.23793482354242465</v>
      </c>
      <c r="D91" s="301">
        <f t="shared" si="21"/>
        <v>0.24116886207184474</v>
      </c>
      <c r="E91" s="301">
        <f t="shared" si="21"/>
        <v>0.25068451259010449</v>
      </c>
      <c r="F91" s="301">
        <f t="shared" si="21"/>
        <v>0.23207169062944039</v>
      </c>
      <c r="G91" s="301">
        <f t="shared" si="21"/>
        <v>0.2641254197647917</v>
      </c>
      <c r="H91" s="301">
        <f t="shared" si="21"/>
        <v>0.27147839026974646</v>
      </c>
      <c r="I91" s="301">
        <f t="shared" si="21"/>
        <v>0.26844667537901273</v>
      </c>
      <c r="J91" s="301">
        <f t="shared" si="21"/>
        <v>0.27756692568224256</v>
      </c>
      <c r="K91" s="301">
        <f t="shared" si="21"/>
        <v>0.25713232943199571</v>
      </c>
      <c r="L91" s="301">
        <f t="shared" si="21"/>
        <v>0.2455272729807669</v>
      </c>
      <c r="M91" s="301">
        <f t="shared" si="21"/>
        <v>0.25208886787620566</v>
      </c>
      <c r="N91" s="301">
        <f t="shared" si="21"/>
        <v>0.24020994998103548</v>
      </c>
      <c r="O91" s="301">
        <f t="shared" si="21"/>
        <v>0.23707187613735467</v>
      </c>
      <c r="P91" s="301">
        <f t="shared" si="21"/>
        <v>0.22734876400909848</v>
      </c>
      <c r="Q91" s="301">
        <f t="shared" si="21"/>
        <v>0.24411685723330734</v>
      </c>
      <c r="R91" s="301">
        <f t="shared" si="21"/>
        <v>0.23851379858844496</v>
      </c>
      <c r="S91" s="301">
        <f t="shared" si="21"/>
        <v>0.23157134889254805</v>
      </c>
      <c r="T91" s="301">
        <f t="shared" si="21"/>
        <v>0.24258141083768209</v>
      </c>
      <c r="U91" s="301">
        <f t="shared" si="21"/>
        <v>0.24215540725330914</v>
      </c>
      <c r="V91" s="301">
        <f t="shared" si="21"/>
        <v>0.24904678550889953</v>
      </c>
      <c r="W91" s="301">
        <f t="shared" si="21"/>
        <v>0.26261605966114648</v>
      </c>
      <c r="X91" s="301">
        <f t="shared" si="21"/>
        <v>0.27695094083408689</v>
      </c>
      <c r="Y91" s="301">
        <f t="shared" si="21"/>
        <v>0.27957621439645541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0.13667215896122653</v>
      </c>
      <c r="C92" s="235">
        <f t="shared" si="22"/>
        <v>0.1400628269306238</v>
      </c>
      <c r="D92" s="235">
        <f t="shared" si="22"/>
        <v>0.13612346980009174</v>
      </c>
      <c r="E92" s="235">
        <f t="shared" si="22"/>
        <v>0.1289463286990026</v>
      </c>
      <c r="F92" s="235">
        <f t="shared" si="22"/>
        <v>0.14887054702047722</v>
      </c>
      <c r="G92" s="235">
        <f t="shared" si="22"/>
        <v>0.13512187964375658</v>
      </c>
      <c r="H92" s="235">
        <f t="shared" si="22"/>
        <v>0.14265750397686677</v>
      </c>
      <c r="I92" s="235">
        <f t="shared" si="22"/>
        <v>0.14559610787880919</v>
      </c>
      <c r="J92" s="235">
        <f t="shared" si="22"/>
        <v>0.14013237265852099</v>
      </c>
      <c r="K92" s="235">
        <f t="shared" si="22"/>
        <v>0.16785025256921113</v>
      </c>
      <c r="L92" s="235">
        <f t="shared" si="22"/>
        <v>0.16826138219648457</v>
      </c>
      <c r="M92" s="235">
        <f t="shared" si="22"/>
        <v>0.16716901088900921</v>
      </c>
      <c r="N92" s="235">
        <f t="shared" si="22"/>
        <v>0.17974642180173164</v>
      </c>
      <c r="O92" s="235">
        <f t="shared" si="22"/>
        <v>0.18669177394037584</v>
      </c>
      <c r="P92" s="235">
        <f t="shared" si="22"/>
        <v>0.20979937402517523</v>
      </c>
      <c r="Q92" s="235">
        <f t="shared" si="22"/>
        <v>0.23627669702422266</v>
      </c>
      <c r="R92" s="235">
        <f t="shared" si="22"/>
        <v>0.2662872859644223</v>
      </c>
      <c r="S92" s="235">
        <f t="shared" si="22"/>
        <v>0.25642279872843421</v>
      </c>
      <c r="T92" s="235">
        <f t="shared" si="22"/>
        <v>0.24532892352063296</v>
      </c>
      <c r="U92" s="235">
        <f t="shared" si="22"/>
        <v>0.2416651962735962</v>
      </c>
      <c r="V92" s="235">
        <f t="shared" si="22"/>
        <v>0.2333082053245224</v>
      </c>
      <c r="W92" s="235">
        <f t="shared" si="22"/>
        <v>0.21611505085271088</v>
      </c>
      <c r="X92" s="235">
        <f t="shared" si="22"/>
        <v>0.2043489090889159</v>
      </c>
      <c r="Y92" s="235">
        <f t="shared" si="22"/>
        <v>0.19249106486166337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0.3493229016549434</v>
      </c>
      <c r="C96" s="320">
        <f>IF(C$5=0,0,C$5/OIS_fec!C$5)</f>
        <v>0.35073773867325936</v>
      </c>
      <c r="D96" s="320">
        <f>IF(D$5=0,0,D$5/OIS_fec!D$5)</f>
        <v>0.34917098149639486</v>
      </c>
      <c r="E96" s="320">
        <f>IF(E$5=0,0,E$5/OIS_fec!E$5)</f>
        <v>0.34896429229373149</v>
      </c>
      <c r="F96" s="320">
        <f>IF(F$5=0,0,F$5/OIS_fec!F$5)</f>
        <v>0.35916977523104443</v>
      </c>
      <c r="G96" s="320">
        <f>IF(G$5=0,0,G$5/OIS_fec!G$5)</f>
        <v>0.35594162309064442</v>
      </c>
      <c r="H96" s="320">
        <f>IF(H$5=0,0,H$5/OIS_fec!H$5)</f>
        <v>0.35903259423710043</v>
      </c>
      <c r="I96" s="320">
        <f>IF(I$5=0,0,I$5/OIS_fec!I$5)</f>
        <v>0.35966019993107728</v>
      </c>
      <c r="J96" s="320">
        <f>IF(J$5=0,0,J$5/OIS_fec!J$5)</f>
        <v>0.35927500275236429</v>
      </c>
      <c r="K96" s="320">
        <f>IF(K$5=0,0,K$5/OIS_fec!K$5)</f>
        <v>0.36315745033579555</v>
      </c>
      <c r="L96" s="320">
        <f>IF(L$5=0,0,L$5/OIS_fec!L$5)</f>
        <v>0.36211169034768564</v>
      </c>
      <c r="M96" s="320">
        <f>IF(M$5=0,0,M$5/OIS_fec!M$5)</f>
        <v>0.36158897313009197</v>
      </c>
      <c r="N96" s="320">
        <f>IF(N$5=0,0,N$5/OIS_fec!N$5)</f>
        <v>0.36379995566522877</v>
      </c>
      <c r="O96" s="320">
        <f>IF(O$5=0,0,O$5/OIS_fec!O$5)</f>
        <v>0.36518114266724033</v>
      </c>
      <c r="P96" s="320">
        <f>IF(P$5=0,0,P$5/OIS_fec!P$5)</f>
        <v>0.37024473000616503</v>
      </c>
      <c r="Q96" s="320">
        <f>IF(Q$5=0,0,Q$5/OIS_fec!Q$5)</f>
        <v>0.37608213792839063</v>
      </c>
      <c r="R96" s="320">
        <f>IF(R$5=0,0,R$5/OIS_fec!R$5)</f>
        <v>0.3828490026556351</v>
      </c>
      <c r="S96" s="320">
        <f>IF(S$5=0,0,S$5/OIS_fec!S$5)</f>
        <v>0.38064524245455805</v>
      </c>
      <c r="T96" s="320">
        <f>IF(T$5=0,0,T$5/OIS_fec!T$5)</f>
        <v>0.37784471192891977</v>
      </c>
      <c r="U96" s="320">
        <f>IF(U$5=0,0,U$5/OIS_fec!U$5)</f>
        <v>0.37686771339702807</v>
      </c>
      <c r="V96" s="320">
        <f>IF(V$5=0,0,V$5/OIS_fec!V$5)</f>
        <v>0.37626025027557625</v>
      </c>
      <c r="W96" s="320">
        <f>IF(W$5=0,0,W$5/OIS_fec!W$5)</f>
        <v>0.37254465877094983</v>
      </c>
      <c r="X96" s="320">
        <f>IF(X$5=0,0,X$5/OIS_fec!X$5)</f>
        <v>0.37093670562159547</v>
      </c>
      <c r="Y96" s="320">
        <f>IF(Y$5=0,0,Y$5/OIS_fec!Y$5)</f>
        <v>0.36880946131007203</v>
      </c>
      <c r="DA96" s="95"/>
    </row>
    <row r="97" spans="1:105" ht="12" customHeight="1" x14ac:dyDescent="0.25">
      <c r="A97" s="55" t="s">
        <v>91</v>
      </c>
      <c r="B97" s="330">
        <f>IF(B$6=0,0,B$6/OIS_fec!B$6)</f>
        <v>0.49994780563670999</v>
      </c>
      <c r="C97" s="330">
        <f>IF(C$6=0,0,C$6/OIS_fec!C$6)</f>
        <v>0.49921598514813825</v>
      </c>
      <c r="D97" s="330">
        <f>IF(D$6=0,0,D$6/OIS_fec!D$6)</f>
        <v>0.49920606131954026</v>
      </c>
      <c r="E97" s="330">
        <f>IF(E$6=0,0,E$6/OIS_fec!E$6)</f>
        <v>0.49908952004319534</v>
      </c>
      <c r="F97" s="330">
        <f>IF(F$6=0,0,F$6/OIS_fec!F$6)</f>
        <v>0.49842275095506511</v>
      </c>
      <c r="G97" s="330">
        <f>IF(G$6=0,0,G$6/OIS_fec!G$6)</f>
        <v>0.49870739935507058</v>
      </c>
      <c r="H97" s="330">
        <f>IF(H$6=0,0,H$6/OIS_fec!H$6)</f>
        <v>0.49810087035095785</v>
      </c>
      <c r="I97" s="330">
        <f>IF(I$6=0,0,I$6/OIS_fec!I$6)</f>
        <v>0.49713645928835598</v>
      </c>
      <c r="J97" s="330">
        <f>IF(J$6=0,0,J$6/OIS_fec!J$6)</f>
        <v>0.50100884052862782</v>
      </c>
      <c r="K97" s="330">
        <f>IF(K$6=0,0,K$6/OIS_fec!K$6)</f>
        <v>0.50060877834728668</v>
      </c>
      <c r="L97" s="330">
        <f>IF(L$6=0,0,L$6/OIS_fec!L$6)</f>
        <v>0.50124661510084545</v>
      </c>
      <c r="M97" s="330">
        <f>IF(M$6=0,0,M$6/OIS_fec!M$6)</f>
        <v>0.50067638128303171</v>
      </c>
      <c r="N97" s="330">
        <f>IF(N$6=0,0,N$6/OIS_fec!N$6)</f>
        <v>0.49913033539975649</v>
      </c>
      <c r="O97" s="330">
        <f>IF(O$6=0,0,O$6/OIS_fec!O$6)</f>
        <v>0.49725939782849438</v>
      </c>
      <c r="P97" s="330">
        <f>IF(P$6=0,0,P$6/OIS_fec!P$6)</f>
        <v>0.49595296189001126</v>
      </c>
      <c r="Q97" s="330">
        <f>IF(Q$6=0,0,Q$6/OIS_fec!Q$6)</f>
        <v>0.49358723020583772</v>
      </c>
      <c r="R97" s="330">
        <f>IF(R$6=0,0,R$6/OIS_fec!R$6)</f>
        <v>0.49208313724048869</v>
      </c>
      <c r="S97" s="330">
        <f>IF(S$6=0,0,S$6/OIS_fec!S$6)</f>
        <v>0.49378458683658871</v>
      </c>
      <c r="T97" s="330">
        <f>IF(T$6=0,0,T$6/OIS_fec!T$6)</f>
        <v>0.49449216483172237</v>
      </c>
      <c r="U97" s="330">
        <f>IF(U$6=0,0,U$6/OIS_fec!U$6)</f>
        <v>0.49367577663039125</v>
      </c>
      <c r="V97" s="330">
        <f>IF(V$6=0,0,V$6/OIS_fec!V$6)</f>
        <v>0.4949528608427794</v>
      </c>
      <c r="W97" s="330">
        <f>IF(W$6=0,0,W$6/OIS_fec!W$6)</f>
        <v>0.4949456827219475</v>
      </c>
      <c r="X97" s="330">
        <f>IF(X$6=0,0,X$6/OIS_fec!X$6)</f>
        <v>0.49829187419045473</v>
      </c>
      <c r="Y97" s="330">
        <f>IF(Y$6=0,0,Y$6/OIS_fec!Y$6)</f>
        <v>0.50216662987140159</v>
      </c>
      <c r="DA97" s="67"/>
    </row>
    <row r="98" spans="1:105" ht="12" customHeight="1" x14ac:dyDescent="0.25">
      <c r="A98" s="173" t="s">
        <v>92</v>
      </c>
      <c r="B98" s="331">
        <f>IF(B$7=0,0,B$7/OIS_fec!B$7)</f>
        <v>0.12777090811127947</v>
      </c>
      <c r="C98" s="331">
        <f>IF(C$7=0,0,C$7/OIS_fec!C$7)</f>
        <v>0.12763653458060162</v>
      </c>
      <c r="D98" s="331">
        <f>IF(D$7=0,0,D$7/OIS_fec!D$7)</f>
        <v>0.1277207852459393</v>
      </c>
      <c r="E98" s="331">
        <f>IF(E$7=0,0,E$7/OIS_fec!E$7)</f>
        <v>0.1277382514909752</v>
      </c>
      <c r="F98" s="331">
        <f>IF(F$7=0,0,F$7/OIS_fec!F$7)</f>
        <v>0.12753263550296443</v>
      </c>
      <c r="G98" s="331">
        <f>IF(G$7=0,0,G$7/OIS_fec!G$7)</f>
        <v>0.1275024332362526</v>
      </c>
      <c r="H98" s="331">
        <f>IF(H$7=0,0,H$7/OIS_fec!H$7)</f>
        <v>0.12730798618754741</v>
      </c>
      <c r="I98" s="331">
        <f>IF(I$7=0,0,I$7/OIS_fec!I$7)</f>
        <v>0.12698678575482489</v>
      </c>
      <c r="J98" s="331">
        <f>IF(J$7=0,0,J$7/OIS_fec!J$7)</f>
        <v>0.1278987797490623</v>
      </c>
      <c r="K98" s="331">
        <f>IF(K$7=0,0,K$7/OIS_fec!K$7)</f>
        <v>0.12785495530095226</v>
      </c>
      <c r="L98" s="331">
        <f>IF(L$7=0,0,L$7/OIS_fec!L$7)</f>
        <v>0.12795330278367603</v>
      </c>
      <c r="M98" s="331">
        <f>IF(M$7=0,0,M$7/OIS_fec!M$7)</f>
        <v>0.12775895456978523</v>
      </c>
      <c r="N98" s="331">
        <f>IF(N$7=0,0,N$7/OIS_fec!N$7)</f>
        <v>0.12735001060998219</v>
      </c>
      <c r="O98" s="331">
        <f>IF(O$7=0,0,O$7/OIS_fec!O$7)</f>
        <v>0.12688399738245276</v>
      </c>
      <c r="P98" s="331">
        <f>IF(P$7=0,0,P$7/OIS_fec!P$7)</f>
        <v>0.12651663069825114</v>
      </c>
      <c r="Q98" s="331">
        <f>IF(Q$7=0,0,Q$7/OIS_fec!Q$7)</f>
        <v>0.12596968244018442</v>
      </c>
      <c r="R98" s="331">
        <f>IF(R$7=0,0,R$7/OIS_fec!R$7)</f>
        <v>0.12561575548134335</v>
      </c>
      <c r="S98" s="331">
        <f>IF(S$7=0,0,S$7/OIS_fec!S$7)</f>
        <v>0.12587911889128978</v>
      </c>
      <c r="T98" s="331">
        <f>IF(T$7=0,0,T$7/OIS_fec!T$7)</f>
        <v>0.12600584449777902</v>
      </c>
      <c r="U98" s="331">
        <f>IF(U$7=0,0,U$7/OIS_fec!U$7)</f>
        <v>0.12583430434576912</v>
      </c>
      <c r="V98" s="331">
        <f>IF(V$7=0,0,V$7/OIS_fec!V$7)</f>
        <v>0.12613762709505336</v>
      </c>
      <c r="W98" s="331">
        <f>IF(W$7=0,0,W$7/OIS_fec!W$7)</f>
        <v>0.12615278797058091</v>
      </c>
      <c r="X98" s="331">
        <f>IF(X$7=0,0,X$7/OIS_fec!X$7)</f>
        <v>0.12695521610555283</v>
      </c>
      <c r="Y98" s="331">
        <f>IF(Y$7=0,0,Y$7/OIS_fec!Y$7)</f>
        <v>0.1279021002310258</v>
      </c>
      <c r="DA98" s="177"/>
    </row>
    <row r="99" spans="1:105" ht="12" customHeight="1" x14ac:dyDescent="0.25">
      <c r="A99" s="173" t="s">
        <v>93</v>
      </c>
      <c r="B99" s="331">
        <f>IF(B$8=0,0,B$8/OIS_fec!B$8)</f>
        <v>0.69408876344164216</v>
      </c>
      <c r="C99" s="331">
        <f>IF(C$8=0,0,C$8/OIS_fec!C$8)</f>
        <v>0.6935412733566334</v>
      </c>
      <c r="D99" s="331">
        <f>IF(D$8=0,0,D$8/OIS_fec!D$8)</f>
        <v>0.69427109916249707</v>
      </c>
      <c r="E99" s="331">
        <f>IF(E$8=0,0,E$8/OIS_fec!E$8)</f>
        <v>0.69452292060704168</v>
      </c>
      <c r="F99" s="331">
        <f>IF(F$8=0,0,F$8/OIS_fec!F$8)</f>
        <v>0.69330836200798585</v>
      </c>
      <c r="G99" s="331">
        <f>IF(G$8=0,0,G$8/OIS_fec!G$8)</f>
        <v>0.69281638876201324</v>
      </c>
      <c r="H99" s="331">
        <f>IF(H$8=0,0,H$8/OIS_fec!H$8)</f>
        <v>0.69166417874512731</v>
      </c>
      <c r="I99" s="331">
        <f>IF(I$8=0,0,I$8/OIS_fec!I$8)</f>
        <v>0.6897485311557221</v>
      </c>
      <c r="J99" s="331">
        <f>IF(J$8=0,0,J$8/OIS_fec!J$8)</f>
        <v>0.69433015879090076</v>
      </c>
      <c r="K99" s="331">
        <f>IF(K$8=0,0,K$8/OIS_fec!K$8)</f>
        <v>0.69427320246377899</v>
      </c>
      <c r="L99" s="331">
        <f>IF(L$8=0,0,L$8/OIS_fec!L$8)</f>
        <v>0.69459953516592943</v>
      </c>
      <c r="M99" s="331">
        <f>IF(M$8=0,0,M$8/OIS_fec!M$8)</f>
        <v>0.69343365268636914</v>
      </c>
      <c r="N99" s="331">
        <f>IF(N$8=0,0,N$8/OIS_fec!N$8)</f>
        <v>0.69124639854332581</v>
      </c>
      <c r="O99" s="331">
        <f>IF(O$8=0,0,O$8/OIS_fec!O$8)</f>
        <v>0.68883958220854558</v>
      </c>
      <c r="P99" s="331">
        <f>IF(P$8=0,0,P$8/OIS_fec!P$8)</f>
        <v>0.68683829688694265</v>
      </c>
      <c r="Q99" s="331">
        <f>IF(Q$8=0,0,Q$8/OIS_fec!Q$8)</f>
        <v>0.68414325092150852</v>
      </c>
      <c r="R99" s="331">
        <f>IF(R$8=0,0,R$8/OIS_fec!R$8)</f>
        <v>0.68238618684360353</v>
      </c>
      <c r="S99" s="331">
        <f>IF(S$8=0,0,S$8/OIS_fec!S$8)</f>
        <v>0.68334770694344693</v>
      </c>
      <c r="T99" s="331">
        <f>IF(T$8=0,0,T$8/OIS_fec!T$8)</f>
        <v>0.68387725109832853</v>
      </c>
      <c r="U99" s="331">
        <f>IF(U$8=0,0,U$8/OIS_fec!U$8)</f>
        <v>0.68308039239758855</v>
      </c>
      <c r="V99" s="331">
        <f>IF(V$8=0,0,V$8/OIS_fec!V$8)</f>
        <v>0.68458469945522671</v>
      </c>
      <c r="W99" s="331">
        <f>IF(W$8=0,0,W$8/OIS_fec!W$8)</f>
        <v>0.68470128237589167</v>
      </c>
      <c r="X99" s="331">
        <f>IF(X$8=0,0,X$8/OIS_fec!X$8)</f>
        <v>0.68871949434224211</v>
      </c>
      <c r="Y99" s="331">
        <f>IF(Y$8=0,0,Y$8/OIS_fec!Y$8)</f>
        <v>0.69353393449293121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0.49642979928103353</v>
      </c>
      <c r="C100" s="331">
        <f>IF(C$9=0,0,C$9/OIS_fec!C$9)</f>
        <v>0.49566138252452613</v>
      </c>
      <c r="D100" s="331">
        <f>IF(D$9=0,0,D$9/OIS_fec!D$9)</f>
        <v>0.49557954218503941</v>
      </c>
      <c r="E100" s="331">
        <f>IF(E$9=0,0,E$9/OIS_fec!E$9)</f>
        <v>0.49542584483416946</v>
      </c>
      <c r="F100" s="331">
        <f>IF(F$9=0,0,F$9/OIS_fec!F$9)</f>
        <v>0.49479429804298686</v>
      </c>
      <c r="G100" s="331">
        <f>IF(G$9=0,0,G$9/OIS_fec!G$9)</f>
        <v>0.495161833581859</v>
      </c>
      <c r="H100" s="331">
        <f>IF(H$9=0,0,H$9/OIS_fec!H$9)</f>
        <v>0.49459600712477381</v>
      </c>
      <c r="I100" s="331">
        <f>IF(I$9=0,0,I$9/OIS_fec!I$9)</f>
        <v>0.4937096363265534</v>
      </c>
      <c r="J100" s="331">
        <f>IF(J$9=0,0,J$9/OIS_fec!J$9)</f>
        <v>0.49760290084131681</v>
      </c>
      <c r="K100" s="331">
        <f>IF(K$9=0,0,K$9/OIS_fec!K$9)</f>
        <v>0.49715634313026857</v>
      </c>
      <c r="L100" s="331">
        <f>IF(L$9=0,0,L$9/OIS_fec!L$9)</f>
        <v>0.49784330086661421</v>
      </c>
      <c r="M100" s="331">
        <f>IF(M$9=0,0,M$9/OIS_fec!M$9)</f>
        <v>0.49732371992999064</v>
      </c>
      <c r="N100" s="331">
        <f>IF(N$9=0,0,N$9/OIS_fec!N$9)</f>
        <v>0.49581109704989396</v>
      </c>
      <c r="O100" s="331">
        <f>IF(O$9=0,0,O$9/OIS_fec!O$9)</f>
        <v>0.49395561699625012</v>
      </c>
      <c r="P100" s="331">
        <f>IF(P$9=0,0,P$9/OIS_fec!P$9)</f>
        <v>0.49270220334645298</v>
      </c>
      <c r="Q100" s="331">
        <f>IF(Q$9=0,0,Q$9/OIS_fec!Q$9)</f>
        <v>0.4903189582046722</v>
      </c>
      <c r="R100" s="331">
        <f>IF(R$9=0,0,R$9/OIS_fec!R$9)</f>
        <v>0.48881088558100927</v>
      </c>
      <c r="S100" s="331">
        <f>IF(S$9=0,0,S$9/OIS_fec!S$9)</f>
        <v>0.49066047031075755</v>
      </c>
      <c r="T100" s="331">
        <f>IF(T$9=0,0,T$9/OIS_fec!T$9)</f>
        <v>0.49141186960780836</v>
      </c>
      <c r="U100" s="331">
        <f>IF(U$9=0,0,U$9/OIS_fec!U$9)</f>
        <v>0.49057252579377175</v>
      </c>
      <c r="V100" s="331">
        <f>IF(V$9=0,0,V$9/OIS_fec!V$9)</f>
        <v>0.49184769326443945</v>
      </c>
      <c r="W100" s="331">
        <f>IF(W$9=0,0,W$9/OIS_fec!W$9)</f>
        <v>0.49182250181333154</v>
      </c>
      <c r="X100" s="331">
        <f>IF(X$9=0,0,X$9/OIS_fec!X$9)</f>
        <v>0.49516089163064109</v>
      </c>
      <c r="Y100" s="331">
        <f>IF(Y$9=0,0,Y$9/OIS_fec!Y$9)</f>
        <v>0.49901520586146014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0.68735406280051825</v>
      </c>
      <c r="C101" s="332">
        <f>IF(C$10=0,0,C$10/OIS_fec!C$10)</f>
        <v>0.6871525464352416</v>
      </c>
      <c r="D101" s="332">
        <f>IF(D$10=0,0,D$10/OIS_fec!D$10)</f>
        <v>0.68238437339873736</v>
      </c>
      <c r="E101" s="332">
        <f>IF(E$10=0,0,E$10/OIS_fec!E$10)</f>
        <v>0.68344272469611711</v>
      </c>
      <c r="F101" s="332">
        <f>IF(F$10=0,0,F$10/OIS_fec!F$10)</f>
        <v>0.72203308764164298</v>
      </c>
      <c r="G101" s="332">
        <f>IF(G$10=0,0,G$10/OIS_fec!G$10)</f>
        <v>0.7123868989534371</v>
      </c>
      <c r="H101" s="332">
        <f>IF(H$10=0,0,H$10/OIS_fec!H$10)</f>
        <v>0.71478189443041229</v>
      </c>
      <c r="I101" s="332">
        <f>IF(I$10=0,0,I$10/OIS_fec!I$10)</f>
        <v>0.71620319938609134</v>
      </c>
      <c r="J101" s="332">
        <f>IF(J$10=0,0,J$10/OIS_fec!J$10)</f>
        <v>0.71158781889963874</v>
      </c>
      <c r="K101" s="332">
        <f>IF(K$10=0,0,K$10/OIS_fec!K$10)</f>
        <v>0.72184723083506919</v>
      </c>
      <c r="L101" s="332">
        <f>IF(L$10=0,0,L$10/OIS_fec!L$10)</f>
        <v>0.72040252729567567</v>
      </c>
      <c r="M101" s="332">
        <f>IF(M$10=0,0,M$10/OIS_fec!M$10)</f>
        <v>0.71195394793026612</v>
      </c>
      <c r="N101" s="332">
        <f>IF(N$10=0,0,N$10/OIS_fec!N$10)</f>
        <v>0.72200211373610035</v>
      </c>
      <c r="O101" s="332">
        <f>IF(O$10=0,0,O$10/OIS_fec!O$10)</f>
        <v>0.72358545030437005</v>
      </c>
      <c r="P101" s="332">
        <f>IF(P$10=0,0,P$10/OIS_fec!P$10)</f>
        <v>0.73496349289413654</v>
      </c>
      <c r="Q101" s="332">
        <f>IF(Q$10=0,0,Q$10/OIS_fec!Q$10)</f>
        <v>0.73562411186802779</v>
      </c>
      <c r="R101" s="332">
        <f>IF(R$10=0,0,R$10/OIS_fec!R$10)</f>
        <v>0.74471140649950729</v>
      </c>
      <c r="S101" s="332">
        <f>IF(S$10=0,0,S$10/OIS_fec!S$10)</f>
        <v>0.73723054371312746</v>
      </c>
      <c r="T101" s="332">
        <f>IF(T$10=0,0,T$10/OIS_fec!T$10)</f>
        <v>0.73296262333409923</v>
      </c>
      <c r="U101" s="332">
        <f>IF(U$10=0,0,U$10/OIS_fec!U$10)</f>
        <v>0.73167241062064992</v>
      </c>
      <c r="V101" s="332">
        <f>IF(V$10=0,0,V$10/OIS_fec!V$10)</f>
        <v>0.729697138194082</v>
      </c>
      <c r="W101" s="332">
        <f>IF(W$10=0,0,W$10/OIS_fec!W$10)</f>
        <v>0.72191766287519721</v>
      </c>
      <c r="X101" s="332">
        <f>IF(X$10=0,0,X$10/OIS_fec!X$10)</f>
        <v>0.71755257801989458</v>
      </c>
      <c r="Y101" s="332">
        <f>IF(Y$10=0,0,Y$10/OIS_fec!Y$10)</f>
        <v>0.71212528641806816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0.37917653449856742</v>
      </c>
      <c r="C102" s="348">
        <f>IF(C$16=0,0,C$16/OIS_fec!C$16)</f>
        <v>0.3839632093677311</v>
      </c>
      <c r="D102" s="348">
        <f>IF(D$16=0,0,D$16/OIS_fec!D$16)</f>
        <v>0.38492881312869931</v>
      </c>
      <c r="E102" s="348">
        <f>IF(E$16=0,0,E$16/OIS_fec!E$16)</f>
        <v>0.38222419517684492</v>
      </c>
      <c r="F102" s="348">
        <f>IF(F$16=0,0,F$16/OIS_fec!F$16)</f>
        <v>0.38284417409007765</v>
      </c>
      <c r="G102" s="348">
        <f>IF(G$16=0,0,G$16/OIS_fec!G$16)</f>
        <v>0.38850251267288499</v>
      </c>
      <c r="H102" s="348">
        <f>IF(H$16=0,0,H$16/OIS_fec!H$16)</f>
        <v>0.39101099468440847</v>
      </c>
      <c r="I102" s="348">
        <f>IF(I$16=0,0,I$16/OIS_fec!I$16)</f>
        <v>0.38771967920695094</v>
      </c>
      <c r="J102" s="348">
        <f>IF(J$16=0,0,J$16/OIS_fec!J$16)</f>
        <v>0.38932535025892739</v>
      </c>
      <c r="K102" s="348">
        <f>IF(K$16=0,0,K$16/OIS_fec!K$16)</f>
        <v>0.38777664023150993</v>
      </c>
      <c r="L102" s="348">
        <f>IF(L$16=0,0,L$16/OIS_fec!L$16)</f>
        <v>0.38379202751483332</v>
      </c>
      <c r="M102" s="348">
        <f>IF(M$16=0,0,M$16/OIS_fec!M$16)</f>
        <v>0.38643243583775699</v>
      </c>
      <c r="N102" s="348">
        <f>IF(N$16=0,0,N$16/OIS_fec!N$16)</f>
        <v>0.38227479435991996</v>
      </c>
      <c r="O102" s="348">
        <f>IF(O$16=0,0,O$16/OIS_fec!O$16)</f>
        <v>0.38019660381665688</v>
      </c>
      <c r="P102" s="348">
        <f>IF(P$16=0,0,P$16/OIS_fec!P$16)</f>
        <v>0.38028967976235828</v>
      </c>
      <c r="Q102" s="348">
        <f>IF(Q$16=0,0,Q$16/OIS_fec!Q$16)</f>
        <v>0.39873720890741293</v>
      </c>
      <c r="R102" s="348">
        <f>IF(R$16=0,0,R$16/OIS_fec!R$16)</f>
        <v>0.40669715930642741</v>
      </c>
      <c r="S102" s="348">
        <f>IF(S$16=0,0,S$16/OIS_fec!S$16)</f>
        <v>0.40768544598888151</v>
      </c>
      <c r="T102" s="348">
        <f>IF(T$16=0,0,T$16/OIS_fec!T$16)</f>
        <v>0.40821526899943289</v>
      </c>
      <c r="U102" s="348">
        <f>IF(U$16=0,0,U$16/OIS_fec!U$16)</f>
        <v>0.40713244861769643</v>
      </c>
      <c r="V102" s="348">
        <f>IF(V$16=0,0,V$16/OIS_fec!V$16)</f>
        <v>0.41218532612220909</v>
      </c>
      <c r="W102" s="348">
        <f>IF(W$16=0,0,W$16/OIS_fec!W$16)</f>
        <v>0.41576759882854336</v>
      </c>
      <c r="X102" s="348">
        <f>IF(X$16=0,0,X$16/OIS_fec!X$16)</f>
        <v>0.42212299381675167</v>
      </c>
      <c r="Y102" s="348">
        <f>IF(Y$16=0,0,Y$16/OIS_fec!Y$16)</f>
        <v>0.42130356860174245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0.25711261859733631</v>
      </c>
      <c r="C103" s="348">
        <f>IF(C$27=0,0,C$27/OIS_fec!C$27)</f>
        <v>0.25712696097242987</v>
      </c>
      <c r="D103" s="348">
        <f>IF(D$27=0,0,D$27/OIS_fec!D$27)</f>
        <v>0.25625053861585445</v>
      </c>
      <c r="E103" s="348">
        <f>IF(E$27=0,0,E$27/OIS_fec!E$27)</f>
        <v>0.2577998071286256</v>
      </c>
      <c r="F103" s="348">
        <f>IF(F$27=0,0,F$27/OIS_fec!F$27)</f>
        <v>0.26182694949046281</v>
      </c>
      <c r="G103" s="348">
        <f>IF(G$27=0,0,G$27/OIS_fec!G$27)</f>
        <v>0.26195306854324957</v>
      </c>
      <c r="H103" s="348">
        <f>IF(H$27=0,0,H$27/OIS_fec!H$27)</f>
        <v>0.26492125486954093</v>
      </c>
      <c r="I103" s="348">
        <f>IF(I$27=0,0,I$27/OIS_fec!I$27)</f>
        <v>0.26515211948898043</v>
      </c>
      <c r="J103" s="348">
        <f>IF(J$27=0,0,J$27/OIS_fec!J$27)</f>
        <v>0.26594623349583985</v>
      </c>
      <c r="K103" s="348">
        <f>IF(K$27=0,0,K$27/OIS_fec!K$27)</f>
        <v>0.26431562402884951</v>
      </c>
      <c r="L103" s="348">
        <f>IF(L$27=0,0,L$27/OIS_fec!L$27)</f>
        <v>0.26376313657846528</v>
      </c>
      <c r="M103" s="348">
        <f>IF(M$27=0,0,M$27/OIS_fec!M$27)</f>
        <v>0.26458124529454852</v>
      </c>
      <c r="N103" s="348">
        <f>IF(N$27=0,0,N$27/OIS_fec!N$27)</f>
        <v>0.2648649532252057</v>
      </c>
      <c r="O103" s="348">
        <f>IF(O$27=0,0,O$27/OIS_fec!O$27)</f>
        <v>0.26602849238914422</v>
      </c>
      <c r="P103" s="348">
        <f>IF(P$27=0,0,P$27/OIS_fec!P$27)</f>
        <v>0.26673145399992504</v>
      </c>
      <c r="Q103" s="348">
        <f>IF(Q$27=0,0,Q$27/OIS_fec!Q$27)</f>
        <v>0.26676234961503342</v>
      </c>
      <c r="R103" s="348">
        <f>IF(R$27=0,0,R$27/OIS_fec!R$27)</f>
        <v>0.26721311602797787</v>
      </c>
      <c r="S103" s="348">
        <f>IF(S$27=0,0,S$27/OIS_fec!S$27)</f>
        <v>0.26666955388400765</v>
      </c>
      <c r="T103" s="348">
        <f>IF(T$27=0,0,T$27/OIS_fec!T$27)</f>
        <v>0.26643557520775074</v>
      </c>
      <c r="U103" s="348">
        <f>IF(U$27=0,0,U$27/OIS_fec!U$27)</f>
        <v>0.26608562323548207</v>
      </c>
      <c r="V103" s="348">
        <f>IF(V$27=0,0,V$27/OIS_fec!V$27)</f>
        <v>0.26618338106525852</v>
      </c>
      <c r="W103" s="348">
        <f>IF(W$27=0,0,W$27/OIS_fec!W$27)</f>
        <v>0.26579635244216004</v>
      </c>
      <c r="X103" s="348">
        <f>IF(X$27=0,0,X$27/OIS_fec!X$27)</f>
        <v>0.26566168912808708</v>
      </c>
      <c r="Y103" s="348">
        <f>IF(Y$27=0,0,Y$27/OIS_fec!Y$27)</f>
        <v>0.2652299861513045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0.21808462237656387</v>
      </c>
      <c r="C104" s="348">
        <f>IF(C$35=0,0,C$35/OIS_fec!C$35)</f>
        <v>0.2190585172453709</v>
      </c>
      <c r="D104" s="348">
        <f>IF(D$35=0,0,D$35/OIS_fec!D$35)</f>
        <v>0.22021751585871521</v>
      </c>
      <c r="E104" s="348">
        <f>IF(E$35=0,0,E$35/OIS_fec!E$35)</f>
        <v>0.21570124286944886</v>
      </c>
      <c r="F104" s="348">
        <f>IF(F$35=0,0,F$35/OIS_fec!F$35)</f>
        <v>0.21411772171302634</v>
      </c>
      <c r="G104" s="348">
        <f>IF(G$35=0,0,G$35/OIS_fec!G$35)</f>
        <v>0.21556931439374924</v>
      </c>
      <c r="H104" s="348">
        <f>IF(H$35=0,0,H$35/OIS_fec!H$35)</f>
        <v>0.21860747211717282</v>
      </c>
      <c r="I104" s="348">
        <f>IF(I$35=0,0,I$35/OIS_fec!I$35)</f>
        <v>0.2157191932010519</v>
      </c>
      <c r="J104" s="348">
        <f>IF(J$35=0,0,J$35/OIS_fec!J$35)</f>
        <v>0.21568172164993837</v>
      </c>
      <c r="K104" s="348">
        <f>IF(K$35=0,0,K$35/OIS_fec!K$35)</f>
        <v>0.21897718486202275</v>
      </c>
      <c r="L104" s="348">
        <f>IF(L$35=0,0,L$35/OIS_fec!L$35)</f>
        <v>0.21811103775902665</v>
      </c>
      <c r="M104" s="348">
        <f>IF(M$35=0,0,M$35/OIS_fec!M$35)</f>
        <v>0.22326116377647703</v>
      </c>
      <c r="N104" s="348">
        <f>IF(N$35=0,0,N$35/OIS_fec!N$35)</f>
        <v>0.21966294437265482</v>
      </c>
      <c r="O104" s="348">
        <f>IF(O$35=0,0,O$35/OIS_fec!O$35)</f>
        <v>0.21918493191660393</v>
      </c>
      <c r="P104" s="348">
        <f>IF(P$35=0,0,P$35/OIS_fec!P$35)</f>
        <v>0.21840979963204246</v>
      </c>
      <c r="Q104" s="348">
        <f>IF(Q$35=0,0,Q$35/OIS_fec!Q$35)</f>
        <v>0.23874254061708586</v>
      </c>
      <c r="R104" s="348">
        <f>IF(R$35=0,0,R$35/OIS_fec!R$35)</f>
        <v>0.24818671376279264</v>
      </c>
      <c r="S104" s="348">
        <f>IF(S$35=0,0,S$35/OIS_fec!S$35)</f>
        <v>0.24979898374030893</v>
      </c>
      <c r="T104" s="348">
        <f>IF(T$35=0,0,T$35/OIS_fec!T$35)</f>
        <v>0.24843612650737437</v>
      </c>
      <c r="U104" s="348">
        <f>IF(U$35=0,0,U$35/OIS_fec!U$35)</f>
        <v>0.24716249306817156</v>
      </c>
      <c r="V104" s="348">
        <f>IF(V$35=0,0,V$35/OIS_fec!V$35)</f>
        <v>0.25028067580084801</v>
      </c>
      <c r="W104" s="348">
        <f>IF(W$35=0,0,W$35/OIS_fec!W$35)</f>
        <v>0.25342129219983889</v>
      </c>
      <c r="X104" s="348">
        <f>IF(X$35=0,0,X$35/OIS_fec!X$35)</f>
        <v>0.25802506141305492</v>
      </c>
      <c r="Y104" s="348">
        <f>IF(Y$35=0,0,Y$35/OIS_fec!Y$35)</f>
        <v>0.25587724148950364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0.55729055093550373</v>
      </c>
      <c r="C105" s="348">
        <f>IF(C$54=0,0,C$54/OIS_fec!C$54)</f>
        <v>0.57363869602029272</v>
      </c>
      <c r="D105" s="348">
        <f>IF(D$54=0,0,D$54/OIS_fec!D$54)</f>
        <v>0.56685506295180221</v>
      </c>
      <c r="E105" s="348">
        <f>IF(E$54=0,0,E$54/OIS_fec!E$54)</f>
        <v>0.56024738358233428</v>
      </c>
      <c r="F105" s="348">
        <f>IF(F$54=0,0,F$54/OIS_fec!F$54)</f>
        <v>0.57749864665126205</v>
      </c>
      <c r="G105" s="348">
        <f>IF(G$54=0,0,G$54/OIS_fec!G$54)</f>
        <v>0.59252485068250393</v>
      </c>
      <c r="H105" s="348">
        <f>IF(H$54=0,0,H$54/OIS_fec!H$54)</f>
        <v>0.60297713881634663</v>
      </c>
      <c r="I105" s="348">
        <f>IF(I$54=0,0,I$54/OIS_fec!I$54)</f>
        <v>0.60725647245326109</v>
      </c>
      <c r="J105" s="348">
        <f>IF(J$54=0,0,J$54/OIS_fec!J$54)</f>
        <v>0.6046532067323207</v>
      </c>
      <c r="K105" s="348">
        <f>IF(K$54=0,0,K$54/OIS_fec!K$54)</f>
        <v>0.61098319906470722</v>
      </c>
      <c r="L105" s="348">
        <f>IF(L$54=0,0,L$54/OIS_fec!L$54)</f>
        <v>0.60028248882722246</v>
      </c>
      <c r="M105" s="348">
        <f>IF(M$54=0,0,M$54/OIS_fec!M$54)</f>
        <v>0.60413715087811104</v>
      </c>
      <c r="N105" s="348">
        <f>IF(N$54=0,0,N$54/OIS_fec!N$54)</f>
        <v>0.60915954876979228</v>
      </c>
      <c r="O105" s="348">
        <f>IF(O$54=0,0,O$54/OIS_fec!O$54)</f>
        <v>0.61224713647583184</v>
      </c>
      <c r="P105" s="348">
        <f>IF(P$54=0,0,P$54/OIS_fec!P$54)</f>
        <v>0.6320168448462814</v>
      </c>
      <c r="Q105" s="348">
        <f>IF(Q$54=0,0,Q$54/OIS_fec!Q$54)</f>
        <v>0.66776926576495166</v>
      </c>
      <c r="R105" s="348">
        <f>IF(R$54=0,0,R$54/OIS_fec!R$54)</f>
        <v>0.6922842439617316</v>
      </c>
      <c r="S105" s="348">
        <f>IF(S$54=0,0,S$54/OIS_fec!S$54)</f>
        <v>0.6753240627571141</v>
      </c>
      <c r="T105" s="348">
        <f>IF(T$54=0,0,T$54/OIS_fec!T$54)</f>
        <v>0.67638767838317149</v>
      </c>
      <c r="U105" s="348">
        <f>IF(U$54=0,0,U$54/OIS_fec!U$54)</f>
        <v>0.67281055194005068</v>
      </c>
      <c r="V105" s="348">
        <f>IF(V$54=0,0,V$54/OIS_fec!V$54)</f>
        <v>0.67476489210057045</v>
      </c>
      <c r="W105" s="348">
        <f>IF(W$54=0,0,W$54/OIS_fec!W$54)</f>
        <v>0.67131310950817624</v>
      </c>
      <c r="X105" s="348">
        <f>IF(X$54=0,0,X$54/OIS_fec!X$54)</f>
        <v>0.6756073735399013</v>
      </c>
      <c r="Y105" s="348">
        <f>IF(Y$54=0,0,Y$54/OIS_fec!Y$54)</f>
        <v>0.6606864714137235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0.37207726475211006</v>
      </c>
      <c r="C106" s="348">
        <f>IF(C$68=0,0,C$68/OIS_fec!C$68)</f>
        <v>0.37079143343992504</v>
      </c>
      <c r="D106" s="348">
        <f>IF(D$68=0,0,D$68/OIS_fec!D$68)</f>
        <v>0.36926593387879653</v>
      </c>
      <c r="E106" s="348">
        <f>IF(E$68=0,0,E$68/OIS_fec!E$68)</f>
        <v>0.37024402073591045</v>
      </c>
      <c r="F106" s="348">
        <f>IF(F$68=0,0,F$68/OIS_fec!F$68)</f>
        <v>0.37933784011354282</v>
      </c>
      <c r="G106" s="348">
        <f>IF(G$68=0,0,G$68/OIS_fec!G$68)</f>
        <v>0.38003606269263268</v>
      </c>
      <c r="H106" s="348">
        <f>IF(H$68=0,0,H$68/OIS_fec!H$68)</f>
        <v>0.38120869122212792</v>
      </c>
      <c r="I106" s="348">
        <f>IF(I$68=0,0,I$68/OIS_fec!I$68)</f>
        <v>0.38116716851065341</v>
      </c>
      <c r="J106" s="348">
        <f>IF(J$68=0,0,J$68/OIS_fec!J$68)</f>
        <v>0.38153534846270454</v>
      </c>
      <c r="K106" s="348">
        <f>IF(K$68=0,0,K$68/OIS_fec!K$68)</f>
        <v>0.38087841606096434</v>
      </c>
      <c r="L106" s="348">
        <f>IF(L$68=0,0,L$68/OIS_fec!L$68)</f>
        <v>0.3804348861179313</v>
      </c>
      <c r="M106" s="348">
        <f>IF(M$68=0,0,M$68/OIS_fec!M$68)</f>
        <v>0.3808184049176182</v>
      </c>
      <c r="N106" s="348">
        <f>IF(N$68=0,0,N$68/OIS_fec!N$68)</f>
        <v>0.38122483373515198</v>
      </c>
      <c r="O106" s="348">
        <f>IF(O$68=0,0,O$68/OIS_fec!O$68)</f>
        <v>0.38204866339386911</v>
      </c>
      <c r="P106" s="348">
        <f>IF(P$68=0,0,P$68/OIS_fec!P$68)</f>
        <v>0.38245097800181199</v>
      </c>
      <c r="Q106" s="348">
        <f>IF(Q$68=0,0,Q$68/OIS_fec!Q$68)</f>
        <v>0.3823938497655528</v>
      </c>
      <c r="R106" s="348">
        <f>IF(R$68=0,0,R$68/OIS_fec!R$68)</f>
        <v>0.38238375508416989</v>
      </c>
      <c r="S106" s="348">
        <f>IF(S$68=0,0,S$68/OIS_fec!S$68)</f>
        <v>0.38242212032278056</v>
      </c>
      <c r="T106" s="348">
        <f>IF(T$68=0,0,T$68/OIS_fec!T$68)</f>
        <v>0.38192737509400237</v>
      </c>
      <c r="U106" s="348">
        <f>IF(U$68=0,0,U$68/OIS_fec!U$68)</f>
        <v>0.38188605487352617</v>
      </c>
      <c r="V106" s="348">
        <f>IF(V$68=0,0,V$68/OIS_fec!V$68)</f>
        <v>0.38159438654094974</v>
      </c>
      <c r="W106" s="348">
        <f>IF(W$68=0,0,W$68/OIS_fec!W$68)</f>
        <v>0.38122777090774068</v>
      </c>
      <c r="X106" s="348">
        <f>IF(X$68=0,0,X$68/OIS_fec!X$68)</f>
        <v>0.3809480190663504</v>
      </c>
      <c r="Y106" s="348">
        <f>IF(Y$68=0,0,Y$68/OIS_fec!Y$68)</f>
        <v>0.38108224734963203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0.51526051583431753</v>
      </c>
      <c r="C107" s="333">
        <f>IF(C$69=0,0,C$69/OIS_fec!C$69)</f>
        <v>0.51508340371787609</v>
      </c>
      <c r="D107" s="333">
        <f>IF(D$69=0,0,D$69/OIS_fec!D$69)</f>
        <v>0.51588547474032409</v>
      </c>
      <c r="E107" s="333">
        <f>IF(E$69=0,0,E$69/OIS_fec!E$69)</f>
        <v>0.5162421451367285</v>
      </c>
      <c r="F107" s="333">
        <f>IF(F$69=0,0,F$69/OIS_fec!F$69)</f>
        <v>0.5152915124477182</v>
      </c>
      <c r="G107" s="333">
        <f>IF(G$69=0,0,G$69/OIS_fec!G$69)</f>
        <v>0.51459464442179847</v>
      </c>
      <c r="H107" s="333">
        <f>IF(H$69=0,0,H$69/OIS_fec!H$69)</f>
        <v>0.51371572396806864</v>
      </c>
      <c r="I107" s="333">
        <f>IF(I$69=0,0,I$69/OIS_fec!I$69)</f>
        <v>0.51226718083039824</v>
      </c>
      <c r="J107" s="333">
        <f>IF(J$69=0,0,J$69/OIS_fec!J$69)</f>
        <v>0.51496108999954138</v>
      </c>
      <c r="K107" s="333">
        <f>IF(K$69=0,0,K$69/OIS_fec!K$69)</f>
        <v>0.5151036508414133</v>
      </c>
      <c r="L107" s="333">
        <f>IF(L$69=0,0,L$69/OIS_fec!L$69)</f>
        <v>0.51511492499356637</v>
      </c>
      <c r="M107" s="333">
        <f>IF(M$69=0,0,M$69/OIS_fec!M$69)</f>
        <v>0.51423182543827894</v>
      </c>
      <c r="N107" s="333">
        <f>IF(N$69=0,0,N$69/OIS_fec!N$69)</f>
        <v>0.51281859393649731</v>
      </c>
      <c r="O107" s="333">
        <f>IF(O$69=0,0,O$69/OIS_fec!O$69)</f>
        <v>0.51135282889852529</v>
      </c>
      <c r="P107" s="333">
        <f>IF(P$69=0,0,P$69/OIS_fec!P$69)</f>
        <v>0.51005177492883602</v>
      </c>
      <c r="Q107" s="333">
        <f>IF(Q$69=0,0,Q$69/OIS_fec!Q$69)</f>
        <v>0.50854411920607978</v>
      </c>
      <c r="R107" s="333">
        <f>IF(R$69=0,0,R$69/OIS_fec!R$69)</f>
        <v>0.50755351728154818</v>
      </c>
      <c r="S107" s="333">
        <f>IF(S$69=0,0,S$69/OIS_fec!S$69)</f>
        <v>0.50781493654675924</v>
      </c>
      <c r="T107" s="333">
        <f>IF(T$69=0,0,T$69/OIS_fec!T$69)</f>
        <v>0.50803338500678319</v>
      </c>
      <c r="U107" s="333">
        <f>IF(U$69=0,0,U$69/OIS_fec!U$69)</f>
        <v>0.50763121734383343</v>
      </c>
      <c r="V107" s="333">
        <f>IF(V$69=0,0,V$69/OIS_fec!V$69)</f>
        <v>0.50846999194756881</v>
      </c>
      <c r="W107" s="333">
        <f>IF(W$69=0,0,W$69/OIS_fec!W$69)</f>
        <v>0.50856806279477507</v>
      </c>
      <c r="X107" s="333">
        <f>IF(X$69=0,0,X$69/OIS_fec!X$69)</f>
        <v>0.51085814390146489</v>
      </c>
      <c r="Y107" s="333">
        <f>IF(Y$69=0,0,Y$69/OIS_fec!Y$69)</f>
        <v>0.51369188131516541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HR: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338.88116447972629</v>
      </c>
      <c r="C5" s="223">
        <v>352.93322219992501</v>
      </c>
      <c r="D5" s="223">
        <v>368.37867264007338</v>
      </c>
      <c r="E5" s="223">
        <v>445.66245179960703</v>
      </c>
      <c r="F5" s="223">
        <v>382.35600827884258</v>
      </c>
      <c r="G5" s="223">
        <v>483.34853015959538</v>
      </c>
      <c r="H5" s="223">
        <v>511.32491577620448</v>
      </c>
      <c r="I5" s="223">
        <v>537.172995240624</v>
      </c>
      <c r="J5" s="223">
        <v>590.75813772030381</v>
      </c>
      <c r="K5" s="223">
        <v>460.84868928015339</v>
      </c>
      <c r="L5" s="223">
        <v>409.59262908005098</v>
      </c>
      <c r="M5" s="223">
        <v>395.83267632031152</v>
      </c>
      <c r="N5" s="223">
        <v>361.77477827995398</v>
      </c>
      <c r="O5" s="223">
        <v>346.71215639984757</v>
      </c>
      <c r="P5" s="223">
        <v>307.5040403999779</v>
      </c>
      <c r="Q5" s="223">
        <v>312.29875007903189</v>
      </c>
      <c r="R5" s="223">
        <v>301.08174479996359</v>
      </c>
      <c r="S5" s="223">
        <v>304.6466487606379</v>
      </c>
      <c r="T5" s="223">
        <v>329.97290222293589</v>
      </c>
      <c r="U5" s="223">
        <v>351.76934268144532</v>
      </c>
      <c r="V5" s="223">
        <v>355.86823212177438</v>
      </c>
      <c r="W5" s="223">
        <v>407.41753680107638</v>
      </c>
      <c r="X5" s="223">
        <v>438.83154144032022</v>
      </c>
      <c r="Y5" s="223">
        <v>506.01165767853541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4.6926960623804774</v>
      </c>
      <c r="C10" s="260">
        <v>4.7564364846229168</v>
      </c>
      <c r="D10" s="260">
        <v>4.9828252849831722</v>
      </c>
      <c r="E10" s="260">
        <v>6.0629084538064602</v>
      </c>
      <c r="F10" s="260">
        <v>4.6635965454604493</v>
      </c>
      <c r="G10" s="260">
        <v>6.1609233102726977</v>
      </c>
      <c r="H10" s="260">
        <v>6.7787941777512506</v>
      </c>
      <c r="I10" s="260">
        <v>7.1328203744509739</v>
      </c>
      <c r="J10" s="260">
        <v>7.9466065947010893</v>
      </c>
      <c r="K10" s="260">
        <v>5.9977272876779351</v>
      </c>
      <c r="L10" s="260">
        <v>5.3553833151275523</v>
      </c>
      <c r="M10" s="260">
        <v>5.4425654313832146</v>
      </c>
      <c r="N10" s="260">
        <v>4.8571103262656079</v>
      </c>
      <c r="O10" s="260">
        <v>4.7758654366217987</v>
      </c>
      <c r="P10" s="260">
        <v>4.1014170877597564</v>
      </c>
      <c r="Q10" s="260">
        <v>4.1634462353875126</v>
      </c>
      <c r="R10" s="260">
        <v>3.9045018019543138</v>
      </c>
      <c r="S10" s="260">
        <v>4.0109183602671292</v>
      </c>
      <c r="T10" s="260">
        <v>4.348256421377596</v>
      </c>
      <c r="U10" s="260">
        <v>4.6565671943431486</v>
      </c>
      <c r="V10" s="260">
        <v>4.7062761098452022</v>
      </c>
      <c r="W10" s="260">
        <v>5.45611216210912</v>
      </c>
      <c r="X10" s="260">
        <v>5.8575356910893692</v>
      </c>
      <c r="Y10" s="260">
        <v>6.8022424561625501</v>
      </c>
      <c r="DA10" s="68" t="s">
        <v>3190</v>
      </c>
    </row>
    <row r="11" spans="1:105" ht="12" customHeight="1" x14ac:dyDescent="0.25">
      <c r="A11" s="37" t="s">
        <v>159</v>
      </c>
      <c r="B11" s="226">
        <v>3.5130706301081731</v>
      </c>
      <c r="C11" s="226">
        <v>3.8372549567251348</v>
      </c>
      <c r="D11" s="226">
        <v>4.0230065904425354</v>
      </c>
      <c r="E11" s="226">
        <v>5.0567436724298842</v>
      </c>
      <c r="F11" s="226">
        <v>4.4812173276261129</v>
      </c>
      <c r="G11" s="226">
        <v>5.9318691339756766</v>
      </c>
      <c r="H11" s="226">
        <v>6.595974538523242</v>
      </c>
      <c r="I11" s="226">
        <v>7.0016798779873497</v>
      </c>
      <c r="J11" s="226">
        <v>7.799476406531288</v>
      </c>
      <c r="K11" s="226">
        <v>5.795323613432279</v>
      </c>
      <c r="L11" s="226">
        <v>5.0914094984212879</v>
      </c>
      <c r="M11" s="226">
        <v>4.9552686932798871</v>
      </c>
      <c r="N11" s="226">
        <v>4.5442870503228638</v>
      </c>
      <c r="O11" s="226">
        <v>4.4553191980778122</v>
      </c>
      <c r="P11" s="226">
        <v>3.959981386540909</v>
      </c>
      <c r="Q11" s="226">
        <v>3.9789073072629639</v>
      </c>
      <c r="R11" s="226">
        <v>3.8094533223889941</v>
      </c>
      <c r="S11" s="226">
        <v>3.8042656973787858</v>
      </c>
      <c r="T11" s="226">
        <v>4.1546124427469948</v>
      </c>
      <c r="U11" s="226">
        <v>4.4431480380321764</v>
      </c>
      <c r="V11" s="226">
        <v>4.5120445771438868</v>
      </c>
      <c r="W11" s="226">
        <v>5.1868736795981194</v>
      </c>
      <c r="X11" s="226">
        <v>5.6307396348913388</v>
      </c>
      <c r="Y11" s="226">
        <v>6.3703709424233983</v>
      </c>
      <c r="DA11" s="69" t="s">
        <v>3191</v>
      </c>
    </row>
    <row r="12" spans="1:105" ht="12" customHeight="1" x14ac:dyDescent="0.25">
      <c r="A12" s="37" t="s">
        <v>35</v>
      </c>
      <c r="B12" s="226">
        <v>1.1796254322723041</v>
      </c>
      <c r="C12" s="226">
        <v>0.91918152789778129</v>
      </c>
      <c r="D12" s="226">
        <v>0.95981869454063751</v>
      </c>
      <c r="E12" s="226">
        <v>1.0061647813765759</v>
      </c>
      <c r="F12" s="226">
        <v>0.1823792178343373</v>
      </c>
      <c r="G12" s="226">
        <v>0.22905417629701999</v>
      </c>
      <c r="H12" s="226">
        <v>0.1828196392280092</v>
      </c>
      <c r="I12" s="226">
        <v>0.13114049646362461</v>
      </c>
      <c r="J12" s="226">
        <v>0.14713018816980211</v>
      </c>
      <c r="K12" s="226">
        <v>0.20240367424565539</v>
      </c>
      <c r="L12" s="226">
        <v>0.26397381670626419</v>
      </c>
      <c r="M12" s="226">
        <v>0.48729673810332902</v>
      </c>
      <c r="N12" s="226">
        <v>0.31282327594274462</v>
      </c>
      <c r="O12" s="226">
        <v>0.32054623854398689</v>
      </c>
      <c r="P12" s="226">
        <v>0.1414357012188453</v>
      </c>
      <c r="Q12" s="226">
        <v>0.18453892812454911</v>
      </c>
      <c r="R12" s="226">
        <v>9.5048479565320518E-2</v>
      </c>
      <c r="S12" s="226">
        <v>0.20665266288834411</v>
      </c>
      <c r="T12" s="226">
        <v>0.1936439786306017</v>
      </c>
      <c r="U12" s="226">
        <v>0.21341915631097261</v>
      </c>
      <c r="V12" s="226">
        <v>0.19423153270131471</v>
      </c>
      <c r="W12" s="226">
        <v>0.26923848251099991</v>
      </c>
      <c r="X12" s="226">
        <v>0.22679605619802981</v>
      </c>
      <c r="Y12" s="226">
        <v>0.43187151373915161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49.251035519460252</v>
      </c>
      <c r="C16" s="261">
        <v>53.158918214590052</v>
      </c>
      <c r="D16" s="261">
        <v>55.313943518299538</v>
      </c>
      <c r="E16" s="261">
        <v>63.029717645786022</v>
      </c>
      <c r="F16" s="261">
        <v>58.024514376373112</v>
      </c>
      <c r="G16" s="261">
        <v>64.587071471794701</v>
      </c>
      <c r="H16" s="261">
        <v>64.902835799894376</v>
      </c>
      <c r="I16" s="261">
        <v>68.891815522706437</v>
      </c>
      <c r="J16" s="261">
        <v>74.542043904304862</v>
      </c>
      <c r="K16" s="261">
        <v>59.130635498910053</v>
      </c>
      <c r="L16" s="261">
        <v>50.623864190994873</v>
      </c>
      <c r="M16" s="261">
        <v>49.461691404032067</v>
      </c>
      <c r="N16" s="261">
        <v>44.096070513462273</v>
      </c>
      <c r="O16" s="261">
        <v>42.275288741454681</v>
      </c>
      <c r="P16" s="261">
        <v>38.129226994220083</v>
      </c>
      <c r="Q16" s="261">
        <v>41.032541586009089</v>
      </c>
      <c r="R16" s="261">
        <v>40.940265503951267</v>
      </c>
      <c r="S16" s="261">
        <v>41.798163335672939</v>
      </c>
      <c r="T16" s="261">
        <v>43.32875772192439</v>
      </c>
      <c r="U16" s="261">
        <v>46.556648900946499</v>
      </c>
      <c r="V16" s="261">
        <v>46.032414178456143</v>
      </c>
      <c r="W16" s="261">
        <v>53.474391505934747</v>
      </c>
      <c r="X16" s="261">
        <v>57.168067760311622</v>
      </c>
      <c r="Y16" s="261">
        <v>67.41255386980113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2.6825096070288448E-2</v>
      </c>
      <c r="D17" s="229">
        <v>0.22105610429615469</v>
      </c>
      <c r="E17" s="229">
        <v>0</v>
      </c>
      <c r="F17" s="229">
        <v>1.844104247859106E-2</v>
      </c>
      <c r="G17" s="229">
        <v>4.510019045177914E-2</v>
      </c>
      <c r="H17" s="229">
        <v>1.4267902630157011E-2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2.3366592986983879E-2</v>
      </c>
      <c r="O17" s="229">
        <v>1.34522485760879E-2</v>
      </c>
      <c r="P17" s="229">
        <v>0</v>
      </c>
      <c r="Q17" s="229">
        <v>0</v>
      </c>
      <c r="R17" s="229">
        <v>0</v>
      </c>
      <c r="S17" s="229">
        <v>0</v>
      </c>
      <c r="T17" s="229">
        <v>0.16244116587463889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0.66788695108457996</v>
      </c>
      <c r="C19" s="229">
        <v>0.48221402941753411</v>
      </c>
      <c r="D19" s="229">
        <v>1.032060996457586</v>
      </c>
      <c r="E19" s="229">
        <v>0.46215286792218208</v>
      </c>
      <c r="F19" s="229">
        <v>0.88487417917011912</v>
      </c>
      <c r="G19" s="229">
        <v>1.30539515394237</v>
      </c>
      <c r="H19" s="229">
        <v>2.3159966419118398</v>
      </c>
      <c r="I19" s="229">
        <v>1.3151608977594631</v>
      </c>
      <c r="J19" s="229">
        <v>1.7978045883110769</v>
      </c>
      <c r="K19" s="229">
        <v>0.86827582989340701</v>
      </c>
      <c r="L19" s="229">
        <v>0.90860372780684973</v>
      </c>
      <c r="M19" s="229">
        <v>0.90204817046088903</v>
      </c>
      <c r="N19" s="229">
        <v>0.92783774959581311</v>
      </c>
      <c r="O19" s="229">
        <v>0.92371941783701339</v>
      </c>
      <c r="P19" s="229">
        <v>0.90517424514349065</v>
      </c>
      <c r="Q19" s="229">
        <v>0.90516260161495621</v>
      </c>
      <c r="R19" s="229">
        <v>0.89883841916683771</v>
      </c>
      <c r="S19" s="229">
        <v>1.1603252941848381</v>
      </c>
      <c r="T19" s="229">
        <v>1.2421203582804889</v>
      </c>
      <c r="U19" s="229">
        <v>1.2322659326756851</v>
      </c>
      <c r="V19" s="229">
        <v>1.1960267418030579</v>
      </c>
      <c r="W19" s="229">
        <v>1.502767191564633</v>
      </c>
      <c r="X19" s="229">
        <v>1.581833843179812</v>
      </c>
      <c r="Y19" s="229">
        <v>1.97494875185295</v>
      </c>
      <c r="DA19" s="73" t="s">
        <v>3199</v>
      </c>
    </row>
    <row r="20" spans="1:105" ht="12" customHeight="1" x14ac:dyDescent="0.25">
      <c r="A20" s="46" t="s">
        <v>159</v>
      </c>
      <c r="B20" s="229">
        <v>16.10012386697603</v>
      </c>
      <c r="C20" s="229">
        <v>16.87192651855645</v>
      </c>
      <c r="D20" s="229">
        <v>17.530266978891941</v>
      </c>
      <c r="E20" s="229">
        <v>24.65690017624296</v>
      </c>
      <c r="F20" s="229">
        <v>20.059661012851581</v>
      </c>
      <c r="G20" s="229">
        <v>33.59484339927068</v>
      </c>
      <c r="H20" s="229">
        <v>37.950352849497143</v>
      </c>
      <c r="I20" s="229">
        <v>40.793189254413967</v>
      </c>
      <c r="J20" s="229">
        <v>47.227572699452317</v>
      </c>
      <c r="K20" s="229">
        <v>34.394743904007044</v>
      </c>
      <c r="L20" s="229">
        <v>31.737852539679231</v>
      </c>
      <c r="M20" s="229">
        <v>30.1266790341122</v>
      </c>
      <c r="N20" s="229">
        <v>28.645725044921111</v>
      </c>
      <c r="O20" s="229">
        <v>28.08495954659903</v>
      </c>
      <c r="P20" s="229">
        <v>24.263304695266431</v>
      </c>
      <c r="Q20" s="229">
        <v>24.77696539097315</v>
      </c>
      <c r="R20" s="229">
        <v>24.020465010115419</v>
      </c>
      <c r="S20" s="229">
        <v>24.331680208164109</v>
      </c>
      <c r="T20" s="229">
        <v>27.745771787354339</v>
      </c>
      <c r="U20" s="229">
        <v>29.646961672142101</v>
      </c>
      <c r="V20" s="229">
        <v>30.110390035752761</v>
      </c>
      <c r="W20" s="229">
        <v>35.425350229378978</v>
      </c>
      <c r="X20" s="229">
        <v>39.621139893345898</v>
      </c>
      <c r="Y20" s="229">
        <v>43.823035139205167</v>
      </c>
      <c r="DA20" s="73" t="s">
        <v>3200</v>
      </c>
    </row>
    <row r="21" spans="1:105" ht="12" customHeight="1" x14ac:dyDescent="0.25">
      <c r="A21" s="46" t="s">
        <v>32</v>
      </c>
      <c r="B21" s="229">
        <v>2.430012642465341</v>
      </c>
      <c r="C21" s="229">
        <v>2.210332431281794</v>
      </c>
      <c r="D21" s="229">
        <v>2.3100848678238508</v>
      </c>
      <c r="E21" s="229">
        <v>1.4916064430853191</v>
      </c>
      <c r="F21" s="229">
        <v>3.0395374588679229</v>
      </c>
      <c r="G21" s="229">
        <v>4.2451607013253678</v>
      </c>
      <c r="H21" s="229">
        <v>1.5979119081979749</v>
      </c>
      <c r="I21" s="229">
        <v>1.1972850347030299</v>
      </c>
      <c r="J21" s="229">
        <v>6.435190509306489E-2</v>
      </c>
      <c r="K21" s="229">
        <v>1.4465245919930081</v>
      </c>
      <c r="L21" s="229">
        <v>1.8461751811201239</v>
      </c>
      <c r="M21" s="229">
        <v>1.1635577282619911</v>
      </c>
      <c r="N21" s="229">
        <v>1.163073427306988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0.32196949026268662</v>
      </c>
      <c r="V21" s="229">
        <v>0.11645140496174031</v>
      </c>
      <c r="W21" s="229">
        <v>0.26293859093943711</v>
      </c>
      <c r="X21" s="229">
        <v>0.11567991733108191</v>
      </c>
      <c r="Y21" s="229">
        <v>2.0878894145141138</v>
      </c>
      <c r="DA21" s="73" t="s">
        <v>3201</v>
      </c>
    </row>
    <row r="22" spans="1:105" ht="12" customHeight="1" x14ac:dyDescent="0.25">
      <c r="A22" s="46" t="s">
        <v>33</v>
      </c>
      <c r="B22" s="229">
        <v>21.767207395151939</v>
      </c>
      <c r="C22" s="229">
        <v>24.852271201138048</v>
      </c>
      <c r="D22" s="229">
        <v>24.854768938144211</v>
      </c>
      <c r="E22" s="229">
        <v>27.94482821808068</v>
      </c>
      <c r="F22" s="229">
        <v>31.02718614232894</v>
      </c>
      <c r="G22" s="229">
        <v>21.75451056549387</v>
      </c>
      <c r="H22" s="229">
        <v>21.754510565561858</v>
      </c>
      <c r="I22" s="229">
        <v>24.847067582535701</v>
      </c>
      <c r="J22" s="229">
        <v>24.841863963815271</v>
      </c>
      <c r="K22" s="229">
        <v>21.75180468379353</v>
      </c>
      <c r="L22" s="229">
        <v>15.563984768118891</v>
      </c>
      <c r="M22" s="229">
        <v>15.56148703111851</v>
      </c>
      <c r="N22" s="229">
        <v>12.463268770678299</v>
      </c>
      <c r="O22" s="229">
        <v>12.46077103368407</v>
      </c>
      <c r="P22" s="229">
        <v>12.453069677918339</v>
      </c>
      <c r="Q22" s="229">
        <v>12.453069677911079</v>
      </c>
      <c r="R22" s="229">
        <v>12.453069677925001</v>
      </c>
      <c r="S22" s="229">
        <v>11.837605454915741</v>
      </c>
      <c r="T22" s="229">
        <v>9.9708146005411606</v>
      </c>
      <c r="U22" s="229">
        <v>11.18653771210519</v>
      </c>
      <c r="V22" s="229">
        <v>10.88223008911049</v>
      </c>
      <c r="W22" s="229">
        <v>10.87818994885078</v>
      </c>
      <c r="X22" s="229">
        <v>10.5063512399384</v>
      </c>
      <c r="Y22" s="229">
        <v>12.36023711993654</v>
      </c>
      <c r="DA22" s="73" t="s">
        <v>3202</v>
      </c>
    </row>
    <row r="23" spans="1:105" ht="12" customHeight="1" x14ac:dyDescent="0.25">
      <c r="A23" s="46" t="s">
        <v>35</v>
      </c>
      <c r="B23" s="229">
        <v>5.7853644976481986</v>
      </c>
      <c r="C23" s="229">
        <v>5.5814639299537729</v>
      </c>
      <c r="D23" s="229">
        <v>5.7317325912847696</v>
      </c>
      <c r="E23" s="229">
        <v>6.3405209986929574</v>
      </c>
      <c r="F23" s="229">
        <v>1.4214864520731121</v>
      </c>
      <c r="G23" s="229">
        <v>1.3619893284077449</v>
      </c>
      <c r="H23" s="229">
        <v>1.149915932085277</v>
      </c>
      <c r="I23" s="229">
        <v>0.59251434885677967</v>
      </c>
      <c r="J23" s="229">
        <v>0.40379473655422521</v>
      </c>
      <c r="K23" s="229">
        <v>0.54940648921081703</v>
      </c>
      <c r="L23" s="229">
        <v>0.56724797426977369</v>
      </c>
      <c r="M23" s="229">
        <v>1.707919440078485</v>
      </c>
      <c r="N23" s="229">
        <v>0.87279892797308134</v>
      </c>
      <c r="O23" s="229">
        <v>0.79238649475847356</v>
      </c>
      <c r="P23" s="229">
        <v>0.5076783758918223</v>
      </c>
      <c r="Q23" s="229">
        <v>2.8973439155098988</v>
      </c>
      <c r="R23" s="229">
        <v>3.5678923967440119</v>
      </c>
      <c r="S23" s="229">
        <v>4.4685523784082424</v>
      </c>
      <c r="T23" s="229">
        <v>4.2076098098737686</v>
      </c>
      <c r="U23" s="229">
        <v>4.1689140937608444</v>
      </c>
      <c r="V23" s="229">
        <v>3.7273159068280912</v>
      </c>
      <c r="W23" s="229">
        <v>5.4051455452009209</v>
      </c>
      <c r="X23" s="229">
        <v>5.3430628665164148</v>
      </c>
      <c r="Y23" s="229">
        <v>7.1664434442923719</v>
      </c>
      <c r="DA23" s="73" t="s">
        <v>3203</v>
      </c>
    </row>
    <row r="24" spans="1:105" ht="12" customHeight="1" x14ac:dyDescent="0.25">
      <c r="A24" s="46" t="s">
        <v>36</v>
      </c>
      <c r="B24" s="229">
        <v>2.5004401661341631</v>
      </c>
      <c r="C24" s="229">
        <v>3.1338850081721601</v>
      </c>
      <c r="D24" s="229">
        <v>3.6339730414010192</v>
      </c>
      <c r="E24" s="229">
        <v>2.1337089417619199</v>
      </c>
      <c r="F24" s="229">
        <v>1.5733280886028389</v>
      </c>
      <c r="G24" s="229">
        <v>2.280072132902899</v>
      </c>
      <c r="H24" s="229">
        <v>0.1198800000101259</v>
      </c>
      <c r="I24" s="229">
        <v>0.14659840443750069</v>
      </c>
      <c r="J24" s="229">
        <v>0.20665601107890591</v>
      </c>
      <c r="K24" s="229">
        <v>0.1198800000122479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169.40116800672121</v>
      </c>
      <c r="C27" s="261">
        <f t="shared" si="0"/>
        <v>172.73211626100041</v>
      </c>
      <c r="D27" s="261">
        <f t="shared" si="0"/>
        <v>180.5960486732931</v>
      </c>
      <c r="E27" s="261">
        <f t="shared" si="0"/>
        <v>217.0409183966033</v>
      </c>
      <c r="F27" s="261">
        <f t="shared" si="0"/>
        <v>185.34687176118749</v>
      </c>
      <c r="G27" s="261">
        <f t="shared" si="0"/>
        <v>238.59725759156871</v>
      </c>
      <c r="H27" s="261">
        <f t="shared" si="0"/>
        <v>250.5619304723273</v>
      </c>
      <c r="I27" s="261">
        <f t="shared" si="0"/>
        <v>260.81937547988878</v>
      </c>
      <c r="J27" s="261">
        <f t="shared" si="0"/>
        <v>286.25282033852471</v>
      </c>
      <c r="K27" s="261">
        <f t="shared" si="0"/>
        <v>225.25434876821501</v>
      </c>
      <c r="L27" s="261">
        <f t="shared" si="0"/>
        <v>202.39208536018199</v>
      </c>
      <c r="M27" s="261">
        <f t="shared" si="0"/>
        <v>195.61315464256859</v>
      </c>
      <c r="N27" s="261">
        <f t="shared" si="0"/>
        <v>179.36668083403819</v>
      </c>
      <c r="O27" s="261">
        <f t="shared" si="0"/>
        <v>171.3335381164778</v>
      </c>
      <c r="P27" s="261">
        <f t="shared" si="0"/>
        <v>151.23594438576239</v>
      </c>
      <c r="Q27" s="261">
        <f t="shared" si="0"/>
        <v>152.20466514425871</v>
      </c>
      <c r="R27" s="261">
        <f t="shared" si="0"/>
        <v>145.3441179830663</v>
      </c>
      <c r="S27" s="261">
        <f t="shared" si="0"/>
        <v>148.11748468849481</v>
      </c>
      <c r="T27" s="261">
        <f t="shared" si="0"/>
        <v>161.0472798641205</v>
      </c>
      <c r="U27" s="261">
        <f t="shared" si="0"/>
        <v>171.78342854921621</v>
      </c>
      <c r="V27" s="261">
        <f t="shared" si="0"/>
        <v>173.86026835998081</v>
      </c>
      <c r="W27" s="261">
        <f t="shared" si="0"/>
        <v>198.23154976778881</v>
      </c>
      <c r="X27" s="261">
        <f t="shared" si="0"/>
        <v>212.67670080279689</v>
      </c>
      <c r="Y27" s="261">
        <f t="shared" si="0"/>
        <v>245.09723509690761</v>
      </c>
      <c r="DA27" s="70"/>
    </row>
    <row r="28" spans="1:105" ht="12" customHeight="1" x14ac:dyDescent="0.25">
      <c r="A28" s="60" t="s">
        <v>3070</v>
      </c>
      <c r="B28" s="262">
        <v>169.40116800672121</v>
      </c>
      <c r="C28" s="262">
        <v>172.73211626100041</v>
      </c>
      <c r="D28" s="262">
        <v>180.5960486732931</v>
      </c>
      <c r="E28" s="262">
        <v>217.0409183966033</v>
      </c>
      <c r="F28" s="262">
        <v>185.34687176118749</v>
      </c>
      <c r="G28" s="262">
        <v>238.59725759156871</v>
      </c>
      <c r="H28" s="262">
        <v>250.5619304723273</v>
      </c>
      <c r="I28" s="262">
        <v>260.81937547988878</v>
      </c>
      <c r="J28" s="262">
        <v>286.25282033852471</v>
      </c>
      <c r="K28" s="262">
        <v>225.25434876821501</v>
      </c>
      <c r="L28" s="262">
        <v>202.39208536018199</v>
      </c>
      <c r="M28" s="262">
        <v>195.61315464256859</v>
      </c>
      <c r="N28" s="262">
        <v>179.36668083403819</v>
      </c>
      <c r="O28" s="262">
        <v>171.3335381164778</v>
      </c>
      <c r="P28" s="262">
        <v>151.23594438576239</v>
      </c>
      <c r="Q28" s="262">
        <v>152.20466514425871</v>
      </c>
      <c r="R28" s="262">
        <v>145.3441179830663</v>
      </c>
      <c r="S28" s="262">
        <v>148.11748468849481</v>
      </c>
      <c r="T28" s="262">
        <v>161.0472798641205</v>
      </c>
      <c r="U28" s="262">
        <v>171.78342854921621</v>
      </c>
      <c r="V28" s="262">
        <v>173.86026835998081</v>
      </c>
      <c r="W28" s="262">
        <v>198.23154976778881</v>
      </c>
      <c r="X28" s="262">
        <v>212.67670080279689</v>
      </c>
      <c r="Y28" s="262">
        <v>245.09723509690761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0.44586513167069519</v>
      </c>
      <c r="D29" s="230">
        <v>2.983375468901893</v>
      </c>
      <c r="E29" s="230">
        <v>0</v>
      </c>
      <c r="F29" s="230">
        <v>1.2318068558602691</v>
      </c>
      <c r="G29" s="230">
        <v>2.69362086403464</v>
      </c>
      <c r="H29" s="230">
        <v>0.42489134062560879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0.44948550166680767</v>
      </c>
      <c r="O29" s="230">
        <v>0.2228910072053483</v>
      </c>
      <c r="P29" s="230">
        <v>0</v>
      </c>
      <c r="Q29" s="230">
        <v>0</v>
      </c>
      <c r="R29" s="230">
        <v>0</v>
      </c>
      <c r="S29" s="230">
        <v>0</v>
      </c>
      <c r="T29" s="230">
        <v>0.46287831605382529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7.4442464120912559</v>
      </c>
      <c r="C30" s="230">
        <v>5.0537687572868961</v>
      </c>
      <c r="D30" s="230">
        <v>9.0832626992725203</v>
      </c>
      <c r="E30" s="230">
        <v>5.0758462581574646</v>
      </c>
      <c r="F30" s="230">
        <v>7.0285941719033591</v>
      </c>
      <c r="G30" s="230">
        <v>7.5708818460007086</v>
      </c>
      <c r="H30" s="230">
        <v>15.05794404706811</v>
      </c>
      <c r="I30" s="230">
        <v>7.5611161022100886</v>
      </c>
      <c r="J30" s="230">
        <v>10.037231411650049</v>
      </c>
      <c r="K30" s="230">
        <v>5.0492421700783776</v>
      </c>
      <c r="L30" s="230">
        <v>5.0089142721678002</v>
      </c>
      <c r="M30" s="230">
        <v>5.0154698295092226</v>
      </c>
      <c r="N30" s="230">
        <v>4.9896802503759936</v>
      </c>
      <c r="O30" s="230">
        <v>4.9937985821322366</v>
      </c>
      <c r="P30" s="230">
        <v>5.0123437547999581</v>
      </c>
      <c r="Q30" s="230">
        <v>5.0123553983225602</v>
      </c>
      <c r="R30" s="230">
        <v>5.0186795807762206</v>
      </c>
      <c r="S30" s="230">
        <v>5.8187318766880791</v>
      </c>
      <c r="T30" s="230">
        <v>6.033156185914013</v>
      </c>
      <c r="U30" s="230">
        <v>6.0432221195447813</v>
      </c>
      <c r="V30" s="230">
        <v>6.1606748176600039</v>
      </c>
      <c r="W30" s="230">
        <v>7.2915970238745116</v>
      </c>
      <c r="X30" s="230">
        <v>7.5078195370431846</v>
      </c>
      <c r="Y30" s="230">
        <v>9.4813180496984764</v>
      </c>
      <c r="DA30" s="71" t="s">
        <v>3209</v>
      </c>
    </row>
    <row r="31" spans="1:105" ht="12" customHeight="1" x14ac:dyDescent="0.25">
      <c r="A31" s="59" t="s">
        <v>159</v>
      </c>
      <c r="B31" s="230">
        <v>115.1235674743285</v>
      </c>
      <c r="C31" s="230">
        <v>125.2860498175142</v>
      </c>
      <c r="D31" s="230">
        <v>126.4889383408063</v>
      </c>
      <c r="E31" s="230">
        <v>168.23380417848239</v>
      </c>
      <c r="F31" s="230">
        <v>152.80027326373369</v>
      </c>
      <c r="G31" s="230">
        <v>197.03756140680829</v>
      </c>
      <c r="H31" s="230">
        <v>215.41593799839191</v>
      </c>
      <c r="I31" s="230">
        <v>235.8889415993207</v>
      </c>
      <c r="J31" s="230">
        <v>264.32934871315172</v>
      </c>
      <c r="K31" s="230">
        <v>200.95312621657229</v>
      </c>
      <c r="L31" s="230">
        <v>176.16530163228501</v>
      </c>
      <c r="M31" s="230">
        <v>168.39822157317141</v>
      </c>
      <c r="N31" s="230">
        <v>155.24078028123759</v>
      </c>
      <c r="O31" s="230">
        <v>152.98775543064659</v>
      </c>
      <c r="P31" s="230">
        <v>136.07035877259131</v>
      </c>
      <c r="Q31" s="230">
        <v>135.7447783861584</v>
      </c>
      <c r="R31" s="230">
        <v>131.04832352743691</v>
      </c>
      <c r="S31" s="230">
        <v>130.3800390791379</v>
      </c>
      <c r="T31" s="230">
        <v>142.50633410787259</v>
      </c>
      <c r="U31" s="230">
        <v>152.26707946415809</v>
      </c>
      <c r="V31" s="230">
        <v>155.09469658959119</v>
      </c>
      <c r="W31" s="230">
        <v>176.79549396772049</v>
      </c>
      <c r="X31" s="230">
        <v>193.3335584064244</v>
      </c>
      <c r="Y31" s="230">
        <v>217.04615612301581</v>
      </c>
      <c r="DA31" s="71" t="s">
        <v>3210</v>
      </c>
    </row>
    <row r="32" spans="1:105" ht="12" customHeight="1" x14ac:dyDescent="0.25">
      <c r="A32" s="59" t="s">
        <v>32</v>
      </c>
      <c r="B32" s="230">
        <v>18.115921966025279</v>
      </c>
      <c r="C32" s="230">
        <v>15.341926602718299</v>
      </c>
      <c r="D32" s="230">
        <v>15.237510234748729</v>
      </c>
      <c r="E32" s="230">
        <v>12.93986882981925</v>
      </c>
      <c r="F32" s="230">
        <v>14.118901045713629</v>
      </c>
      <c r="G32" s="230">
        <v>20.844370857469158</v>
      </c>
      <c r="H32" s="230">
        <v>9.0263925623150936</v>
      </c>
      <c r="I32" s="230">
        <v>7.7846332800692384</v>
      </c>
      <c r="J32" s="230">
        <v>2.6635516126481189</v>
      </c>
      <c r="K32" s="230">
        <v>9.561511776948624</v>
      </c>
      <c r="L32" s="230">
        <v>10.26100451809123</v>
      </c>
      <c r="M32" s="230">
        <v>5.0902384324990297</v>
      </c>
      <c r="N32" s="230">
        <v>5.0907227333472944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1.113051838317221</v>
      </c>
      <c r="V32" s="230">
        <v>0.50881675519298863</v>
      </c>
      <c r="W32" s="230">
        <v>0.8953396642684901</v>
      </c>
      <c r="X32" s="230">
        <v>0.50652320273252927</v>
      </c>
      <c r="Y32" s="230">
        <v>4.4958675235970196</v>
      </c>
      <c r="DA32" s="71" t="s">
        <v>3211</v>
      </c>
    </row>
    <row r="33" spans="1:105" ht="12" customHeight="1" x14ac:dyDescent="0.25">
      <c r="A33" s="59" t="s">
        <v>35</v>
      </c>
      <c r="B33" s="230">
        <v>28.717432154276189</v>
      </c>
      <c r="C33" s="230">
        <v>26.60450595181036</v>
      </c>
      <c r="D33" s="230">
        <v>26.802961929563619</v>
      </c>
      <c r="E33" s="230">
        <v>30.79139913014421</v>
      </c>
      <c r="F33" s="230">
        <v>10.167296423976611</v>
      </c>
      <c r="G33" s="230">
        <v>10.450822617255911</v>
      </c>
      <c r="H33" s="230">
        <v>10.636764523926569</v>
      </c>
      <c r="I33" s="230">
        <v>9.5846844982886932</v>
      </c>
      <c r="J33" s="230">
        <v>9.2226886010747791</v>
      </c>
      <c r="K33" s="230">
        <v>9.6904686046157344</v>
      </c>
      <c r="L33" s="230">
        <v>10.95686493763797</v>
      </c>
      <c r="M33" s="230">
        <v>17.10922480738904</v>
      </c>
      <c r="N33" s="230">
        <v>13.596012067410451</v>
      </c>
      <c r="O33" s="230">
        <v>13.129093096493611</v>
      </c>
      <c r="P33" s="230">
        <v>10.153241858371089</v>
      </c>
      <c r="Q33" s="230">
        <v>11.447531359777811</v>
      </c>
      <c r="R33" s="230">
        <v>9.2771148748531633</v>
      </c>
      <c r="S33" s="230">
        <v>11.91871373266884</v>
      </c>
      <c r="T33" s="230">
        <v>12.04491125428005</v>
      </c>
      <c r="U33" s="230">
        <v>12.36007512719603</v>
      </c>
      <c r="V33" s="230">
        <v>12.09608019753655</v>
      </c>
      <c r="W33" s="230">
        <v>13.24911911192526</v>
      </c>
      <c r="X33" s="230">
        <v>11.32879965659674</v>
      </c>
      <c r="Y33" s="230">
        <v>14.073893400596321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4.0462178423681072</v>
      </c>
      <c r="C35" s="261">
        <f t="shared" si="1"/>
        <v>3.5183233498736755</v>
      </c>
      <c r="D35" s="261">
        <f t="shared" si="1"/>
        <v>4.1081881511760061</v>
      </c>
      <c r="E35" s="261">
        <f t="shared" si="1"/>
        <v>3.3709893287055444</v>
      </c>
      <c r="F35" s="261">
        <f t="shared" si="1"/>
        <v>1.9750457588247539</v>
      </c>
      <c r="G35" s="261">
        <f t="shared" si="1"/>
        <v>2.1437115743139241</v>
      </c>
      <c r="H35" s="261">
        <f t="shared" si="1"/>
        <v>2.1892092440823361</v>
      </c>
      <c r="I35" s="261">
        <f t="shared" si="1"/>
        <v>2.02417065956491</v>
      </c>
      <c r="J35" s="261">
        <f t="shared" si="1"/>
        <v>2.1365397606400358</v>
      </c>
      <c r="K35" s="261">
        <f t="shared" si="1"/>
        <v>2.3852029886910464</v>
      </c>
      <c r="L35" s="261">
        <f t="shared" si="1"/>
        <v>2.4095914652331034</v>
      </c>
      <c r="M35" s="261">
        <f t="shared" si="1"/>
        <v>2.7390125742270239</v>
      </c>
      <c r="N35" s="261">
        <f t="shared" si="1"/>
        <v>2.4077865296224497</v>
      </c>
      <c r="O35" s="261">
        <f t="shared" si="1"/>
        <v>2.5475651648475885</v>
      </c>
      <c r="P35" s="261">
        <f t="shared" si="1"/>
        <v>1.9989379502033713</v>
      </c>
      <c r="Q35" s="261">
        <f t="shared" si="1"/>
        <v>2.6483614080769184</v>
      </c>
      <c r="R35" s="261">
        <f t="shared" si="1"/>
        <v>2.4997335344139087</v>
      </c>
      <c r="S35" s="261">
        <f t="shared" si="1"/>
        <v>3.4278947342059904</v>
      </c>
      <c r="T35" s="261">
        <f t="shared" si="1"/>
        <v>3.2878993956850371</v>
      </c>
      <c r="U35" s="261">
        <f t="shared" si="1"/>
        <v>3.7086028055772888</v>
      </c>
      <c r="V35" s="261">
        <f t="shared" si="1"/>
        <v>3.1844150054469456</v>
      </c>
      <c r="W35" s="261">
        <f t="shared" si="1"/>
        <v>3.8720799578839991</v>
      </c>
      <c r="X35" s="261">
        <f t="shared" si="1"/>
        <v>3.6141036043882102</v>
      </c>
      <c r="Y35" s="261">
        <f t="shared" si="1"/>
        <v>4.9012154849195593</v>
      </c>
      <c r="DA35" s="70"/>
    </row>
    <row r="36" spans="1:105" ht="12" customHeight="1" x14ac:dyDescent="0.25">
      <c r="A36" s="60" t="s">
        <v>3080</v>
      </c>
      <c r="B36" s="262">
        <v>3.2862557564463701</v>
      </c>
      <c r="C36" s="262">
        <v>2.7077160040831409</v>
      </c>
      <c r="D36" s="262">
        <v>3.1179852548383802</v>
      </c>
      <c r="E36" s="262">
        <v>2.8033590511208408</v>
      </c>
      <c r="F36" s="262">
        <v>1.673497641476674</v>
      </c>
      <c r="G36" s="262">
        <v>1.714814403332706</v>
      </c>
      <c r="H36" s="262">
        <v>2.077476534238142</v>
      </c>
      <c r="I36" s="262">
        <v>1.933441319370278</v>
      </c>
      <c r="J36" s="262">
        <v>2.0211785154697459</v>
      </c>
      <c r="K36" s="262">
        <v>2.2416571608634568</v>
      </c>
      <c r="L36" s="262">
        <v>2.2774857419506258</v>
      </c>
      <c r="M36" s="262">
        <v>2.4816752378429099</v>
      </c>
      <c r="N36" s="262">
        <v>2.2404063513552308</v>
      </c>
      <c r="O36" s="262">
        <v>2.348459042705267</v>
      </c>
      <c r="P36" s="262">
        <v>1.869670233300079</v>
      </c>
      <c r="Q36" s="262">
        <v>1.9890384065584219</v>
      </c>
      <c r="R36" s="262">
        <v>1.666309716935914</v>
      </c>
      <c r="S36" s="262">
        <v>2.3080653911988152</v>
      </c>
      <c r="T36" s="262">
        <v>2.2616885668122761</v>
      </c>
      <c r="U36" s="262">
        <v>2.5397159132959528</v>
      </c>
      <c r="V36" s="262">
        <v>2.275762084113691</v>
      </c>
      <c r="W36" s="262">
        <v>2.5341281359838299</v>
      </c>
      <c r="X36" s="262">
        <v>2.2515149420841132</v>
      </c>
      <c r="Y36" s="262">
        <v>2.9652263476942622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6.4650444092250806E-2</v>
      </c>
      <c r="D37" s="230">
        <v>0.43258944299077451</v>
      </c>
      <c r="E37" s="230">
        <v>0</v>
      </c>
      <c r="F37" s="230">
        <v>0.17861199409973899</v>
      </c>
      <c r="G37" s="230">
        <v>0.3905750252850228</v>
      </c>
      <c r="H37" s="230">
        <v>6.1609244390713302E-2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6.5175397741687138E-2</v>
      </c>
      <c r="O37" s="230">
        <v>3.2319196044775511E-2</v>
      </c>
      <c r="P37" s="230">
        <v>0</v>
      </c>
      <c r="Q37" s="230">
        <v>0</v>
      </c>
      <c r="R37" s="230">
        <v>0</v>
      </c>
      <c r="S37" s="230">
        <v>0</v>
      </c>
      <c r="T37" s="230">
        <v>6.7117355827804648E-2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0.70149980666032807</v>
      </c>
      <c r="C38" s="230">
        <v>0.35249017762309981</v>
      </c>
      <c r="D38" s="230">
        <v>0.48680735117230628</v>
      </c>
      <c r="E38" s="230">
        <v>0.35902940600495342</v>
      </c>
      <c r="F38" s="230">
        <v>7.3781738156601398E-2</v>
      </c>
      <c r="G38" s="230">
        <v>0</v>
      </c>
      <c r="H38" s="230">
        <v>0.36196625429204687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8.0735450020482255E-2</v>
      </c>
      <c r="T38" s="230">
        <v>8.2217728224900533E-2</v>
      </c>
      <c r="U38" s="230">
        <v>8.2903673949235951E-2</v>
      </c>
      <c r="V38" s="230">
        <v>2.8317886802812001E-2</v>
      </c>
      <c r="W38" s="230">
        <v>5.231794774702711E-2</v>
      </c>
      <c r="X38" s="230">
        <v>5.0046742196519577E-2</v>
      </c>
      <c r="Y38" s="230">
        <v>4.8769671224192103E-2</v>
      </c>
      <c r="DA38" s="71" t="s">
        <v>3216</v>
      </c>
    </row>
    <row r="39" spans="1:105" ht="12" customHeight="1" x14ac:dyDescent="0.25">
      <c r="A39" s="59" t="s">
        <v>159</v>
      </c>
      <c r="B39" s="230">
        <v>0.36943955615813218</v>
      </c>
      <c r="C39" s="230">
        <v>0.73854322379515314</v>
      </c>
      <c r="D39" s="230">
        <v>0.72048288265903582</v>
      </c>
      <c r="E39" s="230">
        <v>0.75988211449217247</v>
      </c>
      <c r="F39" s="230">
        <v>0.80916797285921926</v>
      </c>
      <c r="G39" s="230">
        <v>0.42506280651226408</v>
      </c>
      <c r="H39" s="230">
        <v>0.41947336360849158</v>
      </c>
      <c r="I39" s="230">
        <v>0.43091266324106631</v>
      </c>
      <c r="J39" s="230">
        <v>0.4287884968726986</v>
      </c>
      <c r="K39" s="230">
        <v>0.41932530276043578</v>
      </c>
      <c r="L39" s="230">
        <v>0.42035462657822981</v>
      </c>
      <c r="M39" s="230">
        <v>0.40280619789958461</v>
      </c>
      <c r="N39" s="230">
        <v>0.34020168963249908</v>
      </c>
      <c r="O39" s="230">
        <v>0.41242134766891819</v>
      </c>
      <c r="P39" s="230">
        <v>0.42130072843922289</v>
      </c>
      <c r="Q39" s="230">
        <v>0.35299498612361868</v>
      </c>
      <c r="R39" s="230">
        <v>0.32112806008220568</v>
      </c>
      <c r="S39" s="230">
        <v>0.49911644994135029</v>
      </c>
      <c r="T39" s="230">
        <v>0.38873653164019678</v>
      </c>
      <c r="U39" s="230">
        <v>0.622743834198215</v>
      </c>
      <c r="V39" s="230">
        <v>0.51646268811631668</v>
      </c>
      <c r="W39" s="230">
        <v>0.55265111870451988</v>
      </c>
      <c r="X39" s="230">
        <v>0.58201225682836677</v>
      </c>
      <c r="Y39" s="230">
        <v>0.35884288463474701</v>
      </c>
      <c r="DA39" s="71" t="s">
        <v>3217</v>
      </c>
    </row>
    <row r="40" spans="1:105" ht="12" customHeight="1" x14ac:dyDescent="0.25">
      <c r="A40" s="59" t="s">
        <v>32</v>
      </c>
      <c r="B40" s="230">
        <v>1.519823312214303</v>
      </c>
      <c r="C40" s="230">
        <v>1.117597207730904</v>
      </c>
      <c r="D40" s="230">
        <v>1.1024715234451921</v>
      </c>
      <c r="E40" s="230">
        <v>1.1383303340538979</v>
      </c>
      <c r="F40" s="230">
        <v>3.8980339103979009E-2</v>
      </c>
      <c r="G40" s="230">
        <v>0.2334902040867039</v>
      </c>
      <c r="H40" s="230">
        <v>0.30604236836028659</v>
      </c>
      <c r="I40" s="230">
        <v>0.38692404775555322</v>
      </c>
      <c r="J40" s="230">
        <v>0.38621498383397718</v>
      </c>
      <c r="K40" s="230">
        <v>0.53080268235530181</v>
      </c>
      <c r="L40" s="230">
        <v>0.38071238669640872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8.7614087046765834E-2</v>
      </c>
      <c r="V40" s="230">
        <v>0</v>
      </c>
      <c r="W40" s="230">
        <v>5.501020921304714E-2</v>
      </c>
      <c r="X40" s="230">
        <v>0</v>
      </c>
      <c r="Y40" s="230">
        <v>0.54120026859670356</v>
      </c>
      <c r="DA40" s="71" t="s">
        <v>3218</v>
      </c>
    </row>
    <row r="41" spans="1:105" ht="12" customHeight="1" x14ac:dyDescent="0.25">
      <c r="A41" s="59" t="s">
        <v>35</v>
      </c>
      <c r="B41" s="230">
        <v>0.69549308141360644</v>
      </c>
      <c r="C41" s="230">
        <v>0.43443495084173289</v>
      </c>
      <c r="D41" s="230">
        <v>0.37563405457107202</v>
      </c>
      <c r="E41" s="230">
        <v>0.5461171965698165</v>
      </c>
      <c r="F41" s="230">
        <v>0.57295559725713574</v>
      </c>
      <c r="G41" s="230">
        <v>0.66568636744871579</v>
      </c>
      <c r="H41" s="230">
        <v>0.92838530358660354</v>
      </c>
      <c r="I41" s="230">
        <v>1.1156046083736579</v>
      </c>
      <c r="J41" s="230">
        <v>1.2061750347630711</v>
      </c>
      <c r="K41" s="230">
        <v>1.291529175747719</v>
      </c>
      <c r="L41" s="230">
        <v>1.4764187286759869</v>
      </c>
      <c r="M41" s="230">
        <v>2.0788690399433252</v>
      </c>
      <c r="N41" s="230">
        <v>1.835029263981045</v>
      </c>
      <c r="O41" s="230">
        <v>1.9037184989915741</v>
      </c>
      <c r="P41" s="230">
        <v>1.448369504860856</v>
      </c>
      <c r="Q41" s="230">
        <v>1.6360434204348031</v>
      </c>
      <c r="R41" s="230">
        <v>1.3451816568537081</v>
      </c>
      <c r="S41" s="230">
        <v>1.7282134912369831</v>
      </c>
      <c r="T41" s="230">
        <v>1.723616951119374</v>
      </c>
      <c r="U41" s="230">
        <v>1.746454318101736</v>
      </c>
      <c r="V41" s="230">
        <v>1.730981509194562</v>
      </c>
      <c r="W41" s="230">
        <v>1.874148860319236</v>
      </c>
      <c r="X41" s="230">
        <v>1.6194559430592259</v>
      </c>
      <c r="Y41" s="230">
        <v>2.0164135232386191</v>
      </c>
      <c r="DA41" s="71" t="s">
        <v>3219</v>
      </c>
    </row>
    <row r="42" spans="1:105" ht="12" customHeight="1" x14ac:dyDescent="0.25">
      <c r="A42" s="60" t="s">
        <v>3087</v>
      </c>
      <c r="B42" s="262">
        <v>0.75996208592173697</v>
      </c>
      <c r="C42" s="262">
        <v>0.81060734579053473</v>
      </c>
      <c r="D42" s="262">
        <v>0.99020289633762593</v>
      </c>
      <c r="E42" s="262">
        <v>0.56763027758470364</v>
      </c>
      <c r="F42" s="262">
        <v>0.30154811734807979</v>
      </c>
      <c r="G42" s="262">
        <v>0.42889717098121821</v>
      </c>
      <c r="H42" s="262">
        <v>0.11173270984419389</v>
      </c>
      <c r="I42" s="262">
        <v>9.072934019463208E-2</v>
      </c>
      <c r="J42" s="262">
        <v>0.1153612451702898</v>
      </c>
      <c r="K42" s="262">
        <v>0.14354582782758959</v>
      </c>
      <c r="L42" s="262">
        <v>0.1321057232824778</v>
      </c>
      <c r="M42" s="262">
        <v>0.25733733638411382</v>
      </c>
      <c r="N42" s="262">
        <v>0.16738017826721879</v>
      </c>
      <c r="O42" s="262">
        <v>0.1991061221423216</v>
      </c>
      <c r="P42" s="262">
        <v>0.12926771690329231</v>
      </c>
      <c r="Q42" s="262">
        <v>0.65932300151849632</v>
      </c>
      <c r="R42" s="262">
        <v>0.83342381747799466</v>
      </c>
      <c r="S42" s="262">
        <v>1.1198293430071751</v>
      </c>
      <c r="T42" s="262">
        <v>1.0262108288727609</v>
      </c>
      <c r="U42" s="262">
        <v>1.168886892281336</v>
      </c>
      <c r="V42" s="262">
        <v>0.90865292133325481</v>
      </c>
      <c r="W42" s="262">
        <v>1.3379518219001689</v>
      </c>
      <c r="X42" s="262">
        <v>1.362588662304097</v>
      </c>
      <c r="Y42" s="262">
        <v>1.9359891372252971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4.9544217027985976E-3</v>
      </c>
      <c r="D43" s="229">
        <v>4.0827632370496192E-2</v>
      </c>
      <c r="E43" s="229">
        <v>0</v>
      </c>
      <c r="F43" s="229">
        <v>3.405941243929342E-3</v>
      </c>
      <c r="G43" s="229">
        <v>8.329713406772592E-3</v>
      </c>
      <c r="H43" s="229">
        <v>2.6351893114956101E-3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4.3156585576369757E-3</v>
      </c>
      <c r="O43" s="229">
        <v>2.4845432844742359E-3</v>
      </c>
      <c r="P43" s="229">
        <v>0</v>
      </c>
      <c r="Q43" s="229">
        <v>0</v>
      </c>
      <c r="R43" s="229">
        <v>0</v>
      </c>
      <c r="S43" s="229">
        <v>0</v>
      </c>
      <c r="T43" s="229">
        <v>3.000183244557391E-2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5.8260588361370352E-2</v>
      </c>
      <c r="C45" s="229">
        <v>2.7012729928773131E-2</v>
      </c>
      <c r="D45" s="229">
        <v>4.5944698584199667E-2</v>
      </c>
      <c r="E45" s="229">
        <v>1.905580250900353E-2</v>
      </c>
      <c r="F45" s="229">
        <v>1.406939474042472E-3</v>
      </c>
      <c r="G45" s="229">
        <v>0</v>
      </c>
      <c r="H45" s="229">
        <v>1.5482248059777911E-2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3.8555417972653973E-2</v>
      </c>
      <c r="T45" s="229">
        <v>3.6751783139188102E-2</v>
      </c>
      <c r="U45" s="229">
        <v>3.5917124975030697E-2</v>
      </c>
      <c r="V45" s="229">
        <v>1.115256895900618E-2</v>
      </c>
      <c r="W45" s="229">
        <v>2.7524061033317952E-2</v>
      </c>
      <c r="X45" s="229">
        <v>3.0287661977100051E-2</v>
      </c>
      <c r="Y45" s="229">
        <v>3.1841600823998978E-2</v>
      </c>
      <c r="DA45" s="73" t="s">
        <v>3223</v>
      </c>
    </row>
    <row r="46" spans="1:105" ht="12" customHeight="1" x14ac:dyDescent="0.25">
      <c r="A46" s="64" t="s">
        <v>159</v>
      </c>
      <c r="B46" s="229">
        <v>3.0682497274241289E-2</v>
      </c>
      <c r="C46" s="229">
        <v>5.6597516502815977E-2</v>
      </c>
      <c r="D46" s="229">
        <v>6.7998909217638445E-2</v>
      </c>
      <c r="E46" s="229">
        <v>4.0331413699542698E-2</v>
      </c>
      <c r="F46" s="229">
        <v>1.542997482290547E-2</v>
      </c>
      <c r="G46" s="229">
        <v>9.0652272390990569E-3</v>
      </c>
      <c r="H46" s="229">
        <v>1.794197827241702E-2</v>
      </c>
      <c r="I46" s="229">
        <v>1.22757284905331E-2</v>
      </c>
      <c r="J46" s="229">
        <v>1.319553791565117E-2</v>
      </c>
      <c r="K46" s="229">
        <v>2.2666485325788611E-2</v>
      </c>
      <c r="L46" s="229">
        <v>2.0515703392424822E-2</v>
      </c>
      <c r="M46" s="229">
        <v>3.8443196803943432E-2</v>
      </c>
      <c r="N46" s="229">
        <v>2.2526818156200921E-2</v>
      </c>
      <c r="O46" s="229">
        <v>3.1704956036190363E-2</v>
      </c>
      <c r="P46" s="229">
        <v>2.52649585476525E-2</v>
      </c>
      <c r="Q46" s="229">
        <v>0.113967338064345</v>
      </c>
      <c r="R46" s="229">
        <v>0.15731160090077209</v>
      </c>
      <c r="S46" s="229">
        <v>0.23835432068111301</v>
      </c>
      <c r="T46" s="229">
        <v>0.17376739807308059</v>
      </c>
      <c r="U46" s="229">
        <v>0.2697970675464042</v>
      </c>
      <c r="V46" s="229">
        <v>0.2034009735288213</v>
      </c>
      <c r="W46" s="229">
        <v>0.29074540910712598</v>
      </c>
      <c r="X46" s="229">
        <v>0.35222653319025848</v>
      </c>
      <c r="Y46" s="229">
        <v>0.23428765468904819</v>
      </c>
      <c r="DA46" s="73" t="s">
        <v>3224</v>
      </c>
    </row>
    <row r="47" spans="1:105" ht="12" customHeight="1" x14ac:dyDescent="0.25">
      <c r="A47" s="64" t="s">
        <v>32</v>
      </c>
      <c r="B47" s="229">
        <v>0.1262235563491845</v>
      </c>
      <c r="C47" s="229">
        <v>8.5645936987968657E-2</v>
      </c>
      <c r="D47" s="229">
        <v>0.10405085650488489</v>
      </c>
      <c r="E47" s="229">
        <v>6.0417886872029182E-2</v>
      </c>
      <c r="F47" s="229">
        <v>7.4331371376133032E-4</v>
      </c>
      <c r="G47" s="229">
        <v>4.9795976635008564E-3</v>
      </c>
      <c r="H47" s="229">
        <v>1.309023647252189E-2</v>
      </c>
      <c r="I47" s="229">
        <v>1.102259219067799E-2</v>
      </c>
      <c r="J47" s="229">
        <v>1.188538055461614E-2</v>
      </c>
      <c r="K47" s="229">
        <v>2.8692356820092361E-2</v>
      </c>
      <c r="L47" s="229">
        <v>1.8580935975096462E-2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3.7957860781402758E-2</v>
      </c>
      <c r="V47" s="229">
        <v>0</v>
      </c>
      <c r="W47" s="229">
        <v>2.89404386264661E-2</v>
      </c>
      <c r="X47" s="229">
        <v>0</v>
      </c>
      <c r="Y47" s="229">
        <v>0.35334835125870251</v>
      </c>
      <c r="DA47" s="73" t="s">
        <v>3225</v>
      </c>
    </row>
    <row r="48" spans="1:105" ht="12" customHeight="1" x14ac:dyDescent="0.25">
      <c r="A48" s="64" t="s">
        <v>33</v>
      </c>
      <c r="B48" s="229">
        <v>2.521860050130699E-2</v>
      </c>
      <c r="C48" s="229">
        <v>2.429596877526705E-2</v>
      </c>
      <c r="D48" s="229">
        <v>2.475728463815598E-2</v>
      </c>
      <c r="E48" s="229">
        <v>2.475728463840977E-2</v>
      </c>
      <c r="F48" s="229">
        <v>2.3334894061218352E-2</v>
      </c>
      <c r="G48" s="229">
        <v>2.2873578198396801E-2</v>
      </c>
      <c r="H48" s="229">
        <v>2.2873578198480939E-2</v>
      </c>
      <c r="I48" s="229">
        <v>2.33348940612557E-2</v>
      </c>
      <c r="J48" s="229">
        <v>2.237381934704382E-2</v>
      </c>
      <c r="K48" s="229">
        <v>2.237381934712597E-2</v>
      </c>
      <c r="L48" s="229">
        <v>2.0951428770056041E-2</v>
      </c>
      <c r="M48" s="229">
        <v>2.049011290705291E-2</v>
      </c>
      <c r="N48" s="229">
        <v>1.9029279341655232E-2</v>
      </c>
      <c r="O48" s="229">
        <v>1.8567963478582649E-2</v>
      </c>
      <c r="P48" s="229">
        <v>1.7145572901538661E-2</v>
      </c>
      <c r="Q48" s="229">
        <v>1.714557290248549E-2</v>
      </c>
      <c r="R48" s="229">
        <v>1.714557290292253E-2</v>
      </c>
      <c r="S48" s="229">
        <v>1.7606888765432521E-2</v>
      </c>
      <c r="T48" s="229">
        <v>1.522342347408261E-2</v>
      </c>
      <c r="U48" s="229">
        <v>6.8582291609707524E-2</v>
      </c>
      <c r="V48" s="229">
        <v>1.237864231999096E-2</v>
      </c>
      <c r="W48" s="229">
        <v>4.7669305828181747E-3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5.7761721015041137E-2</v>
      </c>
      <c r="C49" s="229">
        <v>3.3292485134878029E-2</v>
      </c>
      <c r="D49" s="229">
        <v>3.5452203779724918E-2</v>
      </c>
      <c r="E49" s="229">
        <v>2.8985652067901959E-2</v>
      </c>
      <c r="F49" s="229">
        <v>1.092565541006464E-2</v>
      </c>
      <c r="G49" s="229">
        <v>1.4196956540159881E-2</v>
      </c>
      <c r="H49" s="229">
        <v>3.9709479529500533E-2</v>
      </c>
      <c r="I49" s="229">
        <v>3.1781055521037653E-2</v>
      </c>
      <c r="J49" s="229">
        <v>3.7118832525148762E-2</v>
      </c>
      <c r="K49" s="229">
        <v>6.9813166334582663E-2</v>
      </c>
      <c r="L49" s="229">
        <v>7.2057655144900506E-2</v>
      </c>
      <c r="M49" s="229">
        <v>0.19840402667311749</v>
      </c>
      <c r="N49" s="229">
        <v>0.1215084222117257</v>
      </c>
      <c r="O49" s="229">
        <v>0.14634865934307439</v>
      </c>
      <c r="P49" s="229">
        <v>8.6857185454101177E-2</v>
      </c>
      <c r="Q49" s="229">
        <v>0.52821009055166579</v>
      </c>
      <c r="R49" s="229">
        <v>0.65896664367430002</v>
      </c>
      <c r="S49" s="229">
        <v>0.82531271558797525</v>
      </c>
      <c r="T49" s="229">
        <v>0.77046639174083631</v>
      </c>
      <c r="U49" s="229">
        <v>0.75663254736879093</v>
      </c>
      <c r="V49" s="229">
        <v>0.68172073652543641</v>
      </c>
      <c r="W49" s="229">
        <v>0.98597498255044058</v>
      </c>
      <c r="X49" s="229">
        <v>0.98007446713673807</v>
      </c>
      <c r="Y49" s="229">
        <v>1.316511530453548</v>
      </c>
      <c r="DA49" s="73" t="s">
        <v>3227</v>
      </c>
    </row>
    <row r="50" spans="1:105" ht="12" customHeight="1" x14ac:dyDescent="0.25">
      <c r="A50" s="64" t="s">
        <v>36</v>
      </c>
      <c r="B50" s="229">
        <v>0.46181512242059269</v>
      </c>
      <c r="C50" s="229">
        <v>0.57880828675803331</v>
      </c>
      <c r="D50" s="229">
        <v>0.67117131124252583</v>
      </c>
      <c r="E50" s="229">
        <v>0.39408223779781648</v>
      </c>
      <c r="F50" s="229">
        <v>0.24630139862215819</v>
      </c>
      <c r="G50" s="229">
        <v>0.36945209793328893</v>
      </c>
      <c r="H50" s="229">
        <v>0</v>
      </c>
      <c r="I50" s="229">
        <v>1.2315069931127621E-2</v>
      </c>
      <c r="J50" s="229">
        <v>3.078767482782991E-2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1.0302432355249094</v>
      </c>
      <c r="C54" s="261">
        <f t="shared" si="2"/>
        <v>0.82890052393377067</v>
      </c>
      <c r="D54" s="261">
        <f t="shared" si="2"/>
        <v>0.90335130006244868</v>
      </c>
      <c r="E54" s="261">
        <f t="shared" si="2"/>
        <v>0.86100722941011865</v>
      </c>
      <c r="F54" s="261">
        <f t="shared" si="2"/>
        <v>0.54177166672393806</v>
      </c>
      <c r="G54" s="261">
        <f t="shared" si="2"/>
        <v>0.54752465064985778</v>
      </c>
      <c r="H54" s="261">
        <f t="shared" si="2"/>
        <v>0.70012379775061362</v>
      </c>
      <c r="I54" s="261">
        <f t="shared" si="2"/>
        <v>0.66630997353123578</v>
      </c>
      <c r="J54" s="261">
        <f t="shared" si="2"/>
        <v>0.70265918367382663</v>
      </c>
      <c r="K54" s="261">
        <f t="shared" si="2"/>
        <v>0.773936174814008</v>
      </c>
      <c r="L54" s="261">
        <f t="shared" si="2"/>
        <v>0.80515461065886695</v>
      </c>
      <c r="M54" s="261">
        <f t="shared" si="2"/>
        <v>0.94125980202593984</v>
      </c>
      <c r="N54" s="261">
        <f t="shared" si="2"/>
        <v>0.83579920915396966</v>
      </c>
      <c r="O54" s="261">
        <f t="shared" si="2"/>
        <v>0.87847622521489988</v>
      </c>
      <c r="P54" s="261">
        <f t="shared" si="2"/>
        <v>0.69202813527813523</v>
      </c>
      <c r="Q54" s="261">
        <f t="shared" si="2"/>
        <v>0.7857365803481291</v>
      </c>
      <c r="R54" s="261">
        <f t="shared" si="2"/>
        <v>0.67699593371375721</v>
      </c>
      <c r="S54" s="261">
        <f t="shared" si="2"/>
        <v>0.9253018106055646</v>
      </c>
      <c r="T54" s="261">
        <f t="shared" si="2"/>
        <v>0.90055873586296853</v>
      </c>
      <c r="U54" s="261">
        <f t="shared" si="2"/>
        <v>0.99585991869639723</v>
      </c>
      <c r="V54" s="261">
        <f t="shared" si="2"/>
        <v>0.89775466594941811</v>
      </c>
      <c r="W54" s="261">
        <f t="shared" si="2"/>
        <v>1.0192969545392809</v>
      </c>
      <c r="X54" s="261">
        <f t="shared" si="2"/>
        <v>0.92814558858634133</v>
      </c>
      <c r="Y54" s="261">
        <f t="shared" si="2"/>
        <v>1.1952930528684313</v>
      </c>
      <c r="DA54" s="70"/>
    </row>
    <row r="55" spans="1:105" ht="12" customHeight="1" x14ac:dyDescent="0.25">
      <c r="A55" s="60" t="s">
        <v>3102</v>
      </c>
      <c r="B55" s="262">
        <v>0.97306740460916741</v>
      </c>
      <c r="C55" s="262">
        <v>0.76791439133510975</v>
      </c>
      <c r="D55" s="262">
        <v>0.82885327651353646</v>
      </c>
      <c r="E55" s="262">
        <v>0.81830150319684947</v>
      </c>
      <c r="F55" s="262">
        <v>0.5190846610300387</v>
      </c>
      <c r="G55" s="262">
        <v>0.51525652493340257</v>
      </c>
      <c r="H55" s="262">
        <v>0.69171757506641096</v>
      </c>
      <c r="I55" s="262">
        <v>0.65948394166706281</v>
      </c>
      <c r="J55" s="262">
        <v>0.69397996773624993</v>
      </c>
      <c r="K55" s="262">
        <v>0.76313648870785711</v>
      </c>
      <c r="L55" s="262">
        <v>0.79521562207335139</v>
      </c>
      <c r="M55" s="262">
        <v>0.9218989992885771</v>
      </c>
      <c r="N55" s="262">
        <v>0.82320634307743912</v>
      </c>
      <c r="O55" s="262">
        <v>0.86349645427002297</v>
      </c>
      <c r="P55" s="262">
        <v>0.68230266441393772</v>
      </c>
      <c r="Q55" s="262">
        <v>0.73613234198937072</v>
      </c>
      <c r="R55" s="262">
        <v>0.61429320136431564</v>
      </c>
      <c r="S55" s="262">
        <v>0.84105132711913144</v>
      </c>
      <c r="T55" s="262">
        <v>0.82335165155906176</v>
      </c>
      <c r="U55" s="262">
        <v>0.90791858510783274</v>
      </c>
      <c r="V55" s="262">
        <v>0.82939206371744911</v>
      </c>
      <c r="W55" s="262">
        <v>0.91863600242139987</v>
      </c>
      <c r="X55" s="262">
        <v>0.82563108107756922</v>
      </c>
      <c r="Y55" s="262">
        <v>1.0496386977166849</v>
      </c>
      <c r="DA55" s="72" t="s">
        <v>3232</v>
      </c>
    </row>
    <row r="56" spans="1:105" ht="12" customHeight="1" x14ac:dyDescent="0.25">
      <c r="A56" s="60" t="s">
        <v>3104</v>
      </c>
      <c r="B56" s="262">
        <v>5.7175830915741951E-2</v>
      </c>
      <c r="C56" s="262">
        <v>6.0986132598660897E-2</v>
      </c>
      <c r="D56" s="262">
        <v>7.4498023548912259E-2</v>
      </c>
      <c r="E56" s="262">
        <v>4.2705726213269221E-2</v>
      </c>
      <c r="F56" s="262">
        <v>2.268700569389942E-2</v>
      </c>
      <c r="G56" s="262">
        <v>3.2268125716455258E-2</v>
      </c>
      <c r="H56" s="262">
        <v>8.4062226842026751E-3</v>
      </c>
      <c r="I56" s="262">
        <v>6.8260318641729413E-3</v>
      </c>
      <c r="J56" s="262">
        <v>8.6792159375766627E-3</v>
      </c>
      <c r="K56" s="262">
        <v>1.079968610615094E-2</v>
      </c>
      <c r="L56" s="262">
        <v>9.9389885855155711E-3</v>
      </c>
      <c r="M56" s="262">
        <v>1.9360802737362789E-2</v>
      </c>
      <c r="N56" s="262">
        <v>1.259286607653057E-2</v>
      </c>
      <c r="O56" s="262">
        <v>1.4979770944876861E-2</v>
      </c>
      <c r="P56" s="262">
        <v>9.7254708641975433E-3</v>
      </c>
      <c r="Q56" s="262">
        <v>4.960423835875833E-2</v>
      </c>
      <c r="R56" s="262">
        <v>6.2702732349441598E-2</v>
      </c>
      <c r="S56" s="262">
        <v>8.4250483486433173E-2</v>
      </c>
      <c r="T56" s="262">
        <v>7.7207084303906798E-2</v>
      </c>
      <c r="U56" s="262">
        <v>8.794133358856443E-2</v>
      </c>
      <c r="V56" s="262">
        <v>6.8362602231969008E-2</v>
      </c>
      <c r="W56" s="262">
        <v>0.10066095211788099</v>
      </c>
      <c r="X56" s="262">
        <v>0.1025145075087721</v>
      </c>
      <c r="Y56" s="262">
        <v>0.14565435515174649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3.7274646039864062E-4</v>
      </c>
      <c r="D57" s="229">
        <v>3.0716714009150731E-3</v>
      </c>
      <c r="E57" s="229">
        <v>0</v>
      </c>
      <c r="F57" s="229">
        <v>2.5624636317963688E-4</v>
      </c>
      <c r="G57" s="229">
        <v>6.2668690207693474E-4</v>
      </c>
      <c r="H57" s="229">
        <v>1.9825875697772609E-4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3.2468904508867527E-4</v>
      </c>
      <c r="O57" s="229">
        <v>1.8692488660621221E-4</v>
      </c>
      <c r="P57" s="229">
        <v>0</v>
      </c>
      <c r="Q57" s="229">
        <v>0</v>
      </c>
      <c r="R57" s="229">
        <v>0</v>
      </c>
      <c r="S57" s="229">
        <v>0</v>
      </c>
      <c r="T57" s="229">
        <v>2.2571911557798551E-3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4.3832417575952604E-3</v>
      </c>
      <c r="C59" s="229">
        <v>2.0323056999703919E-3</v>
      </c>
      <c r="D59" s="229">
        <v>3.4566544389366522E-3</v>
      </c>
      <c r="E59" s="229">
        <v>1.43366539252691E-3</v>
      </c>
      <c r="F59" s="229">
        <v>1.058512456959853E-4</v>
      </c>
      <c r="G59" s="229">
        <v>0</v>
      </c>
      <c r="H59" s="229">
        <v>1.164808631456645E-3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2.9007211013908941E-3</v>
      </c>
      <c r="T59" s="229">
        <v>2.7650244368041198E-3</v>
      </c>
      <c r="U59" s="229">
        <v>2.7022288382468232E-3</v>
      </c>
      <c r="V59" s="229">
        <v>8.3906474926692231E-4</v>
      </c>
      <c r="W59" s="229">
        <v>2.0707757517229798E-3</v>
      </c>
      <c r="X59" s="229">
        <v>2.278695571944829E-3</v>
      </c>
      <c r="Y59" s="229">
        <v>2.3956063315861299E-3</v>
      </c>
      <c r="DA59" s="73" t="s">
        <v>3236</v>
      </c>
    </row>
    <row r="60" spans="1:105" ht="12" customHeight="1" x14ac:dyDescent="0.25">
      <c r="A60" s="64" t="s">
        <v>159</v>
      </c>
      <c r="B60" s="229">
        <v>2.3084010488457389E-3</v>
      </c>
      <c r="C60" s="229">
        <v>4.2581203638482239E-3</v>
      </c>
      <c r="D60" s="229">
        <v>5.1159053956843937E-3</v>
      </c>
      <c r="E60" s="229">
        <v>3.0343383347618321E-3</v>
      </c>
      <c r="F60" s="229">
        <v>1.160875848745238E-3</v>
      </c>
      <c r="G60" s="229">
        <v>6.820233659510258E-4</v>
      </c>
      <c r="H60" s="229">
        <v>1.3498667038809051E-3</v>
      </c>
      <c r="I60" s="229">
        <v>9.2356577985201944E-4</v>
      </c>
      <c r="J60" s="229">
        <v>9.9276774287030789E-4</v>
      </c>
      <c r="K60" s="229">
        <v>1.705315510404159E-3</v>
      </c>
      <c r="L60" s="229">
        <v>1.5435011956683249E-3</v>
      </c>
      <c r="M60" s="229">
        <v>2.892278129450288E-3</v>
      </c>
      <c r="N60" s="229">
        <v>1.694807635576244E-3</v>
      </c>
      <c r="O60" s="229">
        <v>2.385325845982974E-3</v>
      </c>
      <c r="P60" s="229">
        <v>1.9008119283500319E-3</v>
      </c>
      <c r="Q60" s="229">
        <v>8.574345183524389E-3</v>
      </c>
      <c r="R60" s="229">
        <v>1.18353555536631E-2</v>
      </c>
      <c r="S60" s="229">
        <v>1.7932613468171502E-2</v>
      </c>
      <c r="T60" s="229">
        <v>1.307340925941672E-2</v>
      </c>
      <c r="U60" s="229">
        <v>2.0298211978412851E-2</v>
      </c>
      <c r="V60" s="229">
        <v>1.53028945601621E-2</v>
      </c>
      <c r="W60" s="229">
        <v>2.187426275414114E-2</v>
      </c>
      <c r="X60" s="229">
        <v>2.6499801870113471E-2</v>
      </c>
      <c r="Y60" s="229">
        <v>1.76266574060726E-2</v>
      </c>
      <c r="DA60" s="73" t="s">
        <v>3237</v>
      </c>
    </row>
    <row r="61" spans="1:105" ht="12" customHeight="1" x14ac:dyDescent="0.25">
      <c r="A61" s="64" t="s">
        <v>32</v>
      </c>
      <c r="B61" s="229">
        <v>9.4964431109104269E-3</v>
      </c>
      <c r="C61" s="229">
        <v>6.4435814661794591E-3</v>
      </c>
      <c r="D61" s="229">
        <v>7.8282776053831861E-3</v>
      </c>
      <c r="E61" s="229">
        <v>4.5455463477388691E-3</v>
      </c>
      <c r="F61" s="229">
        <v>5.5923288809629837E-5</v>
      </c>
      <c r="G61" s="229">
        <v>3.7464057656432762E-4</v>
      </c>
      <c r="H61" s="229">
        <v>9.8484537724302613E-4</v>
      </c>
      <c r="I61" s="229">
        <v>8.2928593284097702E-4</v>
      </c>
      <c r="J61" s="229">
        <v>8.9419791006516407E-4</v>
      </c>
      <c r="K61" s="229">
        <v>2.1586726134238772E-3</v>
      </c>
      <c r="L61" s="229">
        <v>1.3979387567470689E-3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2.855763820544407E-3</v>
      </c>
      <c r="V61" s="229">
        <v>0</v>
      </c>
      <c r="W61" s="229">
        <v>2.1773370753454119E-3</v>
      </c>
      <c r="X61" s="229">
        <v>0</v>
      </c>
      <c r="Y61" s="229">
        <v>2.6584201975576361E-2</v>
      </c>
      <c r="DA61" s="73" t="s">
        <v>3238</v>
      </c>
    </row>
    <row r="62" spans="1:105" ht="12" customHeight="1" x14ac:dyDescent="0.25">
      <c r="A62" s="64" t="s">
        <v>33</v>
      </c>
      <c r="B62" s="229">
        <v>1.897324175646921E-3</v>
      </c>
      <c r="C62" s="229">
        <v>1.82790987650912E-3</v>
      </c>
      <c r="D62" s="229">
        <v>1.8626170260681611E-3</v>
      </c>
      <c r="E62" s="229">
        <v>1.862617026087255E-3</v>
      </c>
      <c r="F62" s="229">
        <v>1.755603314950597E-3</v>
      </c>
      <c r="G62" s="229">
        <v>1.7208961653966241E-3</v>
      </c>
      <c r="H62" s="229">
        <v>1.720896165402955E-3</v>
      </c>
      <c r="I62" s="229">
        <v>1.755603314953407E-3</v>
      </c>
      <c r="J62" s="229">
        <v>1.6832967533826071E-3</v>
      </c>
      <c r="K62" s="229">
        <v>1.683296753388787E-3</v>
      </c>
      <c r="L62" s="229">
        <v>1.5762830422612691E-3</v>
      </c>
      <c r="M62" s="229">
        <v>1.541575892693635E-3</v>
      </c>
      <c r="N62" s="229">
        <v>1.431669919121397E-3</v>
      </c>
      <c r="O62" s="229">
        <v>1.396962769548538E-3</v>
      </c>
      <c r="P62" s="229">
        <v>1.2899490584229721E-3</v>
      </c>
      <c r="Q62" s="229">
        <v>1.2899490584942061E-3</v>
      </c>
      <c r="R62" s="229">
        <v>1.2899490585270869E-3</v>
      </c>
      <c r="S62" s="229">
        <v>1.3246562080576191E-3</v>
      </c>
      <c r="T62" s="229">
        <v>1.1453359353541771E-3</v>
      </c>
      <c r="U62" s="229">
        <v>5.1597962339591848E-3</v>
      </c>
      <c r="V62" s="229">
        <v>9.3130851310276801E-4</v>
      </c>
      <c r="W62" s="229">
        <v>3.5864054541578743E-4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4.3457094180595207E-3</v>
      </c>
      <c r="C63" s="229">
        <v>2.504763771903049E-3</v>
      </c>
      <c r="D63" s="229">
        <v>2.667250441107829E-3</v>
      </c>
      <c r="E63" s="229">
        <v>2.1807387135725602E-3</v>
      </c>
      <c r="F63" s="229">
        <v>8.2199288351583505E-4</v>
      </c>
      <c r="G63" s="229">
        <v>1.068109582958736E-3</v>
      </c>
      <c r="H63" s="229">
        <v>2.9875470492414188E-3</v>
      </c>
      <c r="I63" s="229">
        <v>2.3910511990749318E-3</v>
      </c>
      <c r="J63" s="229">
        <v>2.792639437628747E-3</v>
      </c>
      <c r="K63" s="229">
        <v>5.2524012289341176E-3</v>
      </c>
      <c r="L63" s="229">
        <v>5.4212655908389088E-3</v>
      </c>
      <c r="M63" s="229">
        <v>1.492694871521886E-2</v>
      </c>
      <c r="N63" s="229">
        <v>9.1416994767442548E-3</v>
      </c>
      <c r="O63" s="229">
        <v>1.1010557442739139E-2</v>
      </c>
      <c r="P63" s="229">
        <v>6.5347098774245398E-3</v>
      </c>
      <c r="Q63" s="229">
        <v>3.9739944116739742E-2</v>
      </c>
      <c r="R63" s="229">
        <v>4.9577427737251413E-2</v>
      </c>
      <c r="S63" s="229">
        <v>6.2092492708813167E-2</v>
      </c>
      <c r="T63" s="229">
        <v>5.7966123516551928E-2</v>
      </c>
      <c r="U63" s="229">
        <v>5.6925332717401182E-2</v>
      </c>
      <c r="V63" s="229">
        <v>5.1289334409437212E-2</v>
      </c>
      <c r="W63" s="229">
        <v>7.4179935991255705E-2</v>
      </c>
      <c r="X63" s="229">
        <v>7.3736010066713792E-2</v>
      </c>
      <c r="Y63" s="229">
        <v>9.9047889438511449E-2</v>
      </c>
      <c r="DA63" s="73" t="s">
        <v>3240</v>
      </c>
    </row>
    <row r="64" spans="1:105" ht="12" customHeight="1" x14ac:dyDescent="0.25">
      <c r="A64" s="64" t="s">
        <v>36</v>
      </c>
      <c r="B64" s="229">
        <v>3.4744711404684082E-2</v>
      </c>
      <c r="C64" s="229">
        <v>4.3546704959852023E-2</v>
      </c>
      <c r="D64" s="229">
        <v>5.0495647240816961E-2</v>
      </c>
      <c r="E64" s="229">
        <v>2.9648820398581799E-2</v>
      </c>
      <c r="F64" s="229">
        <v>1.8530512749002501E-2</v>
      </c>
      <c r="G64" s="229">
        <v>2.7795769123507608E-2</v>
      </c>
      <c r="H64" s="229">
        <v>0</v>
      </c>
      <c r="I64" s="229">
        <v>9.2652563745160743E-4</v>
      </c>
      <c r="J64" s="229">
        <v>2.3163140936298368E-3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110.45980381327141</v>
      </c>
      <c r="C68" s="261">
        <v>117.93852736590421</v>
      </c>
      <c r="D68" s="261">
        <v>122.4743157122591</v>
      </c>
      <c r="E68" s="261">
        <v>155.29691074529549</v>
      </c>
      <c r="F68" s="261">
        <v>131.8042081702728</v>
      </c>
      <c r="G68" s="261">
        <v>171.31204156099551</v>
      </c>
      <c r="H68" s="261">
        <v>186.1920222843986</v>
      </c>
      <c r="I68" s="261">
        <v>197.6385032304818</v>
      </c>
      <c r="J68" s="261">
        <v>219.17746793845939</v>
      </c>
      <c r="K68" s="261">
        <v>167.3068385618453</v>
      </c>
      <c r="L68" s="261">
        <v>148.00655013785459</v>
      </c>
      <c r="M68" s="261">
        <v>141.63499246607461</v>
      </c>
      <c r="N68" s="261">
        <v>130.21133086741139</v>
      </c>
      <c r="O68" s="261">
        <v>124.90142271523079</v>
      </c>
      <c r="P68" s="261">
        <v>111.34648584675421</v>
      </c>
      <c r="Q68" s="261">
        <v>111.4639991249515</v>
      </c>
      <c r="R68" s="261">
        <v>107.71613004286399</v>
      </c>
      <c r="S68" s="261">
        <v>106.3668858313915</v>
      </c>
      <c r="T68" s="261">
        <v>117.0601500839654</v>
      </c>
      <c r="U68" s="261">
        <v>124.06823531266581</v>
      </c>
      <c r="V68" s="261">
        <v>127.1871038020959</v>
      </c>
      <c r="W68" s="261">
        <v>145.36410645282049</v>
      </c>
      <c r="X68" s="261">
        <v>158.5869879931478</v>
      </c>
      <c r="Y68" s="261">
        <v>180.60311771787599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0.99999999999999989</v>
      </c>
      <c r="E73" s="232">
        <f t="shared" si="3"/>
        <v>0.99999999999999978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0.99999999999999978</v>
      </c>
      <c r="L73" s="232">
        <f t="shared" si="3"/>
        <v>1</v>
      </c>
      <c r="M73" s="232">
        <f t="shared" si="3"/>
        <v>0.99999999999999978</v>
      </c>
      <c r="N73" s="232">
        <f t="shared" si="3"/>
        <v>1</v>
      </c>
      <c r="O73" s="232">
        <f t="shared" si="3"/>
        <v>0.99999999999999989</v>
      </c>
      <c r="P73" s="232">
        <f t="shared" si="3"/>
        <v>1.0000000000000002</v>
      </c>
      <c r="Q73" s="232">
        <f t="shared" si="3"/>
        <v>0.99999999999999978</v>
      </c>
      <c r="R73" s="232">
        <f t="shared" si="3"/>
        <v>0.99999999999999978</v>
      </c>
      <c r="S73" s="232">
        <f t="shared" si="3"/>
        <v>1.0000000000000002</v>
      </c>
      <c r="T73" s="232">
        <f t="shared" si="3"/>
        <v>1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1.3847615489592133E-2</v>
      </c>
      <c r="C78" s="300">
        <f t="shared" si="8"/>
        <v>1.3476873769419624E-2</v>
      </c>
      <c r="D78" s="300">
        <f t="shared" si="8"/>
        <v>1.3526367444870164E-2</v>
      </c>
      <c r="E78" s="300">
        <f t="shared" si="8"/>
        <v>1.360426131778465E-2</v>
      </c>
      <c r="F78" s="300">
        <f t="shared" si="8"/>
        <v>1.2197000817257738E-2</v>
      </c>
      <c r="G78" s="300">
        <f t="shared" si="8"/>
        <v>1.2746337116693913E-2</v>
      </c>
      <c r="H78" s="300">
        <f t="shared" si="8"/>
        <v>1.3257312461413826E-2</v>
      </c>
      <c r="I78" s="300">
        <f t="shared" si="8"/>
        <v>1.3278441838379947E-2</v>
      </c>
      <c r="J78" s="300">
        <f t="shared" si="8"/>
        <v>1.3451539788121266E-2</v>
      </c>
      <c r="K78" s="300">
        <f t="shared" si="8"/>
        <v>1.301452608457322E-2</v>
      </c>
      <c r="L78" s="300">
        <f t="shared" si="8"/>
        <v>1.3074901584913272E-2</v>
      </c>
      <c r="M78" s="300">
        <f t="shared" si="8"/>
        <v>1.3749661806543327E-2</v>
      </c>
      <c r="N78" s="300">
        <f t="shared" si="8"/>
        <v>1.34257848193801E-2</v>
      </c>
      <c r="O78" s="300">
        <f t="shared" si="8"/>
        <v>1.3774727388312301E-2</v>
      </c>
      <c r="P78" s="300">
        <f t="shared" si="8"/>
        <v>1.3337766497067631E-2</v>
      </c>
      <c r="Q78" s="300">
        <f t="shared" si="8"/>
        <v>1.3331613508968223E-2</v>
      </c>
      <c r="R78" s="300">
        <f t="shared" si="8"/>
        <v>1.2968244901557997E-2</v>
      </c>
      <c r="S78" s="300">
        <f t="shared" si="8"/>
        <v>1.3165804963173988E-2</v>
      </c>
      <c r="T78" s="300">
        <f t="shared" si="8"/>
        <v>1.3177616683323385E-2</v>
      </c>
      <c r="U78" s="300">
        <f t="shared" si="8"/>
        <v>1.3237558335377835E-2</v>
      </c>
      <c r="V78" s="300">
        <f t="shared" si="8"/>
        <v>1.3224771657153044E-2</v>
      </c>
      <c r="W78" s="300">
        <f t="shared" si="8"/>
        <v>1.3391942342366804E-2</v>
      </c>
      <c r="X78" s="300">
        <f t="shared" si="8"/>
        <v>1.3348027974160504E-2</v>
      </c>
      <c r="Y78" s="300">
        <f t="shared" si="8"/>
        <v>1.3442857200898625E-2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0.14533423713611771</v>
      </c>
      <c r="C79" s="301">
        <f t="shared" si="9"/>
        <v>0.15062032948679815</v>
      </c>
      <c r="D79" s="301">
        <f t="shared" si="9"/>
        <v>0.15015511924693958</v>
      </c>
      <c r="E79" s="301">
        <f t="shared" si="9"/>
        <v>0.1414292754331645</v>
      </c>
      <c r="F79" s="301">
        <f t="shared" si="9"/>
        <v>0.15175520488763264</v>
      </c>
      <c r="G79" s="301">
        <f t="shared" si="9"/>
        <v>0.13362422236076499</v>
      </c>
      <c r="H79" s="301">
        <f t="shared" si="9"/>
        <v>0.12693071234631739</v>
      </c>
      <c r="I79" s="301">
        <f t="shared" si="9"/>
        <v>0.12824884373021522</v>
      </c>
      <c r="J79" s="301">
        <f t="shared" si="9"/>
        <v>0.12618030822555848</v>
      </c>
      <c r="K79" s="301">
        <f t="shared" si="9"/>
        <v>0.12830813426261931</v>
      </c>
      <c r="L79" s="301">
        <f t="shared" si="9"/>
        <v>0.12359564258931262</v>
      </c>
      <c r="M79" s="301">
        <f t="shared" si="9"/>
        <v>0.12495605937294374</v>
      </c>
      <c r="N79" s="301">
        <f t="shared" si="9"/>
        <v>0.12188818336954156</v>
      </c>
      <c r="O79" s="301">
        <f t="shared" si="9"/>
        <v>0.12193194833555385</v>
      </c>
      <c r="P79" s="301">
        <f t="shared" si="9"/>
        <v>0.12399585691500015</v>
      </c>
      <c r="Q79" s="301">
        <f t="shared" si="9"/>
        <v>0.13138874739532319</v>
      </c>
      <c r="R79" s="301">
        <f t="shared" si="9"/>
        <v>0.135977242762266</v>
      </c>
      <c r="S79" s="301">
        <f t="shared" si="9"/>
        <v>0.13720211105461372</v>
      </c>
      <c r="T79" s="301">
        <f t="shared" si="9"/>
        <v>0.13131004827981502</v>
      </c>
      <c r="U79" s="301">
        <f t="shared" si="9"/>
        <v>0.13234993290221767</v>
      </c>
      <c r="V79" s="301">
        <f t="shared" si="9"/>
        <v>0.12935241199811376</v>
      </c>
      <c r="W79" s="301">
        <f t="shared" si="9"/>
        <v>0.13125206127797068</v>
      </c>
      <c r="X79" s="301">
        <f t="shared" si="9"/>
        <v>0.13027337910277881</v>
      </c>
      <c r="Y79" s="301">
        <f t="shared" si="9"/>
        <v>0.13322332172953161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0.49988369305445923</v>
      </c>
      <c r="C80" s="301">
        <f t="shared" si="10"/>
        <v>0.48941869281762707</v>
      </c>
      <c r="D80" s="301">
        <f t="shared" si="10"/>
        <v>0.49024566861867591</v>
      </c>
      <c r="E80" s="301">
        <f t="shared" si="10"/>
        <v>0.48700741451334151</v>
      </c>
      <c r="F80" s="301">
        <f t="shared" si="10"/>
        <v>0.48474946842215877</v>
      </c>
      <c r="G80" s="301">
        <f t="shared" si="10"/>
        <v>0.49363397776918244</v>
      </c>
      <c r="H80" s="301">
        <f t="shared" si="10"/>
        <v>0.49002487995713606</v>
      </c>
      <c r="I80" s="301">
        <f t="shared" si="10"/>
        <v>0.48554074346767195</v>
      </c>
      <c r="J80" s="301">
        <f t="shared" si="10"/>
        <v>0.48455163299680515</v>
      </c>
      <c r="K80" s="301">
        <f t="shared" si="10"/>
        <v>0.48878157626977908</v>
      </c>
      <c r="L80" s="301">
        <f t="shared" si="10"/>
        <v>0.49413019422433596</v>
      </c>
      <c r="M80" s="301">
        <f t="shared" si="10"/>
        <v>0.49418142145565713</v>
      </c>
      <c r="N80" s="301">
        <f t="shared" si="10"/>
        <v>0.4957965330994909</v>
      </c>
      <c r="O80" s="301">
        <f t="shared" si="10"/>
        <v>0.49416651523140281</v>
      </c>
      <c r="P80" s="301">
        <f t="shared" si="10"/>
        <v>0.49181774713934218</v>
      </c>
      <c r="Q80" s="301">
        <f t="shared" si="10"/>
        <v>0.48736879384160531</v>
      </c>
      <c r="R80" s="301">
        <f t="shared" si="10"/>
        <v>0.48273972266113913</v>
      </c>
      <c r="S80" s="301">
        <f t="shared" si="10"/>
        <v>0.48619436744525396</v>
      </c>
      <c r="T80" s="301">
        <f t="shared" si="10"/>
        <v>0.48806213716092944</v>
      </c>
      <c r="U80" s="301">
        <f t="shared" si="10"/>
        <v>0.48834110226819721</v>
      </c>
      <c r="V80" s="301">
        <f t="shared" si="10"/>
        <v>0.48855237041919392</v>
      </c>
      <c r="W80" s="301">
        <f t="shared" si="10"/>
        <v>0.48655625215410486</v>
      </c>
      <c r="X80" s="301">
        <f t="shared" si="10"/>
        <v>0.48464315054646151</v>
      </c>
      <c r="Y80" s="301">
        <f t="shared" si="10"/>
        <v>0.48437072817918286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0.49988369305445923</v>
      </c>
      <c r="C81" s="302">
        <f t="shared" si="11"/>
        <v>0.48941869281762707</v>
      </c>
      <c r="D81" s="302">
        <f t="shared" si="11"/>
        <v>0.49024566861867591</v>
      </c>
      <c r="E81" s="302">
        <f t="shared" si="11"/>
        <v>0.48700741451334151</v>
      </c>
      <c r="F81" s="302">
        <f t="shared" si="11"/>
        <v>0.48474946842215877</v>
      </c>
      <c r="G81" s="302">
        <f t="shared" si="11"/>
        <v>0.49363397776918244</v>
      </c>
      <c r="H81" s="302">
        <f t="shared" si="11"/>
        <v>0.49002487995713606</v>
      </c>
      <c r="I81" s="302">
        <f t="shared" si="11"/>
        <v>0.48554074346767195</v>
      </c>
      <c r="J81" s="302">
        <f t="shared" si="11"/>
        <v>0.48455163299680515</v>
      </c>
      <c r="K81" s="302">
        <f t="shared" si="11"/>
        <v>0.48878157626977908</v>
      </c>
      <c r="L81" s="302">
        <f t="shared" si="11"/>
        <v>0.49413019422433596</v>
      </c>
      <c r="M81" s="302">
        <f t="shared" si="11"/>
        <v>0.49418142145565713</v>
      </c>
      <c r="N81" s="302">
        <f t="shared" si="11"/>
        <v>0.4957965330994909</v>
      </c>
      <c r="O81" s="302">
        <f t="shared" si="11"/>
        <v>0.49416651523140281</v>
      </c>
      <c r="P81" s="302">
        <f t="shared" si="11"/>
        <v>0.49181774713934218</v>
      </c>
      <c r="Q81" s="302">
        <f t="shared" si="11"/>
        <v>0.48736879384160531</v>
      </c>
      <c r="R81" s="302">
        <f t="shared" si="11"/>
        <v>0.48273972266113913</v>
      </c>
      <c r="S81" s="302">
        <f t="shared" si="11"/>
        <v>0.48619436744525396</v>
      </c>
      <c r="T81" s="302">
        <f t="shared" si="11"/>
        <v>0.48806213716092944</v>
      </c>
      <c r="U81" s="302">
        <f t="shared" si="11"/>
        <v>0.48834110226819721</v>
      </c>
      <c r="V81" s="302">
        <f t="shared" si="11"/>
        <v>0.48855237041919392</v>
      </c>
      <c r="W81" s="302">
        <f t="shared" si="11"/>
        <v>0.48655625215410486</v>
      </c>
      <c r="X81" s="302">
        <f t="shared" si="11"/>
        <v>0.48464315054646151</v>
      </c>
      <c r="Y81" s="302">
        <f t="shared" si="11"/>
        <v>0.48437072817918286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1.1939931357885115E-2</v>
      </c>
      <c r="C83" s="301">
        <f t="shared" si="13"/>
        <v>9.968807492655541E-3</v>
      </c>
      <c r="D83" s="301">
        <f t="shared" si="13"/>
        <v>1.1152079249685381E-2</v>
      </c>
      <c r="E83" s="301">
        <f t="shared" si="13"/>
        <v>7.5639967313677033E-3</v>
      </c>
      <c r="F83" s="301">
        <f t="shared" si="13"/>
        <v>5.1654628567635924E-3</v>
      </c>
      <c r="G83" s="301">
        <f t="shared" si="13"/>
        <v>4.435125878227246E-3</v>
      </c>
      <c r="H83" s="301">
        <f t="shared" si="13"/>
        <v>4.281444491628302E-3</v>
      </c>
      <c r="I83" s="301">
        <f t="shared" si="13"/>
        <v>3.7681913973694691E-3</v>
      </c>
      <c r="J83" s="301">
        <f t="shared" si="13"/>
        <v>3.6166065674267307E-3</v>
      </c>
      <c r="K83" s="301">
        <f t="shared" si="13"/>
        <v>5.1756748889027725E-3</v>
      </c>
      <c r="L83" s="301">
        <f t="shared" si="13"/>
        <v>5.8828975283199535E-3</v>
      </c>
      <c r="M83" s="301">
        <f t="shared" si="13"/>
        <v>6.9196221991804164E-3</v>
      </c>
      <c r="N83" s="301">
        <f t="shared" si="13"/>
        <v>6.6554847772146795E-3</v>
      </c>
      <c r="O83" s="301">
        <f t="shared" si="13"/>
        <v>7.3477814891197406E-3</v>
      </c>
      <c r="P83" s="301">
        <f t="shared" si="13"/>
        <v>6.5005258064359242E-3</v>
      </c>
      <c r="Q83" s="301">
        <f t="shared" si="13"/>
        <v>8.4802177639414535E-3</v>
      </c>
      <c r="R83" s="301">
        <f t="shared" si="13"/>
        <v>8.3025077992513706E-3</v>
      </c>
      <c r="S83" s="301">
        <f t="shared" si="13"/>
        <v>1.1252034933426434E-2</v>
      </c>
      <c r="T83" s="301">
        <f t="shared" si="13"/>
        <v>9.9641497030070383E-3</v>
      </c>
      <c r="U83" s="301">
        <f t="shared" si="13"/>
        <v>1.0542711815951849E-2</v>
      </c>
      <c r="V83" s="301">
        <f t="shared" si="13"/>
        <v>8.9482980440841152E-3</v>
      </c>
      <c r="W83" s="301">
        <f t="shared" si="13"/>
        <v>9.5039599627606639E-3</v>
      </c>
      <c r="X83" s="301">
        <f t="shared" si="13"/>
        <v>8.2357425642790028E-3</v>
      </c>
      <c r="Y83" s="301">
        <f t="shared" si="13"/>
        <v>9.6859734564322172E-3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9.6973691691943295E-3</v>
      </c>
      <c r="C84" s="302">
        <f t="shared" si="14"/>
        <v>7.6720349169886572E-3</v>
      </c>
      <c r="D84" s="302">
        <f t="shared" si="14"/>
        <v>8.4640764691739541E-3</v>
      </c>
      <c r="E84" s="302">
        <f t="shared" si="14"/>
        <v>6.2903191413158956E-3</v>
      </c>
      <c r="F84" s="302">
        <f t="shared" si="14"/>
        <v>4.3768048761933789E-3</v>
      </c>
      <c r="G84" s="302">
        <f t="shared" si="14"/>
        <v>3.547780320685979E-3</v>
      </c>
      <c r="H84" s="302">
        <f t="shared" si="14"/>
        <v>4.0629284240617904E-3</v>
      </c>
      <c r="I84" s="302">
        <f t="shared" si="14"/>
        <v>3.5992898684421067E-3</v>
      </c>
      <c r="J84" s="302">
        <f t="shared" si="14"/>
        <v>3.4213299596165341E-3</v>
      </c>
      <c r="K84" s="302">
        <f t="shared" si="14"/>
        <v>4.8641934175074472E-3</v>
      </c>
      <c r="L84" s="302">
        <f t="shared" si="14"/>
        <v>5.5603679857859772E-3</v>
      </c>
      <c r="M84" s="302">
        <f t="shared" si="14"/>
        <v>6.2695057439742926E-3</v>
      </c>
      <c r="N84" s="302">
        <f t="shared" si="14"/>
        <v>6.1928207433563157E-3</v>
      </c>
      <c r="O84" s="302">
        <f t="shared" si="14"/>
        <v>6.7735122618455138E-3</v>
      </c>
      <c r="P84" s="302">
        <f t="shared" si="14"/>
        <v>6.0801485107907982E-3</v>
      </c>
      <c r="Q84" s="302">
        <f t="shared" si="14"/>
        <v>6.3690245511871749E-3</v>
      </c>
      <c r="R84" s="302">
        <f t="shared" si="14"/>
        <v>5.5344096602170196E-3</v>
      </c>
      <c r="S84" s="302">
        <f t="shared" si="14"/>
        <v>7.5762047624304291E-3</v>
      </c>
      <c r="T84" s="302">
        <f t="shared" si="14"/>
        <v>6.8541645437425556E-3</v>
      </c>
      <c r="U84" s="302">
        <f t="shared" si="14"/>
        <v>7.2198330131226481E-3</v>
      </c>
      <c r="V84" s="302">
        <f t="shared" si="14"/>
        <v>6.3949571181024919E-3</v>
      </c>
      <c r="W84" s="302">
        <f t="shared" si="14"/>
        <v>6.2199780497448993E-3</v>
      </c>
      <c r="X84" s="302">
        <f t="shared" si="14"/>
        <v>5.1307044491247277E-3</v>
      </c>
      <c r="Y84" s="302">
        <f t="shared" si="14"/>
        <v>5.8599961141172826E-3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2.2425621886907852E-3</v>
      </c>
      <c r="C85" s="302">
        <f t="shared" si="15"/>
        <v>2.2967725756668847E-3</v>
      </c>
      <c r="D85" s="302">
        <f t="shared" si="15"/>
        <v>2.6880027805114269E-3</v>
      </c>
      <c r="E85" s="302">
        <f t="shared" si="15"/>
        <v>1.2736775900518082E-3</v>
      </c>
      <c r="F85" s="302">
        <f t="shared" si="15"/>
        <v>7.8865798057021347E-4</v>
      </c>
      <c r="G85" s="302">
        <f t="shared" si="15"/>
        <v>8.8734555754126727E-4</v>
      </c>
      <c r="H85" s="302">
        <f t="shared" si="15"/>
        <v>2.185160675665115E-4</v>
      </c>
      <c r="I85" s="302">
        <f t="shared" si="15"/>
        <v>1.6890152892736225E-4</v>
      </c>
      <c r="J85" s="302">
        <f t="shared" si="15"/>
        <v>1.9527660781019647E-4</v>
      </c>
      <c r="K85" s="302">
        <f t="shared" si="15"/>
        <v>3.1148147139532605E-4</v>
      </c>
      <c r="L85" s="302">
        <f t="shared" si="15"/>
        <v>3.2252954253397706E-4</v>
      </c>
      <c r="M85" s="302">
        <f t="shared" si="15"/>
        <v>6.5011645520612362E-4</v>
      </c>
      <c r="N85" s="302">
        <f t="shared" si="15"/>
        <v>4.6266403385836408E-4</v>
      </c>
      <c r="O85" s="302">
        <f t="shared" si="15"/>
        <v>5.7426922727422751E-4</v>
      </c>
      <c r="P85" s="302">
        <f t="shared" si="15"/>
        <v>4.203772956451261E-4</v>
      </c>
      <c r="Q85" s="302">
        <f t="shared" si="15"/>
        <v>2.1111932127542768E-3</v>
      </c>
      <c r="R85" s="302">
        <f t="shared" si="15"/>
        <v>2.7680981390343514E-3</v>
      </c>
      <c r="S85" s="302">
        <f t="shared" si="15"/>
        <v>3.6758301709960035E-3</v>
      </c>
      <c r="T85" s="302">
        <f t="shared" si="15"/>
        <v>3.1099851592644831E-3</v>
      </c>
      <c r="U85" s="302">
        <f t="shared" si="15"/>
        <v>3.3228788028292012E-3</v>
      </c>
      <c r="V85" s="302">
        <f t="shared" si="15"/>
        <v>2.5533409259816237E-3</v>
      </c>
      <c r="W85" s="302">
        <f t="shared" si="15"/>
        <v>3.2839819130157633E-3</v>
      </c>
      <c r="X85" s="302">
        <f t="shared" si="15"/>
        <v>3.1050381151542751E-3</v>
      </c>
      <c r="Y85" s="302">
        <f t="shared" si="15"/>
        <v>3.8259773423149341E-3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3.0401313012088167E-3</v>
      </c>
      <c r="C87" s="301">
        <f t="shared" si="17"/>
        <v>2.348604415212082E-3</v>
      </c>
      <c r="D87" s="301">
        <f t="shared" si="17"/>
        <v>2.4522356128501327E-3</v>
      </c>
      <c r="E87" s="301">
        <f t="shared" si="17"/>
        <v>1.9319716658500819E-3</v>
      </c>
      <c r="F87" s="301">
        <f t="shared" si="17"/>
        <v>1.416929916081867E-3</v>
      </c>
      <c r="G87" s="301">
        <f t="shared" si="17"/>
        <v>1.1327740056829639E-3</v>
      </c>
      <c r="H87" s="301">
        <f t="shared" si="17"/>
        <v>1.3692346610722217E-3</v>
      </c>
      <c r="I87" s="301">
        <f t="shared" si="17"/>
        <v>1.2404010987796688E-3</v>
      </c>
      <c r="J87" s="301">
        <f t="shared" si="17"/>
        <v>1.1894193897782628E-3</v>
      </c>
      <c r="K87" s="301">
        <f t="shared" si="17"/>
        <v>1.6793715438854734E-3</v>
      </c>
      <c r="L87" s="301">
        <f t="shared" si="17"/>
        <v>1.9657448730638831E-3</v>
      </c>
      <c r="M87" s="301">
        <f t="shared" si="17"/>
        <v>2.3779234467855392E-3</v>
      </c>
      <c r="N87" s="301">
        <f t="shared" si="17"/>
        <v>2.3102749537370982E-3</v>
      </c>
      <c r="O87" s="301">
        <f t="shared" si="17"/>
        <v>2.5337335567830297E-3</v>
      </c>
      <c r="P87" s="301">
        <f t="shared" si="17"/>
        <v>2.2504684308472748E-3</v>
      </c>
      <c r="Q87" s="301">
        <f t="shared" si="17"/>
        <v>2.5159773458884693E-3</v>
      </c>
      <c r="R87" s="301">
        <f t="shared" si="17"/>
        <v>2.2485452718614611E-3</v>
      </c>
      <c r="S87" s="301">
        <f t="shared" si="17"/>
        <v>3.0372952217589564E-3</v>
      </c>
      <c r="T87" s="301">
        <f t="shared" si="17"/>
        <v>2.7291899722557645E-3</v>
      </c>
      <c r="U87" s="301">
        <f t="shared" si="17"/>
        <v>2.8310025856864577E-3</v>
      </c>
      <c r="V87" s="301">
        <f t="shared" si="17"/>
        <v>2.5227165139096088E-3</v>
      </c>
      <c r="W87" s="301">
        <f t="shared" si="17"/>
        <v>2.5018485029940124E-3</v>
      </c>
      <c r="X87" s="301">
        <f t="shared" si="17"/>
        <v>2.1150384622308795E-3</v>
      </c>
      <c r="Y87" s="301">
        <f t="shared" si="17"/>
        <v>2.3621848128008746E-3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2.8714118888935225E-3</v>
      </c>
      <c r="C88" s="302">
        <f t="shared" si="18"/>
        <v>2.1758064784847928E-3</v>
      </c>
      <c r="D88" s="302">
        <f t="shared" si="18"/>
        <v>2.2500034287364205E-3</v>
      </c>
      <c r="E88" s="302">
        <f t="shared" si="18"/>
        <v>1.8361463926173441E-3</v>
      </c>
      <c r="F88" s="302">
        <f t="shared" si="18"/>
        <v>1.3575951463837947E-3</v>
      </c>
      <c r="G88" s="302">
        <f t="shared" si="18"/>
        <v>1.0660144653036839E-3</v>
      </c>
      <c r="H88" s="302">
        <f t="shared" si="18"/>
        <v>1.3527945807537381E-3</v>
      </c>
      <c r="I88" s="302">
        <f t="shared" si="18"/>
        <v>1.2276937737193028E-3</v>
      </c>
      <c r="J88" s="302">
        <f t="shared" si="18"/>
        <v>1.1747277327643294E-3</v>
      </c>
      <c r="K88" s="302">
        <f t="shared" si="18"/>
        <v>1.6559372012099631E-3</v>
      </c>
      <c r="L88" s="302">
        <f t="shared" si="18"/>
        <v>1.9414793275440855E-3</v>
      </c>
      <c r="M88" s="302">
        <f t="shared" si="18"/>
        <v>2.3290118639487148E-3</v>
      </c>
      <c r="N88" s="302">
        <f t="shared" si="18"/>
        <v>2.2754663743872528E-3</v>
      </c>
      <c r="O88" s="302">
        <f t="shared" si="18"/>
        <v>2.4905283484614577E-3</v>
      </c>
      <c r="P88" s="302">
        <f t="shared" si="18"/>
        <v>2.2188412988865128E-3</v>
      </c>
      <c r="Q88" s="302">
        <f t="shared" si="18"/>
        <v>2.3571414928912826E-3</v>
      </c>
      <c r="R88" s="302">
        <f t="shared" si="18"/>
        <v>2.0402871046613846E-3</v>
      </c>
      <c r="S88" s="302">
        <f t="shared" si="18"/>
        <v>2.7607437355398217E-3</v>
      </c>
      <c r="T88" s="302">
        <f t="shared" si="18"/>
        <v>2.4952098975775591E-3</v>
      </c>
      <c r="U88" s="302">
        <f t="shared" si="18"/>
        <v>2.5810054343764237E-3</v>
      </c>
      <c r="V88" s="302">
        <f t="shared" si="18"/>
        <v>2.3306156291962579E-3</v>
      </c>
      <c r="W88" s="302">
        <f t="shared" si="18"/>
        <v>2.2547777634567764E-3</v>
      </c>
      <c r="X88" s="302">
        <f t="shared" si="18"/>
        <v>1.8814305789590846E-3</v>
      </c>
      <c r="Y88" s="302">
        <f t="shared" si="18"/>
        <v>2.0743369876737323E-3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1.6871941231529414E-4</v>
      </c>
      <c r="C89" s="302">
        <f t="shared" si="19"/>
        <v>1.7279793672728908E-4</v>
      </c>
      <c r="D89" s="302">
        <f t="shared" si="19"/>
        <v>2.0223218411371226E-4</v>
      </c>
      <c r="E89" s="302">
        <f t="shared" si="19"/>
        <v>9.5825273232737879E-5</v>
      </c>
      <c r="F89" s="302">
        <f t="shared" si="19"/>
        <v>5.9334769698072481E-5</v>
      </c>
      <c r="G89" s="302">
        <f t="shared" si="19"/>
        <v>6.6759540379280238E-5</v>
      </c>
      <c r="H89" s="302">
        <f t="shared" si="19"/>
        <v>1.6440080318483623E-5</v>
      </c>
      <c r="I89" s="302">
        <f t="shared" si="19"/>
        <v>1.2707325060365803E-5</v>
      </c>
      <c r="J89" s="302">
        <f t="shared" si="19"/>
        <v>1.4691657013933278E-5</v>
      </c>
      <c r="K89" s="302">
        <f t="shared" si="19"/>
        <v>2.3434342675510421E-5</v>
      </c>
      <c r="L89" s="302">
        <f t="shared" si="19"/>
        <v>2.4265545519797648E-5</v>
      </c>
      <c r="M89" s="302">
        <f t="shared" si="19"/>
        <v>4.8911582836824328E-5</v>
      </c>
      <c r="N89" s="302">
        <f t="shared" si="19"/>
        <v>3.480857934984558E-5</v>
      </c>
      <c r="O89" s="302">
        <f t="shared" si="19"/>
        <v>4.3205208321571979E-5</v>
      </c>
      <c r="P89" s="302">
        <f t="shared" si="19"/>
        <v>3.1627131960761851E-5</v>
      </c>
      <c r="Q89" s="302">
        <f t="shared" si="19"/>
        <v>1.5883585299718693E-4</v>
      </c>
      <c r="R89" s="302">
        <f t="shared" si="19"/>
        <v>2.0825816720007655E-4</v>
      </c>
      <c r="S89" s="302">
        <f t="shared" si="19"/>
        <v>2.7655148621913488E-4</v>
      </c>
      <c r="T89" s="302">
        <f t="shared" si="19"/>
        <v>2.3398007467820568E-4</v>
      </c>
      <c r="U89" s="302">
        <f t="shared" si="19"/>
        <v>2.4999715131003385E-4</v>
      </c>
      <c r="V89" s="302">
        <f t="shared" si="19"/>
        <v>1.9210088471335098E-4</v>
      </c>
      <c r="W89" s="302">
        <f t="shared" si="19"/>
        <v>2.4707073953723598E-4</v>
      </c>
      <c r="X89" s="302">
        <f t="shared" si="19"/>
        <v>2.3360788327179478E-4</v>
      </c>
      <c r="Y89" s="302">
        <f t="shared" si="19"/>
        <v>2.8784782512714238E-4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0.3259543916607372</v>
      </c>
      <c r="C91" s="301">
        <f t="shared" si="21"/>
        <v>0.33416669201828758</v>
      </c>
      <c r="D91" s="301">
        <f t="shared" si="21"/>
        <v>0.33246852982697883</v>
      </c>
      <c r="E91" s="301">
        <f t="shared" si="21"/>
        <v>0.34846308033849133</v>
      </c>
      <c r="F91" s="301">
        <f t="shared" si="21"/>
        <v>0.34471593310010529</v>
      </c>
      <c r="G91" s="301">
        <f t="shared" si="21"/>
        <v>0.35442756286944849</v>
      </c>
      <c r="H91" s="301">
        <f t="shared" si="21"/>
        <v>0.36413641608243225</v>
      </c>
      <c r="I91" s="301">
        <f t="shared" si="21"/>
        <v>0.36792337846758399</v>
      </c>
      <c r="J91" s="301">
        <f t="shared" si="21"/>
        <v>0.37101049303231032</v>
      </c>
      <c r="K91" s="301">
        <f t="shared" si="21"/>
        <v>0.36304071695024004</v>
      </c>
      <c r="L91" s="301">
        <f t="shared" si="21"/>
        <v>0.36135061920005429</v>
      </c>
      <c r="M91" s="301">
        <f t="shared" si="21"/>
        <v>0.35781531171888964</v>
      </c>
      <c r="N91" s="301">
        <f t="shared" si="21"/>
        <v>0.3599237389806354</v>
      </c>
      <c r="O91" s="301">
        <f t="shared" si="21"/>
        <v>0.36024529399882821</v>
      </c>
      <c r="P91" s="301">
        <f t="shared" si="21"/>
        <v>0.362097635211307</v>
      </c>
      <c r="Q91" s="301">
        <f t="shared" si="21"/>
        <v>0.35691465014427326</v>
      </c>
      <c r="R91" s="301">
        <f t="shared" si="21"/>
        <v>0.35776373660392385</v>
      </c>
      <c r="S91" s="301">
        <f t="shared" si="21"/>
        <v>0.34914838638177303</v>
      </c>
      <c r="T91" s="301">
        <f t="shared" si="21"/>
        <v>0.35475685820066932</v>
      </c>
      <c r="U91" s="301">
        <f t="shared" si="21"/>
        <v>0.35269769209256902</v>
      </c>
      <c r="V91" s="301">
        <f t="shared" si="21"/>
        <v>0.35739943136754565</v>
      </c>
      <c r="W91" s="301">
        <f t="shared" si="21"/>
        <v>0.35679393575980317</v>
      </c>
      <c r="X91" s="301">
        <f t="shared" si="21"/>
        <v>0.36138466135008929</v>
      </c>
      <c r="Y91" s="301">
        <f t="shared" si="21"/>
        <v>0.35691493462115353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1.9846112809267917</v>
      </c>
      <c r="C96" s="320">
        <f>IF(C$5=0,0,C$5/OIS_fec!C$5)</f>
        <v>2.0895274393700647</v>
      </c>
      <c r="D96" s="320">
        <f>IF(D$5=0,0,D$5/OIS_fec!D$5)</f>
        <v>2.1279921137666138</v>
      </c>
      <c r="E96" s="320">
        <f>IF(E$5=0,0,E$5/OIS_fec!E$5)</f>
        <v>2.1036045063782973</v>
      </c>
      <c r="F96" s="320">
        <f>IF(F$5=0,0,F$5/OIS_fec!F$5)</f>
        <v>1.9775835824656183</v>
      </c>
      <c r="G96" s="320">
        <f>IF(G$5=0,0,G$5/OIS_fec!G$5)</f>
        <v>2.1653948612113658</v>
      </c>
      <c r="H96" s="320">
        <f>IF(H$5=0,0,H$5/OIS_fec!H$5)</f>
        <v>2.1784252333403877</v>
      </c>
      <c r="I96" s="320">
        <f>IF(I$5=0,0,I$5/OIS_fec!I$5)</f>
        <v>2.1358854834105454</v>
      </c>
      <c r="J96" s="320">
        <f>IF(J$5=0,0,J$5/OIS_fec!J$5)</f>
        <v>2.1856175373498168</v>
      </c>
      <c r="K96" s="320">
        <f>IF(K$5=0,0,K$5/OIS_fec!K$5)</f>
        <v>2.095127066457215</v>
      </c>
      <c r="L96" s="320">
        <f>IF(L$5=0,0,L$5/OIS_fec!L$5)</f>
        <v>2.0064741595120816</v>
      </c>
      <c r="M96" s="320">
        <f>IF(M$5=0,0,M$5/OIS_fec!M$5)</f>
        <v>2.0753551094586613</v>
      </c>
      <c r="N96" s="320">
        <f>IF(N$5=0,0,N$5/OIS_fec!N$5)</f>
        <v>1.9758882682924837</v>
      </c>
      <c r="O96" s="320">
        <f>IF(O$5=0,0,O$5/OIS_fec!O$5)</f>
        <v>1.9515145898796105</v>
      </c>
      <c r="P96" s="320">
        <f>IF(P$5=0,0,P$5/OIS_fec!P$5)</f>
        <v>1.8857340462221408</v>
      </c>
      <c r="Q96" s="320">
        <f>IF(Q$5=0,0,Q$5/OIS_fec!Q$5)</f>
        <v>2.0869191650673864</v>
      </c>
      <c r="R96" s="320">
        <f>IF(R$5=0,0,R$5/OIS_fec!R$5)</f>
        <v>2.0708359751325429</v>
      </c>
      <c r="S96" s="320">
        <f>IF(S$5=0,0,S$5/OIS_fec!S$5)</f>
        <v>2.0481068524294441</v>
      </c>
      <c r="T96" s="320">
        <f>IF(T$5=0,0,T$5/OIS_fec!T$5)</f>
        <v>2.0987451301180871</v>
      </c>
      <c r="U96" s="320">
        <f>IF(U$5=0,0,U$5/OIS_fec!U$5)</f>
        <v>2.1020696878067957</v>
      </c>
      <c r="V96" s="320">
        <f>IF(V$5=0,0,V$5/OIS_fec!V$5)</f>
        <v>2.1316400412119405</v>
      </c>
      <c r="W96" s="320">
        <f>IF(W$5=0,0,W$5/OIS_fec!W$5)</f>
        <v>2.2315059620422786</v>
      </c>
      <c r="X96" s="320">
        <f>IF(X$5=0,0,X$5/OIS_fec!X$5)</f>
        <v>2.3150887466725663</v>
      </c>
      <c r="Y96" s="320">
        <f>IF(Y$5=0,0,Y$5/OIS_fec!Y$5)</f>
        <v>2.351902202147941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2.4151978481781335</v>
      </c>
      <c r="C101" s="332">
        <f>IF(C$10=0,0,C$10/OIS_fec!C$10)</f>
        <v>2.4201478549717415</v>
      </c>
      <c r="D101" s="332">
        <f>IF(D$10=0,0,D$10/OIS_fec!D$10)</f>
        <v>2.4678472185443439</v>
      </c>
      <c r="E101" s="332">
        <f>IF(E$10=0,0,E$10/OIS_fec!E$10)</f>
        <v>2.4954860094828968</v>
      </c>
      <c r="F101" s="332">
        <f>IF(F$10=0,0,F$10/OIS_fec!F$10)</f>
        <v>2.0144659779438605</v>
      </c>
      <c r="G101" s="332">
        <f>IF(G$10=0,0,G$10/OIS_fec!G$10)</f>
        <v>2.217823572659706</v>
      </c>
      <c r="H101" s="332">
        <f>IF(H$10=0,0,H$10/OIS_fec!H$10)</f>
        <v>2.1787971652258515</v>
      </c>
      <c r="I101" s="332">
        <f>IF(I$10=0,0,I$10/OIS_fec!I$10)</f>
        <v>2.1597393352775089</v>
      </c>
      <c r="J101" s="332">
        <f>IF(J$10=0,0,J$10/OIS_fec!J$10)</f>
        <v>2.2682737780919511</v>
      </c>
      <c r="K101" s="332">
        <f>IF(K$10=0,0,K$10/OIS_fec!K$10)</f>
        <v>2.0485467046746599</v>
      </c>
      <c r="L101" s="332">
        <f>IF(L$10=0,0,L$10/OIS_fec!L$10)</f>
        <v>2.0685267509682181</v>
      </c>
      <c r="M101" s="332">
        <f>IF(M$10=0,0,M$10/OIS_fec!M$10)</f>
        <v>2.1940650640662338</v>
      </c>
      <c r="N101" s="332">
        <f>IF(N$10=0,0,N$10/OIS_fec!N$10)</f>
        <v>2.0184053894203546</v>
      </c>
      <c r="O101" s="332">
        <f>IF(O$10=0,0,O$10/OIS_fec!O$10)</f>
        <v>1.9720217670389417</v>
      </c>
      <c r="P101" s="332">
        <f>IF(P$10=0,0,P$10/OIS_fec!P$10)</f>
        <v>1.7719029994473798</v>
      </c>
      <c r="Q101" s="332">
        <f>IF(Q$10=0,0,Q$10/OIS_fec!Q$10)</f>
        <v>1.7394836768344066</v>
      </c>
      <c r="R101" s="332">
        <f>IF(R$10=0,0,R$10/OIS_fec!R$10)</f>
        <v>1.5685850839896944</v>
      </c>
      <c r="S101" s="332">
        <f>IF(S$10=0,0,S$10/OIS_fec!S$10)</f>
        <v>1.7111070745916332</v>
      </c>
      <c r="T101" s="332">
        <f>IF(T$10=0,0,T$10/OIS_fec!T$10)</f>
        <v>1.8103955301297985</v>
      </c>
      <c r="U101" s="332">
        <f>IF(U$10=0,0,U$10/OIS_fec!U$10)</f>
        <v>1.8241005724107993</v>
      </c>
      <c r="V101" s="332">
        <f>IF(V$10=0,0,V$10/OIS_fec!V$10)</f>
        <v>1.8751482052654218</v>
      </c>
      <c r="W101" s="332">
        <f>IF(W$10=0,0,W$10/OIS_fec!W$10)</f>
        <v>2.0169544773662813</v>
      </c>
      <c r="X101" s="332">
        <f>IF(X$10=0,0,X$10/OIS_fec!X$10)</f>
        <v>2.1177427740608983</v>
      </c>
      <c r="Y101" s="332">
        <f>IF(Y$10=0,0,Y$10/OIS_fec!Y$10)</f>
        <v>2.2259246427787902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1.0528572567492243</v>
      </c>
      <c r="C102" s="348">
        <f>IF(C$16=0,0,C$16/OIS_fec!C$16)</f>
        <v>1.2438051735549993</v>
      </c>
      <c r="D102" s="348">
        <f>IF(D$16=0,0,D$16/OIS_fec!D$16)</f>
        <v>1.2875197317382927</v>
      </c>
      <c r="E102" s="348">
        <f>IF(E$16=0,0,E$16/OIS_fec!E$16)</f>
        <v>1.1743265450555478</v>
      </c>
      <c r="F102" s="348">
        <f>IF(F$16=0,0,F$16/OIS_fec!F$16)</f>
        <v>1.0868122693164475</v>
      </c>
      <c r="G102" s="348">
        <f>IF(G$16=0,0,G$16/OIS_fec!G$16)</f>
        <v>1.2272879380253232</v>
      </c>
      <c r="H102" s="348">
        <f>IF(H$16=0,0,H$16/OIS_fec!H$16)</f>
        <v>1.2686194485759481</v>
      </c>
      <c r="I102" s="348">
        <f>IF(I$16=0,0,I$16/OIS_fec!I$16)</f>
        <v>1.2005897871027391</v>
      </c>
      <c r="J102" s="348">
        <f>IF(J$16=0,0,J$16/OIS_fec!J$16)</f>
        <v>1.2521728917070343</v>
      </c>
      <c r="K102" s="348">
        <f>IF(K$16=0,0,K$16/OIS_fec!K$16)</f>
        <v>1.2293192873532635</v>
      </c>
      <c r="L102" s="348">
        <f>IF(L$16=0,0,L$16/OIS_fec!L$16)</f>
        <v>1.0544664122027356</v>
      </c>
      <c r="M102" s="348">
        <f>IF(M$16=0,0,M$16/OIS_fec!M$16)</f>
        <v>1.1900436462760193</v>
      </c>
      <c r="N102" s="348">
        <f>IF(N$16=0,0,N$16/OIS_fec!N$16)</f>
        <v>1.0521431900983662</v>
      </c>
      <c r="O102" s="348">
        <f>IF(O$16=0,0,O$16/OIS_fec!O$16)</f>
        <v>1.0454458058009728</v>
      </c>
      <c r="P102" s="348">
        <f>IF(P$16=0,0,P$16/OIS_fec!P$16)</f>
        <v>1.0449998912445533</v>
      </c>
      <c r="Q102" s="348">
        <f>IF(Q$16=0,0,Q$16/OIS_fec!Q$16)</f>
        <v>1.7562374784405688</v>
      </c>
      <c r="R102" s="348">
        <f>IF(R$16=0,0,R$16/OIS_fec!R$16)</f>
        <v>2.0901413489907044</v>
      </c>
      <c r="S102" s="348">
        <f>IF(S$16=0,0,S$16/OIS_fec!S$16)</f>
        <v>1.8765333181275132</v>
      </c>
      <c r="T102" s="348">
        <f>IF(T$16=0,0,T$16/OIS_fec!T$16)</f>
        <v>1.8850396596209849</v>
      </c>
      <c r="U102" s="348">
        <f>IF(U$16=0,0,U$16/OIS_fec!U$16)</f>
        <v>1.8568596643103144</v>
      </c>
      <c r="V102" s="348">
        <f>IF(V$16=0,0,V$16/OIS_fec!V$16)</f>
        <v>1.8558625598111391</v>
      </c>
      <c r="W102" s="348">
        <f>IF(W$16=0,0,W$16/OIS_fec!W$16)</f>
        <v>2.044927199472149</v>
      </c>
      <c r="X102" s="348">
        <f>IF(X$16=0,0,X$16/OIS_fec!X$16)</f>
        <v>2.2323247707840528</v>
      </c>
      <c r="Y102" s="348">
        <f>IF(Y$16=0,0,Y$16/OIS_fec!Y$16)</f>
        <v>2.2372563835960602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2.8979523735143511</v>
      </c>
      <c r="C103" s="348">
        <f>IF(C$27=0,0,C$27/OIS_fec!C$27)</f>
        <v>2.9188789798232393</v>
      </c>
      <c r="D103" s="348">
        <f>IF(D$27=0,0,D$27/OIS_fec!D$27)</f>
        <v>2.9289971395909133</v>
      </c>
      <c r="E103" s="348">
        <f>IF(E$27=0,0,E$27/OIS_fec!E$27)</f>
        <v>2.9334372383489802</v>
      </c>
      <c r="F103" s="348">
        <f>IF(F$27=0,0,F$27/OIS_fec!F$27)</f>
        <v>3.0023858254704785</v>
      </c>
      <c r="G103" s="348">
        <f>IF(G$27=0,0,G$27/OIS_fec!G$27)</f>
        <v>3.0281250729611666</v>
      </c>
      <c r="H103" s="348">
        <f>IF(H$27=0,0,H$27/OIS_fec!H$27)</f>
        <v>2.9955544759659563</v>
      </c>
      <c r="I103" s="348">
        <f>IF(I$27=0,0,I$27/OIS_fec!I$27)</f>
        <v>3.0097147415368788</v>
      </c>
      <c r="J103" s="348">
        <f>IF(J$27=0,0,J$27/OIS_fec!J$27)</f>
        <v>3.0125708076457429</v>
      </c>
      <c r="K103" s="348">
        <f>IF(K$27=0,0,K$27/OIS_fec!K$27)</f>
        <v>3.0041610229207021</v>
      </c>
      <c r="L103" s="348">
        <f>IF(L$27=0,0,L$27/OIS_fec!L$27)</f>
        <v>2.9908627199837818</v>
      </c>
      <c r="M103" s="348">
        <f>IF(M$27=0,0,M$27/OIS_fec!M$27)</f>
        <v>2.9571098728208214</v>
      </c>
      <c r="N103" s="348">
        <f>IF(N$27=0,0,N$27/OIS_fec!N$27)</f>
        <v>2.959696673317247</v>
      </c>
      <c r="O103" s="348">
        <f>IF(O$27=0,0,O$27/OIS_fec!O$27)</f>
        <v>2.948396430288367</v>
      </c>
      <c r="P103" s="348">
        <f>IF(P$27=0,0,P$27/OIS_fec!P$27)</f>
        <v>2.938692951946221</v>
      </c>
      <c r="Q103" s="348">
        <f>IF(Q$27=0,0,Q$27/OIS_fec!Q$27)</f>
        <v>2.9259186751154047</v>
      </c>
      <c r="R103" s="348">
        <f>IF(R$27=0,0,R$27/OIS_fec!R$27)</f>
        <v>2.9189602339114193</v>
      </c>
      <c r="S103" s="348">
        <f>IF(S$27=0,0,S$27/OIS_fec!S$27)</f>
        <v>2.9023494044816944</v>
      </c>
      <c r="T103" s="348">
        <f>IF(T$27=0,0,T$27/OIS_fec!T$27)</f>
        <v>2.9168072654174222</v>
      </c>
      <c r="U103" s="348">
        <f>IF(U$27=0,0,U$27/OIS_fec!U$27)</f>
        <v>2.9210597939719656</v>
      </c>
      <c r="V103" s="348">
        <f>IF(V$27=0,0,V$27/OIS_fec!V$27)</f>
        <v>2.9288672582544293</v>
      </c>
      <c r="W103" s="348">
        <f>IF(W$27=0,0,W$27/OIS_fec!W$27)</f>
        <v>2.9416768845072325</v>
      </c>
      <c r="X103" s="348">
        <f>IF(X$27=0,0,X$27/OIS_fec!X$27)</f>
        <v>2.9603077356636929</v>
      </c>
      <c r="Y103" s="348">
        <f>IF(Y$27=0,0,Y$27/OIS_fec!Y$27)</f>
        <v>2.9696074891803188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0.57945304255641905</v>
      </c>
      <c r="C104" s="348">
        <f>IF(C$35=0,0,C$35/OIS_fec!C$35)</f>
        <v>0.60908956541956139</v>
      </c>
      <c r="D104" s="348">
        <f>IF(D$35=0,0,D$35/OIS_fec!D$35)</f>
        <v>0.70442539210479993</v>
      </c>
      <c r="E104" s="348">
        <f>IF(E$35=0,0,E$35/OIS_fec!E$35)</f>
        <v>0.47141008573739096</v>
      </c>
      <c r="F104" s="348">
        <f>IF(F$35=0,0,F$35/OIS_fec!F$35)</f>
        <v>0.28160875570399546</v>
      </c>
      <c r="G104" s="348">
        <f>IF(G$35=0,0,G$35/OIS_fec!G$35)</f>
        <v>0.32672641442180589</v>
      </c>
      <c r="H104" s="348">
        <f>IF(H$35=0,0,H$35/OIS_fec!H$35)</f>
        <v>0.34314273691024522</v>
      </c>
      <c r="I104" s="348">
        <f>IF(I$35=0,0,I$35/OIS_fec!I$35)</f>
        <v>0.27851858110605637</v>
      </c>
      <c r="J104" s="348">
        <f>IF(J$35=0,0,J$35/OIS_fec!J$35)</f>
        <v>0.28987708326935818</v>
      </c>
      <c r="K104" s="348">
        <f>IF(K$35=0,0,K$35/OIS_fec!K$35)</f>
        <v>0.37969780452113305</v>
      </c>
      <c r="L104" s="348">
        <f>IF(L$35=0,0,L$35/OIS_fec!L$35)</f>
        <v>0.35305218897970231</v>
      </c>
      <c r="M104" s="348">
        <f>IF(M$35=0,0,M$35/OIS_fec!M$35)</f>
        <v>0.46718206246229715</v>
      </c>
      <c r="N104" s="348">
        <f>IF(N$35=0,0,N$35/OIS_fec!N$35)</f>
        <v>0.39220270159783577</v>
      </c>
      <c r="O104" s="348">
        <f>IF(O$35=0,0,O$35/OIS_fec!O$35)</f>
        <v>0.42196992164439595</v>
      </c>
      <c r="P104" s="348">
        <f>IF(P$35=0,0,P$35/OIS_fec!P$35)</f>
        <v>0.3739721315823491</v>
      </c>
      <c r="Q104" s="348">
        <f>IF(Q$35=0,0,Q$35/OIS_fec!Q$35)</f>
        <v>0.88615511488893106</v>
      </c>
      <c r="R104" s="348">
        <f>IF(R$35=0,0,R$35/OIS_fec!R$35)</f>
        <v>1.1154369448036063</v>
      </c>
      <c r="S104" s="348">
        <f>IF(S$35=0,0,S$35/OIS_fec!S$35)</f>
        <v>1.1296453088012173</v>
      </c>
      <c r="T104" s="348">
        <f>IF(T$35=0,0,T$35/OIS_fec!T$35)</f>
        <v>1.0841573382933158</v>
      </c>
      <c r="U104" s="348">
        <f>IF(U$35=0,0,U$35/OIS_fec!U$35)</f>
        <v>1.099738642000764</v>
      </c>
      <c r="V104" s="348">
        <f>IF(V$35=0,0,V$35/OIS_fec!V$35)</f>
        <v>1.0044878289311545</v>
      </c>
      <c r="W104" s="348">
        <f>IF(W$35=0,0,W$35/OIS_fec!W$35)</f>
        <v>1.2066012467222458</v>
      </c>
      <c r="X104" s="348">
        <f>IF(X$35=0,0,X$35/OIS_fec!X$35)</f>
        <v>1.2983600861205598</v>
      </c>
      <c r="Y104" s="348">
        <f>IF(Y$35=0,0,Y$35/OIS_fec!Y$35)</f>
        <v>1.4280794697355852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0.77968509039525835</v>
      </c>
      <c r="C105" s="348">
        <f>IF(C$54=0,0,C$54/OIS_fec!C$54)</f>
        <v>0.71471802058372591</v>
      </c>
      <c r="D105" s="348">
        <f>IF(D$54=0,0,D$54/OIS_fec!D$54)</f>
        <v>0.78604598827010497</v>
      </c>
      <c r="E105" s="348">
        <f>IF(E$54=0,0,E$54/OIS_fec!E$54)</f>
        <v>0.66313600423271835</v>
      </c>
      <c r="F105" s="348">
        <f>IF(F$54=0,0,F$54/OIS_fec!F$54)</f>
        <v>0.43187724603738809</v>
      </c>
      <c r="G105" s="348">
        <f>IF(G$54=0,0,G$54/OIS_fec!G$54)</f>
        <v>0.42680756332331649</v>
      </c>
      <c r="H105" s="348">
        <f>IF(H$54=0,0,H$54/OIS_fec!H$54)</f>
        <v>0.48898498540045349</v>
      </c>
      <c r="I105" s="348">
        <f>IF(I$54=0,0,I$54/OIS_fec!I$54)</f>
        <v>0.41310646008752039</v>
      </c>
      <c r="J105" s="348">
        <f>IF(J$54=0,0,J$54/OIS_fec!J$54)</f>
        <v>0.43210537931850956</v>
      </c>
      <c r="K105" s="348">
        <f>IF(K$54=0,0,K$54/OIS_fec!K$54)</f>
        <v>0.5042819919299113</v>
      </c>
      <c r="L105" s="348">
        <f>IF(L$54=0,0,L$54/OIS_fec!L$54)</f>
        <v>0.52045249547648054</v>
      </c>
      <c r="M105" s="348">
        <f>IF(M$54=0,0,M$54/OIS_fec!M$54)</f>
        <v>0.631499267793038</v>
      </c>
      <c r="N105" s="348">
        <f>IF(N$54=0,0,N$54/OIS_fec!N$54)</f>
        <v>0.54394051427621382</v>
      </c>
      <c r="O105" s="348">
        <f>IF(O$54=0,0,O$54/OIS_fec!O$54)</f>
        <v>0.55592033220357928</v>
      </c>
      <c r="P105" s="348">
        <f>IF(P$54=0,0,P$54/OIS_fec!P$54)</f>
        <v>0.44798596121524303</v>
      </c>
      <c r="Q105" s="348">
        <f>IF(Q$54=0,0,Q$54/OIS_fec!Q$54)</f>
        <v>0.53890848397748292</v>
      </c>
      <c r="R105" s="348">
        <f>IF(R$54=0,0,R$54/OIS_fec!R$54)</f>
        <v>0.45214939769915313</v>
      </c>
      <c r="S105" s="348">
        <f>IF(S$54=0,0,S$54/OIS_fec!S$54)</f>
        <v>0.55966535173837018</v>
      </c>
      <c r="T105" s="348">
        <f>IF(T$54=0,0,T$54/OIS_fec!T$54)</f>
        <v>0.54299426374390747</v>
      </c>
      <c r="U105" s="348">
        <f>IF(U$54=0,0,U$54/OIS_fec!U$54)</f>
        <v>0.56274946110591484</v>
      </c>
      <c r="V105" s="348">
        <f>IF(V$54=0,0,V$54/OIS_fec!V$54)</f>
        <v>0.54116671620530876</v>
      </c>
      <c r="W105" s="348">
        <f>IF(W$54=0,0,W$54/OIS_fec!W$54)</f>
        <v>0.60384543139786695</v>
      </c>
      <c r="X105" s="348">
        <f>IF(X$54=0,0,X$54/OIS_fec!X$54)</f>
        <v>0.60090366474863921</v>
      </c>
      <c r="Y105" s="348">
        <f>IF(Y$54=0,0,Y$54/OIS_fec!Y$54)</f>
        <v>0.71460613086080083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3.1024187999999988</v>
      </c>
      <c r="C106" s="348">
        <f>IF(C$68=0,0,C$68/OIS_fec!C$68)</f>
        <v>3.102418800000001</v>
      </c>
      <c r="D106" s="348">
        <f>IF(D$68=0,0,D$68/OIS_fec!D$68)</f>
        <v>3.1024188000000001</v>
      </c>
      <c r="E106" s="348">
        <f>IF(E$68=0,0,E$68/OIS_fec!E$68)</f>
        <v>3.1024187999999997</v>
      </c>
      <c r="F106" s="348">
        <f>IF(F$68=0,0,F$68/OIS_fec!F$68)</f>
        <v>3.1024188000000001</v>
      </c>
      <c r="G106" s="348">
        <f>IF(G$68=0,0,G$68/OIS_fec!G$68)</f>
        <v>3.1024187999999997</v>
      </c>
      <c r="H106" s="348">
        <f>IF(H$68=0,0,H$68/OIS_fec!H$68)</f>
        <v>3.1024187999999997</v>
      </c>
      <c r="I106" s="348">
        <f>IF(I$68=0,0,I$68/OIS_fec!I$68)</f>
        <v>3.1024188000000006</v>
      </c>
      <c r="J106" s="348">
        <f>IF(J$68=0,0,J$68/OIS_fec!J$68)</f>
        <v>3.1024187999999997</v>
      </c>
      <c r="K106" s="348">
        <f>IF(K$68=0,0,K$68/OIS_fec!K$68)</f>
        <v>3.1024188000000006</v>
      </c>
      <c r="L106" s="348">
        <f>IF(L$68=0,0,L$68/OIS_fec!L$68)</f>
        <v>3.1024187999999993</v>
      </c>
      <c r="M106" s="348">
        <f>IF(M$68=0,0,M$68/OIS_fec!M$68)</f>
        <v>3.102418800000001</v>
      </c>
      <c r="N106" s="348">
        <f>IF(N$68=0,0,N$68/OIS_fec!N$68)</f>
        <v>3.1024187999999988</v>
      </c>
      <c r="O106" s="348">
        <f>IF(O$68=0,0,O$68/OIS_fec!O$68)</f>
        <v>3.1024188000000001</v>
      </c>
      <c r="P106" s="348">
        <f>IF(P$68=0,0,P$68/OIS_fec!P$68)</f>
        <v>3.102418800000001</v>
      </c>
      <c r="Q106" s="348">
        <f>IF(Q$68=0,0,Q$68/OIS_fec!Q$68)</f>
        <v>3.102418800000001</v>
      </c>
      <c r="R106" s="348">
        <f>IF(R$68=0,0,R$68/OIS_fec!R$68)</f>
        <v>3.1024187999999997</v>
      </c>
      <c r="S106" s="348">
        <f>IF(S$68=0,0,S$68/OIS_fec!S$68)</f>
        <v>3.1024188000000006</v>
      </c>
      <c r="T106" s="348">
        <f>IF(T$68=0,0,T$68/OIS_fec!T$68)</f>
        <v>3.1024188000000001</v>
      </c>
      <c r="U106" s="348">
        <f>IF(U$68=0,0,U$68/OIS_fec!U$68)</f>
        <v>3.1024188000000006</v>
      </c>
      <c r="V106" s="348">
        <f>IF(V$68=0,0,V$68/OIS_fec!V$68)</f>
        <v>3.1024187999999988</v>
      </c>
      <c r="W106" s="348">
        <f>IF(W$68=0,0,W$68/OIS_fec!W$68)</f>
        <v>3.1024187999999997</v>
      </c>
      <c r="X106" s="348">
        <f>IF(X$68=0,0,X$68/OIS_fec!X$68)</f>
        <v>3.1024187999999993</v>
      </c>
      <c r="Y106" s="348">
        <f>IF(Y$68=0,0,Y$68/OIS_fec!Y$68)</f>
        <v>3.1024187999999993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2025-11-06T10:24:48Z</dcterms:created>
  <dcterms:modified xsi:type="dcterms:W3CDTF">2025-11-06T10:24:48Z</dcterms:modified>
</cp:coreProperties>
</file>